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U:\01. SUPCIF\01. Acompanhamento Processual\"/>
    </mc:Choice>
  </mc:AlternateContent>
  <xr:revisionPtr revIDLastSave="0" documentId="13_ncr:1_{71C0AA88-C17F-4C96-A498-FF29B00A51AD}" xr6:coauthVersionLast="47" xr6:coauthVersionMax="47" xr10:uidLastSave="{00000000-0000-0000-0000-000000000000}"/>
  <bookViews>
    <workbookView xWindow="-108" yWindow="-108" windowWidth="23256" windowHeight="12456" xr2:uid="{83B183CC-A0A1-420E-BC77-559BD3B6865E}"/>
  </bookViews>
  <sheets>
    <sheet name="Gestão dos Emails" sheetId="1" r:id="rId1"/>
    <sheet name="Relatório Semanal" sheetId="3" r:id="rId2"/>
    <sheet name="Apoio" sheetId="2" r:id="rId3"/>
  </sheets>
  <definedNames>
    <definedName name="DadosExternos_1" localSheetId="2" hidden="1">Apoio!$H$5:$I$46</definedName>
    <definedName name="DadosExternos_1" localSheetId="1" hidden="1">'Relatório Semanal'!$A$1:$P$42</definedName>
    <definedName name="Dúvida">Apoio!$C$6</definedName>
    <definedName name="Solicitação">Apoio!$B$6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9" i="1" l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9" i="1"/>
  <c r="J80" i="1"/>
  <c r="J81" i="1"/>
  <c r="J82" i="1"/>
  <c r="J83" i="1"/>
  <c r="J84" i="1"/>
  <c r="J85" i="1"/>
  <c r="J90" i="1"/>
  <c r="J92" i="1"/>
  <c r="J93" i="1"/>
  <c r="J94" i="1"/>
  <c r="J96" i="1"/>
  <c r="J97" i="1"/>
  <c r="J98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0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R113" i="1"/>
  <c r="R114" i="1"/>
  <c r="R115" i="1"/>
  <c r="R116" i="1"/>
  <c r="R117" i="1"/>
  <c r="R118" i="1"/>
  <c r="R119" i="1"/>
  <c r="V119" i="1" s="1"/>
  <c r="R120" i="1"/>
  <c r="V120" i="1" s="1"/>
  <c r="R121" i="1"/>
  <c r="V121" i="1" s="1"/>
  <c r="R122" i="1"/>
  <c r="V122" i="1" s="1"/>
  <c r="R123" i="1"/>
  <c r="V123" i="1" s="1"/>
  <c r="R124" i="1"/>
  <c r="V124" i="1" s="1"/>
  <c r="R125" i="1"/>
  <c r="V125" i="1" s="1"/>
  <c r="R126" i="1"/>
  <c r="V126" i="1" s="1"/>
  <c r="R127" i="1"/>
  <c r="V127" i="1" s="1"/>
  <c r="R128" i="1"/>
  <c r="V128" i="1" s="1"/>
  <c r="R129" i="1"/>
  <c r="R130" i="1"/>
  <c r="V130" i="1" s="1"/>
  <c r="R131" i="1"/>
  <c r="V131" i="1" s="1"/>
  <c r="R132" i="1"/>
  <c r="V132" i="1" s="1"/>
  <c r="R133" i="1"/>
  <c r="V133" i="1" s="1"/>
  <c r="R134" i="1"/>
  <c r="V134" i="1" s="1"/>
  <c r="R135" i="1"/>
  <c r="V135" i="1" s="1"/>
  <c r="R136" i="1"/>
  <c r="V136" i="1" s="1"/>
  <c r="R137" i="1"/>
  <c r="V137" i="1" s="1"/>
  <c r="R138" i="1"/>
  <c r="V138" i="1" s="1"/>
  <c r="R139" i="1"/>
  <c r="V139" i="1" s="1"/>
  <c r="R140" i="1"/>
  <c r="V140" i="1" s="1"/>
  <c r="R141" i="1"/>
  <c r="R142" i="1"/>
  <c r="R143" i="1"/>
  <c r="V143" i="1" s="1"/>
  <c r="R144" i="1"/>
  <c r="V144" i="1" s="1"/>
  <c r="R145" i="1"/>
  <c r="V145" i="1" s="1"/>
  <c r="R146" i="1"/>
  <c r="V146" i="1" s="1"/>
  <c r="R147" i="1"/>
  <c r="V147" i="1" s="1"/>
  <c r="R148" i="1"/>
  <c r="V148" i="1" s="1"/>
  <c r="R149" i="1"/>
  <c r="V149" i="1" s="1"/>
  <c r="R150" i="1"/>
  <c r="V150" i="1" s="1"/>
  <c r="R151" i="1"/>
  <c r="R152" i="1"/>
  <c r="V152" i="1" s="1"/>
  <c r="R153" i="1"/>
  <c r="R154" i="1"/>
  <c r="R155" i="1"/>
  <c r="V155" i="1" s="1"/>
  <c r="R156" i="1"/>
  <c r="V156" i="1" s="1"/>
  <c r="R157" i="1"/>
  <c r="V157" i="1" s="1"/>
  <c r="R158" i="1"/>
  <c r="V158" i="1" s="1"/>
  <c r="R159" i="1"/>
  <c r="V159" i="1" s="1"/>
  <c r="R160" i="1"/>
  <c r="V160" i="1" s="1"/>
  <c r="R161" i="1"/>
  <c r="V161" i="1" s="1"/>
  <c r="R162" i="1"/>
  <c r="R163" i="1"/>
  <c r="R164" i="1"/>
  <c r="V164" i="1" s="1"/>
  <c r="R165" i="1"/>
  <c r="R166" i="1"/>
  <c r="V166" i="1" s="1"/>
  <c r="R167" i="1"/>
  <c r="V167" i="1" s="1"/>
  <c r="R168" i="1"/>
  <c r="V168" i="1" s="1"/>
  <c r="R169" i="1"/>
  <c r="V169" i="1" s="1"/>
  <c r="R170" i="1"/>
  <c r="V170" i="1" s="1"/>
  <c r="R171" i="1"/>
  <c r="V171" i="1" s="1"/>
  <c r="R172" i="1"/>
  <c r="V172" i="1" s="1"/>
  <c r="R173" i="1"/>
  <c r="V173" i="1" s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V129" i="1"/>
  <c r="V141" i="1"/>
  <c r="V142" i="1"/>
  <c r="V151" i="1"/>
  <c r="V153" i="1"/>
  <c r="V154" i="1"/>
  <c r="V162" i="1"/>
  <c r="V163" i="1"/>
  <c r="V165" i="1"/>
  <c r="E112" i="1"/>
  <c r="F112" i="1"/>
  <c r="O112" i="1"/>
  <c r="Q112" i="1"/>
  <c r="R112" i="1"/>
  <c r="S112" i="1"/>
  <c r="O111" i="1"/>
  <c r="F110" i="1"/>
  <c r="S105" i="1"/>
  <c r="Q105" i="1"/>
  <c r="E90" i="1" l="1"/>
  <c r="E78" i="1"/>
  <c r="E111" i="1"/>
  <c r="F111" i="1"/>
  <c r="Q111" i="1"/>
  <c r="R111" i="1"/>
  <c r="S111" i="1"/>
  <c r="F76" i="1"/>
  <c r="E76" i="1"/>
  <c r="E110" i="1"/>
  <c r="O110" i="1"/>
  <c r="Q110" i="1"/>
  <c r="R110" i="1"/>
  <c r="S1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0" i="1"/>
  <c r="Q29" i="1"/>
  <c r="S42" i="1"/>
  <c r="Q42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7" i="1"/>
  <c r="E79" i="1"/>
  <c r="E80" i="1"/>
  <c r="E81" i="1"/>
  <c r="E82" i="1"/>
  <c r="E83" i="1"/>
  <c r="E84" i="1"/>
  <c r="E85" i="1"/>
  <c r="E86" i="1"/>
  <c r="E87" i="1"/>
  <c r="E88" i="1"/>
  <c r="E89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Q21" i="1"/>
  <c r="Q22" i="1"/>
  <c r="Q23" i="1"/>
  <c r="Q24" i="1"/>
  <c r="Q25" i="1"/>
  <c r="Q26" i="1"/>
  <c r="Q27" i="1"/>
  <c r="Q28" i="1"/>
  <c r="Q30" i="1"/>
  <c r="Q31" i="1"/>
  <c r="Q32" i="1"/>
  <c r="Q33" i="1"/>
  <c r="Q34" i="1"/>
  <c r="Q35" i="1"/>
  <c r="Q36" i="1"/>
  <c r="Q37" i="1"/>
  <c r="Q38" i="1"/>
  <c r="Q39" i="1"/>
  <c r="Q40" i="1"/>
  <c r="Q41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6" i="1"/>
  <c r="Q107" i="1"/>
  <c r="Q108" i="1"/>
  <c r="Q109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V69" i="1" s="1"/>
  <c r="R70" i="1"/>
  <c r="V70" i="1" s="1"/>
  <c r="R71" i="1"/>
  <c r="V71" i="1" s="1"/>
  <c r="R72" i="1"/>
  <c r="V72" i="1" s="1"/>
  <c r="R73" i="1"/>
  <c r="V73" i="1" s="1"/>
  <c r="R74" i="1"/>
  <c r="V74" i="1" s="1"/>
  <c r="R75" i="1"/>
  <c r="V75" i="1" s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6" i="1"/>
  <c r="S107" i="1"/>
  <c r="S108" i="1"/>
  <c r="S109" i="1"/>
  <c r="E10" i="1"/>
  <c r="E15" i="1"/>
  <c r="E16" i="1"/>
  <c r="E17" i="1"/>
  <c r="E18" i="1"/>
  <c r="E19" i="1"/>
  <c r="F15" i="1"/>
  <c r="F16" i="1"/>
  <c r="F17" i="1"/>
  <c r="F18" i="1"/>
  <c r="F19" i="1"/>
  <c r="F20" i="1"/>
  <c r="Q15" i="1"/>
  <c r="Q16" i="1"/>
  <c r="Q17" i="1"/>
  <c r="Q18" i="1"/>
  <c r="Q19" i="1"/>
  <c r="Q20" i="1"/>
  <c r="R15" i="1"/>
  <c r="R16" i="1"/>
  <c r="R17" i="1"/>
  <c r="R18" i="1"/>
  <c r="R19" i="1"/>
  <c r="R20" i="1"/>
  <c r="S15" i="1"/>
  <c r="S16" i="1"/>
  <c r="S17" i="1"/>
  <c r="S18" i="1"/>
  <c r="S19" i="1"/>
  <c r="S20" i="1"/>
  <c r="E11" i="1"/>
  <c r="E12" i="1"/>
  <c r="E13" i="1"/>
  <c r="E14" i="1"/>
  <c r="F11" i="1"/>
  <c r="F12" i="1"/>
  <c r="F13" i="1"/>
  <c r="F14" i="1"/>
  <c r="Q11" i="1"/>
  <c r="Q12" i="1"/>
  <c r="Q13" i="1"/>
  <c r="Q14" i="1"/>
  <c r="R11" i="1"/>
  <c r="R12" i="1"/>
  <c r="R13" i="1"/>
  <c r="R14" i="1"/>
  <c r="S11" i="1"/>
  <c r="S12" i="1"/>
  <c r="S13" i="1"/>
  <c r="S14" i="1"/>
  <c r="Q10" i="1"/>
  <c r="L3" i="1"/>
  <c r="V115" i="1" s="1"/>
  <c r="S10" i="1"/>
  <c r="V118" i="1" l="1"/>
  <c r="V117" i="1"/>
  <c r="V116" i="1"/>
  <c r="V112" i="1"/>
  <c r="V114" i="1"/>
  <c r="V113" i="1"/>
  <c r="V111" i="1"/>
  <c r="V110" i="1"/>
  <c r="V109" i="1"/>
  <c r="V108" i="1"/>
  <c r="V107" i="1"/>
  <c r="V106" i="1"/>
  <c r="V90" i="1"/>
  <c r="V105" i="1"/>
  <c r="V104" i="1"/>
  <c r="V103" i="1"/>
  <c r="V102" i="1"/>
  <c r="V101" i="1"/>
  <c r="V100" i="1"/>
  <c r="V99" i="1"/>
  <c r="V97" i="1"/>
  <c r="V98" i="1"/>
  <c r="V96" i="1"/>
  <c r="V95" i="1"/>
  <c r="V94" i="1"/>
  <c r="V93" i="1"/>
  <c r="V92" i="1"/>
  <c r="V91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67" i="1"/>
  <c r="V68" i="1"/>
  <c r="V66" i="1"/>
  <c r="V65" i="1"/>
  <c r="V64" i="1"/>
  <c r="V26" i="1"/>
  <c r="V63" i="1"/>
  <c r="V62" i="1"/>
  <c r="V61" i="1"/>
  <c r="V59" i="1"/>
  <c r="V60" i="1"/>
  <c r="V58" i="1"/>
  <c r="V57" i="1"/>
  <c r="V56" i="1"/>
  <c r="V55" i="1"/>
  <c r="V54" i="1"/>
  <c r="V53" i="1"/>
  <c r="V52" i="1"/>
  <c r="V51" i="1"/>
  <c r="V50" i="1"/>
  <c r="V49" i="1"/>
  <c r="V47" i="1"/>
  <c r="V48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5" i="1"/>
  <c r="V24" i="1"/>
  <c r="V23" i="1"/>
  <c r="V22" i="1"/>
  <c r="V21" i="1"/>
  <c r="V20" i="1"/>
  <c r="V19" i="1"/>
  <c r="V18" i="1"/>
  <c r="V17" i="1"/>
  <c r="V15" i="1"/>
  <c r="V16" i="1"/>
  <c r="V14" i="1"/>
  <c r="V13" i="1"/>
  <c r="V11" i="1"/>
  <c r="V12" i="1"/>
  <c r="F10" i="1"/>
  <c r="R10" i="1"/>
  <c r="V1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381772-62CA-46C8-AC15-B3F4F20D8F58}" keepAlive="1" name="Consulta - Tab_Decretos" description="Conexão com a consulta 'Tab_Decretos' na pasta de trabalho." type="5" refreshedVersion="0" background="1">
    <dbPr connection="Provider=Microsoft.Mashup.OleDb.1;Data Source=$Workbook$;Location=Tab_Decretos;Extended Properties=&quot;&quot;" command="SELECT * FROM [Tab_Decretos]"/>
  </connection>
  <connection id="2" xr16:uid="{90CB45F4-D197-4FB0-BB83-421415631EED}" keepAlive="1" name="Consulta - Tab_Leg" description="Conexão com a consulta 'Tab_Leg' na pasta de trabalho." type="5" refreshedVersion="0" background="1">
    <dbPr connection="Provider=Microsoft.Mashup.OleDb.1;Data Source=$Workbook$;Location=Tab_Leg;Extended Properties=&quot;&quot;" command="SELECT * FROM [Tab_Leg]"/>
  </connection>
  <connection id="3" xr16:uid="{C564FB83-E50B-44F1-BF02-9AB982A773F5}" keepAlive="1" name="Consulta - Tab_Legislação" description="Conexão com a consulta 'Tab_Legislação' na pasta de trabalho." type="5" refreshedVersion="8" background="1" saveData="1">
    <dbPr connection="Provider=Microsoft.Mashup.OleDb.1;Data Source=$Workbook$;Location=Tab_Legislação;Extended Properties=&quot;&quot;" command="SELECT * FROM [Tab_Legislação]"/>
  </connection>
  <connection id="4" xr16:uid="{08E67A8C-399A-4150-A7D7-D1989CE446C2}" keepAlive="1" name="Consulta - Tab_Rel_Semanal" description="Conexão com a consulta 'Tab_Rel_Semanal' na pasta de trabalho." type="5" refreshedVersion="8" background="1" saveData="1">
    <dbPr connection="Provider=Microsoft.Mashup.OleDb.1;Data Source=$Workbook$;Location=Tab_Rel_Semanal;Extended Properties=&quot;&quot;" command="SELECT * FROM [Tab_Rel_Semanal]"/>
  </connection>
</connections>
</file>

<file path=xl/sharedStrings.xml><?xml version="1.0" encoding="utf-8"?>
<sst xmlns="http://schemas.openxmlformats.org/spreadsheetml/2006/main" count="1625" uniqueCount="390">
  <si>
    <t>N°</t>
  </si>
  <si>
    <t>Data da solicitação</t>
  </si>
  <si>
    <t>Solicitação</t>
  </si>
  <si>
    <t>Pedido de Equadramento</t>
  </si>
  <si>
    <t>Envio de comprovante</t>
  </si>
  <si>
    <t>Pedido de Prorrogação de Prazo</t>
  </si>
  <si>
    <t>Pedido Tácito</t>
  </si>
  <si>
    <t>Dúvidas</t>
  </si>
  <si>
    <t xml:space="preserve">Dúvidas </t>
  </si>
  <si>
    <t>Tipo de Benefício</t>
  </si>
  <si>
    <t xml:space="preserve">Dúvidas - Resposta Padrão </t>
  </si>
  <si>
    <t>Entrar em contato com a SEFAZ</t>
  </si>
  <si>
    <t>Pedido de vista aos autos</t>
  </si>
  <si>
    <t>Andamento do processo</t>
  </si>
  <si>
    <t>Pedido de acesso ao processo</t>
  </si>
  <si>
    <t>15 dias corridos prorrogaveis por mais 15 dias</t>
  </si>
  <si>
    <t xml:space="preserve">Atribuição </t>
  </si>
  <si>
    <t>Atribuição</t>
  </si>
  <si>
    <t>Kamile</t>
  </si>
  <si>
    <t>Nome da empresa</t>
  </si>
  <si>
    <t>Encaminhamento para o financeiro</t>
  </si>
  <si>
    <t>Preenchimento Carta Consulta</t>
  </si>
  <si>
    <t>Dúvida</t>
  </si>
  <si>
    <t>Dúvida - Resposta padrão</t>
  </si>
  <si>
    <t>Prazo para entrega</t>
  </si>
  <si>
    <t>Abertura de pleito</t>
  </si>
  <si>
    <t>CNPJ</t>
  </si>
  <si>
    <t>Status</t>
  </si>
  <si>
    <t>Ação</t>
  </si>
  <si>
    <t>Data da resposta</t>
  </si>
  <si>
    <t>Semana da Solicitação</t>
  </si>
  <si>
    <t>Semana da Resposta</t>
  </si>
  <si>
    <t>Dias</t>
  </si>
  <si>
    <t>Dia</t>
  </si>
  <si>
    <t>Semana atual:</t>
  </si>
  <si>
    <t>Semana-Resposta</t>
  </si>
  <si>
    <t xml:space="preserve">Migrar para outro benefício </t>
  </si>
  <si>
    <t>Processo SEI</t>
  </si>
  <si>
    <r>
      <t xml:space="preserve">(O valor semanal atual se refere à semana que recai em cada </t>
    </r>
    <r>
      <rPr>
        <b/>
        <sz val="10"/>
        <color theme="1"/>
        <rFont val="Aptos Display"/>
        <family val="2"/>
      </rPr>
      <t>sexta-feira</t>
    </r>
    <r>
      <rPr>
        <sz val="10"/>
        <color theme="1"/>
        <rFont val="Aptos Display"/>
        <family val="2"/>
      </rPr>
      <t xml:space="preserve">; logo; só às sextas vai aparecer e se deve ir na </t>
    </r>
    <r>
      <rPr>
        <b/>
        <sz val="10"/>
        <color theme="1"/>
        <rFont val="Aptos Display"/>
        <family val="2"/>
      </rPr>
      <t>Guia Dados &gt; Atualizar Tudo</t>
    </r>
    <r>
      <rPr>
        <sz val="10"/>
        <color theme="1"/>
        <rFont val="Aptos Display"/>
        <family val="2"/>
      </rPr>
      <t>)</t>
    </r>
  </si>
  <si>
    <t>Resposta elaborada</t>
  </si>
  <si>
    <t>Dúvidas sobre RIO LOG</t>
  </si>
  <si>
    <t>Dúvidas sobre LO</t>
  </si>
  <si>
    <t>Termo de acordo e preenchimento Cc</t>
  </si>
  <si>
    <t>Peticionamento Intercorrente</t>
  </si>
  <si>
    <t>SEI-220003/000800/2024 </t>
  </si>
  <si>
    <t>VIKN COMÉRCIO VAREJISTA LTDA</t>
  </si>
  <si>
    <t>45.690.240/0001-01</t>
  </si>
  <si>
    <t>TRIFIXI INDUSTRIA E COMERCIO LTDA</t>
  </si>
  <si>
    <t>00.848.179/0001-31</t>
  </si>
  <si>
    <t>Após reunião</t>
  </si>
  <si>
    <t>32.230.526/0001-54</t>
  </si>
  <si>
    <t>SEI-220010/000074/2023</t>
  </si>
  <si>
    <t>SEI-220010/000066/2023</t>
  </si>
  <si>
    <t>Entrega de documentos via e-mail</t>
  </si>
  <si>
    <t>SEI-220003/000376/2024</t>
  </si>
  <si>
    <t>37.008.458/0002-88</t>
  </si>
  <si>
    <t>Lei n°6.979/15</t>
  </si>
  <si>
    <t>Entrega de documentos via e-mail e comprovante de peticionamento</t>
  </si>
  <si>
    <t>MSMG INDÚSTRIA E COMERCIO DE HIGIENE PESSOAL LTDA</t>
  </si>
  <si>
    <t>52.875.899/0001-90</t>
  </si>
  <si>
    <t>SEI-220010/000643/2023</t>
  </si>
  <si>
    <t>CLUBBI PLATAFORMA DIGITAL LTDA</t>
  </si>
  <si>
    <t>MAXIMIL ATACADISTA PRODUTOS ALIMENTICIOS LTDA</t>
  </si>
  <si>
    <t>17.400.143/0001-93</t>
  </si>
  <si>
    <t>SEI-220003/000765/2024</t>
  </si>
  <si>
    <t>53.751.365/0001-14</t>
  </si>
  <si>
    <t>SEI-220003/000250/2024</t>
  </si>
  <si>
    <t>Após reunião e o envio de comprovante ( peticionamento intercorrente)</t>
  </si>
  <si>
    <t xml:space="preserve">Dúvidas sobre RIO LOG </t>
  </si>
  <si>
    <t>Encaminhado para SUPVIF</t>
  </si>
  <si>
    <t>04.492.129/0001-15</t>
  </si>
  <si>
    <t>E-12/169/100010/2018</t>
  </si>
  <si>
    <t>Dúvidas sobre RIO LOG - CROQUI</t>
  </si>
  <si>
    <t>Dúvidas sobre RIO LOG - Espaço</t>
  </si>
  <si>
    <t>Processo aberto em outra unidade</t>
  </si>
  <si>
    <t>COMEXPORT COMPANHIA DE COMERCIO EXTERIOR</t>
  </si>
  <si>
    <t>43.633.296/0012-43</t>
  </si>
  <si>
    <t>SEI-220003/000786/2024</t>
  </si>
  <si>
    <t>PHENIX ADITIVOS LTDA</t>
  </si>
  <si>
    <t>44.614.518/0001-90</t>
  </si>
  <si>
    <t>SEI-220003/000497/2024</t>
  </si>
  <si>
    <t>A CRUZ LIMP PRODUTOS DE LIMPEZA EIRELICRUZ KAIZER</t>
  </si>
  <si>
    <t>36.281.041/0001-40</t>
  </si>
  <si>
    <t>SEI-220003/000484/2024</t>
  </si>
  <si>
    <t>Há documentação pendente</t>
  </si>
  <si>
    <t xml:space="preserve">EXCELENCIA DISTRIBUIDORA DE TINTAS LTDA </t>
  </si>
  <si>
    <t>HOREB BRASIL ENERGIA E COMBUSTÍVEIS ECOLÓGICOS LTDA</t>
  </si>
  <si>
    <t>35.064.391/0002-73</t>
  </si>
  <si>
    <t>SEI-220010/000614/2023</t>
  </si>
  <si>
    <t>JIREH VIAFER LTDA</t>
  </si>
  <si>
    <t>52.989.814/0001-02</t>
  </si>
  <si>
    <t>Processo Aberto</t>
  </si>
  <si>
    <t>SEI-220003/001723/2024</t>
  </si>
  <si>
    <t xml:space="preserve">Pedido do número do processo. </t>
  </si>
  <si>
    <t>EXCELENCIA DISTRIBUIDORA DE TINTAS LTDA</t>
  </si>
  <si>
    <t>50.526.063/0001-54</t>
  </si>
  <si>
    <t>Entrega de documentação via e-mail</t>
  </si>
  <si>
    <t>SEI-220003/000416/2024</t>
  </si>
  <si>
    <t xml:space="preserve">Pedido de Relatório Tácito e acesso aos autos. </t>
  </si>
  <si>
    <t>INDÚSTRIA QUÍMICA RFA LTDA</t>
  </si>
  <si>
    <t>55.099.948/0001-38</t>
  </si>
  <si>
    <t>Pedido de Relatório Tácito.</t>
  </si>
  <si>
    <t>55.131.236/0001-59</t>
  </si>
  <si>
    <t>SEI-220003/000535/2024</t>
  </si>
  <si>
    <t>Dúvidas sobre o Regime da Lei 6.979/2015</t>
  </si>
  <si>
    <t>CON PIACERE COMERCIO ATACADISTA DE ALIMENTOS E BEBIDAS LTDA</t>
  </si>
  <si>
    <t>06.054.012/0001-85</t>
  </si>
  <si>
    <t>CARBAL COMERCIO SERVICOS IMPORTACAO E EXPORTACAO LTDA</t>
  </si>
  <si>
    <t>40.410.474/0001-26</t>
  </si>
  <si>
    <t>SEI-220003/000524/2024</t>
  </si>
  <si>
    <t>Dúvida sobre e-mail correto para comunicação.</t>
  </si>
  <si>
    <t>NORRIS GAZON PAPER LTDA</t>
  </si>
  <si>
    <t>50.694.625/0001-79</t>
  </si>
  <si>
    <t>SEI-220010/000357/2023</t>
  </si>
  <si>
    <t>39.442.398/0001-51</t>
  </si>
  <si>
    <t>SEI-220010/000253/2021</t>
  </si>
  <si>
    <t>DALMO ATACADO LTDA</t>
  </si>
  <si>
    <t>41.280.878/0001-05</t>
  </si>
  <si>
    <t>SEI-220010/000451/2023</t>
  </si>
  <si>
    <t>SEI-220010/000010/2024</t>
  </si>
  <si>
    <t>RFC COMERCIO DE MIUDEZAS LTDA</t>
  </si>
  <si>
    <t> 26.514.797/0009-96</t>
  </si>
  <si>
    <t> 40.410.474/0001-26</t>
  </si>
  <si>
    <t>SERRA VIP COMERCIO ATACADISTA LTDA</t>
  </si>
  <si>
    <t>51.012.594/0001-91</t>
  </si>
  <si>
    <t>SEI-220003/000370/2024</t>
  </si>
  <si>
    <t>SEI-220003/000396/2024</t>
  </si>
  <si>
    <t>TC INDÚSTRIA ALIMENTAÇÃO NATURAL PARA PETS LTDA.</t>
  </si>
  <si>
    <t>Peticionamento Intercorrente para um processo aberto em outra unidade.</t>
  </si>
  <si>
    <t>11.153.614/0001-20</t>
  </si>
  <si>
    <t>SEI-220010/000335/2023</t>
  </si>
  <si>
    <t>Pedido de Reexame</t>
  </si>
  <si>
    <t>06.027.816/0001-95</t>
  </si>
  <si>
    <t>Acesso aos autos</t>
  </si>
  <si>
    <t>BALL METAIS INDÚSTRIA E COMÉRCIO LTDA</t>
  </si>
  <si>
    <t>45.843.115/0001-86</t>
  </si>
  <si>
    <t>SEI-220010/000460/2022</t>
  </si>
  <si>
    <t>MINI ELETRO LTDA</t>
  </si>
  <si>
    <t>33.762.477/0001-63</t>
  </si>
  <si>
    <t>SEI-120001/004619/2021</t>
  </si>
  <si>
    <t>Peticionamento intercorrente</t>
  </si>
  <si>
    <t>25.265.234/0001-91</t>
  </si>
  <si>
    <t>SEI-220003/000146/2024</t>
  </si>
  <si>
    <t xml:space="preserve">Aguardando relatório </t>
  </si>
  <si>
    <t>COMPANHIA DOREL BRASIL PRODUTOS INFANTIS</t>
  </si>
  <si>
    <t>10.659.948/0008-83</t>
  </si>
  <si>
    <t>SEI-220010/000715/2023</t>
  </si>
  <si>
    <t>NÃO INFORMADO PELO REQUERENTE</t>
  </si>
  <si>
    <t>APOLO COMÉRCIO IMPORTAÇÃO E EXPORTAÇÃO S/A.</t>
  </si>
  <si>
    <t>HGF EXTRADA HIPER SHOPPING LTDA</t>
  </si>
  <si>
    <t>TOP 13</t>
  </si>
  <si>
    <t>OREGON FARMACEUTICA LTDA</t>
  </si>
  <si>
    <t xml:space="preserve">CLUBBI PLATAFORMA DIGITAL LTDA </t>
  </si>
  <si>
    <t xml:space="preserve">ALPHA ALIMENTOS E BEBIDAS LTDA </t>
  </si>
  <si>
    <t>P A SALLES INDUSTRIA LTDA</t>
  </si>
  <si>
    <t>ACQUAMAX COMERCIAL LTDA</t>
  </si>
  <si>
    <t>IMPERIAL INDUSTRIA E COMERCIO DE TINTAS LTDA</t>
  </si>
  <si>
    <t>44.988.586/0003-81</t>
  </si>
  <si>
    <t>Solicitação Atendida</t>
  </si>
  <si>
    <t>Dúvida Esclarecida</t>
  </si>
  <si>
    <t>Aguarda Empresa</t>
  </si>
  <si>
    <t>Acesso Concedido</t>
  </si>
  <si>
    <t>Não se aplica</t>
  </si>
  <si>
    <t>SEI-220003/000946/2024</t>
  </si>
  <si>
    <t>INDÚSTRIA BRASILEIRA DE COLCHÕES E ESPUMA DE
POLIURETANO LTDA.</t>
  </si>
  <si>
    <t>14.294.395/0003-59</t>
  </si>
  <si>
    <t xml:space="preserve"> SEI-220010/000393/2021</t>
  </si>
  <si>
    <t>Pedido de acesso aos autos e solicitação de relatório tácito</t>
  </si>
  <si>
    <t> DBV COMÉRCIO IMPORTAÇÃO E EXPORTAÇÃO DO BRASIL LTDA</t>
  </si>
  <si>
    <t>17.771.867/0003-05</t>
  </si>
  <si>
    <t>SEI-220003/000752/2024</t>
  </si>
  <si>
    <t xml:space="preserve">Dúvidas sobre preenchimento para projetos em implantação. </t>
  </si>
  <si>
    <t>Origem</t>
  </si>
  <si>
    <t>DIRIF.PROT</t>
  </si>
  <si>
    <t>E-MAIL</t>
  </si>
  <si>
    <r>
      <rPr>
        <b/>
        <sz val="24"/>
        <color theme="4" tint="-0.249977111117893"/>
        <rFont val="Aptos Display"/>
        <family val="2"/>
      </rPr>
      <t>SUCIF -</t>
    </r>
    <r>
      <rPr>
        <b/>
        <sz val="24"/>
        <color theme="1"/>
        <rFont val="Aptos Display"/>
        <family val="2"/>
      </rPr>
      <t xml:space="preserve"> </t>
    </r>
    <r>
      <rPr>
        <b/>
        <sz val="24"/>
        <color theme="7"/>
        <rFont val="Aptos Display"/>
        <family val="2"/>
      </rPr>
      <t>Acompanhamento dos Emails</t>
    </r>
    <r>
      <rPr>
        <b/>
        <sz val="24"/>
        <color theme="1"/>
        <rFont val="Aptos Display"/>
        <family val="2"/>
      </rPr>
      <t xml:space="preserve"> </t>
    </r>
    <r>
      <rPr>
        <b/>
        <sz val="24"/>
        <color theme="7"/>
        <rFont val="Aptos Display"/>
        <family val="2"/>
      </rPr>
      <t>e Abertura de Processo</t>
    </r>
  </si>
  <si>
    <t>Dúvidas em geral</t>
  </si>
  <si>
    <t>Dúvidas - Detalhamento</t>
  </si>
  <si>
    <t>Modelos disponíveis no Site CODIN</t>
  </si>
  <si>
    <t>Site CODIN Incentivos</t>
  </si>
  <si>
    <t>Lei/Decreto</t>
  </si>
  <si>
    <t>Legislação</t>
  </si>
  <si>
    <t>Setor</t>
  </si>
  <si>
    <t>Lei n.º 4166/03</t>
  </si>
  <si>
    <t>Naval</t>
  </si>
  <si>
    <t>Lei n. º 4.169/03</t>
  </si>
  <si>
    <t>Reciclagem</t>
  </si>
  <si>
    <t>Lei n.º 4.174/03</t>
  </si>
  <si>
    <t>Área de influência do Porto de Sepetiba</t>
  </si>
  <si>
    <t>Lei n.º 4.177/03</t>
  </si>
  <si>
    <t>Agronegócio</t>
  </si>
  <si>
    <t>Lei n.º 4.178/03</t>
  </si>
  <si>
    <t>Metal - Mecânico</t>
  </si>
  <si>
    <t>Lei n.º 4.182/03</t>
  </si>
  <si>
    <t>Têxtil</t>
  </si>
  <si>
    <t>Lei n.º 6.331/12</t>
  </si>
  <si>
    <t>Lei n.º 6.979/15</t>
  </si>
  <si>
    <t>Indústria</t>
  </si>
  <si>
    <t>Lei n.º 8.484/19</t>
  </si>
  <si>
    <t xml:space="preserve">Joias </t>
  </si>
  <si>
    <t>Lei n.º 8.690/20</t>
  </si>
  <si>
    <t>Lei n.º 9.025/20</t>
  </si>
  <si>
    <t xml:space="preserve">Logística </t>
  </si>
  <si>
    <t>Lei n.º 4.173/03</t>
  </si>
  <si>
    <t>RIOLOG</t>
  </si>
  <si>
    <t>Dec nº 33.976/03</t>
  </si>
  <si>
    <t>Dec nº 5.033/04 </t>
  </si>
  <si>
    <t>Dec nº 35.418/04</t>
  </si>
  <si>
    <t>Perfumaria</t>
  </si>
  <si>
    <t>Dec nº 36.279/04</t>
  </si>
  <si>
    <t>Ferróviario</t>
  </si>
  <si>
    <t>Dec nº 36.376/04</t>
  </si>
  <si>
    <t>Papelaria</t>
  </si>
  <si>
    <t>Dec nº 36.447/04</t>
  </si>
  <si>
    <t>Dec nº 36.448/04</t>
  </si>
  <si>
    <t xml:space="preserve">Ópitico </t>
  </si>
  <si>
    <t>Dec nº 36.449/04</t>
  </si>
  <si>
    <t>E-commerce</t>
  </si>
  <si>
    <t>Dec nº 36.450/04</t>
  </si>
  <si>
    <t>Farmacêutica</t>
  </si>
  <si>
    <t>Dec nº 36.451/04</t>
  </si>
  <si>
    <t xml:space="preserve">Bens de Capital </t>
  </si>
  <si>
    <t>Dec nº 39.566/06</t>
  </si>
  <si>
    <t xml:space="preserve">Combustível </t>
  </si>
  <si>
    <t>Dec nº 40.286/06</t>
  </si>
  <si>
    <t>Químico</t>
  </si>
  <si>
    <t>Dec nº 41.557/08</t>
  </si>
  <si>
    <t>Ativo Fixo</t>
  </si>
  <si>
    <t>Dec nº 43.503/12</t>
  </si>
  <si>
    <t>Cobre</t>
  </si>
  <si>
    <t>Dec nº 43.751/12</t>
  </si>
  <si>
    <t>Dec nº 43.771/12</t>
  </si>
  <si>
    <t>Pescado</t>
  </si>
  <si>
    <t>Dec nº 44.418/13</t>
  </si>
  <si>
    <t>Plástico</t>
  </si>
  <si>
    <t>Dec nº 44.607/14</t>
  </si>
  <si>
    <t xml:space="preserve">Alimentício </t>
  </si>
  <si>
    <t>Dec nº 44.636/14</t>
  </si>
  <si>
    <t>Dec nº 44.868/14</t>
  </si>
  <si>
    <t>Dec nº 45.047/14</t>
  </si>
  <si>
    <t>Dec nº 45.339/15</t>
  </si>
  <si>
    <t>Dec nº 45.417/15</t>
  </si>
  <si>
    <t>Dec nº 45.450/15</t>
  </si>
  <si>
    <t>Aço</t>
  </si>
  <si>
    <t>Dec nº 45.631/16</t>
  </si>
  <si>
    <t>Dec nº 45.780/16</t>
  </si>
  <si>
    <t>Higiene Pessoal</t>
  </si>
  <si>
    <t>Dec nº 46.799/19</t>
  </si>
  <si>
    <t>Energia</t>
  </si>
  <si>
    <t>Dec nº 47.437/20</t>
  </si>
  <si>
    <t xml:space="preserve">Lógistica </t>
  </si>
  <si>
    <t>Dec nº 49.268/24</t>
  </si>
  <si>
    <t>Biodiesel</t>
  </si>
  <si>
    <t>Verônica</t>
  </si>
  <si>
    <r>
      <t>SEI-220003/000946/2024</t>
    </r>
    <r>
      <rPr>
        <sz val="9"/>
        <color rgb="FF000000"/>
        <rFont val="Arial"/>
        <family val="2"/>
      </rPr>
      <t>.</t>
    </r>
  </si>
  <si>
    <t>Pedido de Abertura de processo</t>
  </si>
  <si>
    <t>JPB RECICLAGEM LTDA</t>
  </si>
  <si>
    <t>LORENFER INDUSTRIA E COMÉRCIO DE PRODUTOS METALÚRGICOS LTDA</t>
  </si>
  <si>
    <t>ROBOT COUPE BRASIL DISTRIBUIDORA COMERCIAL LTDA</t>
  </si>
  <si>
    <t>LPAN DISTRIBUIDORA DE
PRODUTOS ALIMENTICIOS LTDA</t>
  </si>
  <si>
    <t>ART LATEX INDÚSTRIA E COMÉRCIO DE ARTEFATOS DE LÁTEX LTDA</t>
  </si>
  <si>
    <t>ELITEMED DIST. LTDA</t>
  </si>
  <si>
    <t>WINTH COMERCIO DE ARTIGOS PARA PRESENTES LTDA</t>
  </si>
  <si>
    <t>VETEX INDÚSTRIA QUÍMICA COMÉRCIO E REPRESENTAÇÕES LTDA</t>
  </si>
  <si>
    <t>BARRA NOVA INDUSTRIALIZACAO E DISTRIBUICAO LTDA</t>
  </si>
  <si>
    <t>55.728.791/0001-62</t>
  </si>
  <si>
    <t>59.561.001/0010-49</t>
  </si>
  <si>
    <t>07.328.397/0001-94</t>
  </si>
  <si>
    <t>52.367.755/0001-22</t>
  </si>
  <si>
    <t>31.908.825/0003-02</t>
  </si>
  <si>
    <t xml:space="preserve"> 29.081.842/0001-05</t>
  </si>
  <si>
    <t>32.848.374/0001-58</t>
  </si>
  <si>
    <t>30.355.085/0002-72</t>
  </si>
  <si>
    <t>43.975.478/0002-20</t>
  </si>
  <si>
    <t>SEI-220003/001424/2024</t>
  </si>
  <si>
    <t>SEI-220003/001349/2024</t>
  </si>
  <si>
    <t>SEI-220003/001719/2024</t>
  </si>
  <si>
    <t>SEI-220003/001728/2024</t>
  </si>
  <si>
    <t>SEI-220003/001653/2024</t>
  </si>
  <si>
    <t>SEI-220003/001569/2024</t>
  </si>
  <si>
    <t>SEI-220003/001622/2024</t>
  </si>
  <si>
    <t>SEI-220003/001637/2024</t>
  </si>
  <si>
    <t>SEI-220003/001464/2024</t>
  </si>
  <si>
    <t xml:space="preserve">Preenchimento </t>
  </si>
  <si>
    <t>dúvidas sobre o pedido de concessão de tratamento tributário especial previsto no Decreto nº 36.449/2004 - E-commerce</t>
  </si>
  <si>
    <t>O requerente enviou as cartas consultas apenas!</t>
  </si>
  <si>
    <t>CHARLOTE RIO ALIMENTOS LTDA</t>
  </si>
  <si>
    <t>07.635.655/0001-85</t>
  </si>
  <si>
    <t xml:space="preserve">Pedido de acesso aos autos. </t>
  </si>
  <si>
    <t>DCARTE IMPORTAÇÃO E EXPORTAÇÃO LTDA</t>
  </si>
  <si>
    <t>49.682.710/0001-38</t>
  </si>
  <si>
    <t>SEI-220003/000609/2024</t>
  </si>
  <si>
    <t>O requerente já estava com o acesso.</t>
  </si>
  <si>
    <t>Entrega de documentação via e-mail. Sendo solicitado o envio por meio de peticionamento intercorrente.</t>
  </si>
  <si>
    <t>TOP PAPER &amp; BOX INDÚSTRIA DE PAPEL E EMBALAGENS LTDA</t>
  </si>
  <si>
    <t>35.503.800/0001-00</t>
  </si>
  <si>
    <t>SEI-220010/000065/2020</t>
  </si>
  <si>
    <t>Acesso concedido pela SUPVIF</t>
  </si>
  <si>
    <t>INDÚSTRIA BRASILEIRA DE COLCHÕES E ESPUMA DE POLIURETANO LTDA</t>
  </si>
  <si>
    <t>SEI-220010/000393/2021</t>
  </si>
  <si>
    <t xml:space="preserve">Pedido de REEXAME </t>
  </si>
  <si>
    <t>C. FONTE RECUPERADOS E METAIS LTDA</t>
  </si>
  <si>
    <t>49.796.470/0001-00</t>
  </si>
  <si>
    <t>SEI-220010/000149/2023</t>
  </si>
  <si>
    <t>RFC COMERCIO DE MIUDEZAS LTDA EPP</t>
  </si>
  <si>
    <t>26.514.797/0009-96</t>
  </si>
  <si>
    <t>HILOG LOGISTICS LTDA</t>
  </si>
  <si>
    <t>68.795.335/0001-87</t>
  </si>
  <si>
    <t>SEI-220010/000646/2023</t>
  </si>
  <si>
    <t>Peticionamento Intercorrente aberto na unidade  SECC/ASSEGAB.</t>
  </si>
  <si>
    <t>SERRANA DISTRIBUIDORA DE BEBIDAS LTDA</t>
  </si>
  <si>
    <t>41.194.700/0001-41</t>
  </si>
  <si>
    <t>SEI-220010/000597/2023</t>
  </si>
  <si>
    <t>Peticionamento intercorrente anexado pela SUPVIF</t>
  </si>
  <si>
    <t>METALURGICA ITATIACO INDUSTRIA DE PRODUT</t>
  </si>
  <si>
    <t>51.585.769/0001-50</t>
  </si>
  <si>
    <t>SEI-220010/000539/2023</t>
  </si>
  <si>
    <t>E-mail solicitado concedido</t>
  </si>
  <si>
    <t>Ducatto Metais Indústria e Comércio Ltda</t>
  </si>
  <si>
    <t>Peticionamento Intercorrente anexado pela unidade SEFAZ/COOCBF.</t>
  </si>
  <si>
    <t>ACO SOLAR LTDA</t>
  </si>
  <si>
    <t>51.119.929/0001-75</t>
  </si>
  <si>
    <t>SEI-220003/000391/2024</t>
  </si>
  <si>
    <t>Dúvida direcionada para @Verificação</t>
  </si>
  <si>
    <t>FARMAUSA PHARMACEUTICAL LTDA</t>
  </si>
  <si>
    <t>37.124.240/0001-08</t>
  </si>
  <si>
    <t>SEI-220003/000477/2024</t>
  </si>
  <si>
    <t>Dúvidas sobre um processo que não se encontra aberto desta Unidade</t>
  </si>
  <si>
    <t>NAVARRO DISTRIBUIDORA DE MEDICAMENTOS S/A</t>
  </si>
  <si>
    <t>24.415.230/0007-75</t>
  </si>
  <si>
    <t>SEI-220010/000289/2023</t>
  </si>
  <si>
    <t>Dúvidas sobre limite de acesso ao processo</t>
  </si>
  <si>
    <t>Dúvidas sobre credenciamento (RIOLOG)</t>
  </si>
  <si>
    <t>EFX INTERNATUONAL LTDA</t>
  </si>
  <si>
    <t>15.701.392/0001-93</t>
  </si>
  <si>
    <t>Encaminhado para o Gabinete</t>
  </si>
  <si>
    <t>  HOSPMED COMÉRCIO DE MEDICAMENTOS E PRODUTOS HOSPITALARES LTDA</t>
  </si>
  <si>
    <t>Dúvidas relacionada a adesão</t>
  </si>
  <si>
    <t>Solicitação de entrega de documentação.</t>
  </si>
  <si>
    <t> FUMEL COMERCIAL E INDUSTRIAL LTDA</t>
  </si>
  <si>
    <t>32.256.448/0001-67</t>
  </si>
  <si>
    <t>SEI-220003/000509/2024</t>
  </si>
  <si>
    <t>CHICKENS REI LTDA</t>
  </si>
  <si>
    <t>29.447.243/0001-54</t>
  </si>
  <si>
    <t>SEI-220003/000065/2024</t>
  </si>
  <si>
    <t>Solicitamos o e-mail para dar acesso.</t>
  </si>
  <si>
    <t>BELA PESCADOS LTDA</t>
  </si>
  <si>
    <t>52.180.318/0001-03</t>
  </si>
  <si>
    <t>SEI-220003/000026/2024</t>
  </si>
  <si>
    <t>Dúvidas sobre o canal de abertura de processo.</t>
  </si>
  <si>
    <t>Solicitação de tácito e acesso aos autos.</t>
  </si>
  <si>
    <t>METALPRONTO INDUSTRIA E COMERCIO LTDA</t>
  </si>
  <si>
    <t>32.230.955/0001-21</t>
  </si>
  <si>
    <t>SEI-220003/000698/2024.</t>
  </si>
  <si>
    <t>segunda-feira</t>
  </si>
  <si>
    <t>2024-47</t>
  </si>
  <si>
    <t/>
  </si>
  <si>
    <t>2024-48</t>
  </si>
  <si>
    <t>quinta-feira</t>
  </si>
  <si>
    <t>sexta-feira</t>
  </si>
  <si>
    <t>sábado</t>
  </si>
  <si>
    <t>terça-feira</t>
  </si>
  <si>
    <t>quarta-feira</t>
  </si>
  <si>
    <t>E-mail para abertura de processo.</t>
  </si>
  <si>
    <t>SAVIO VIEIRA DA TORRE LTDA</t>
  </si>
  <si>
    <t>73.689.770/0001-67</t>
  </si>
  <si>
    <t>SEI-220003/000418/2024</t>
  </si>
  <si>
    <t>BIOSOLVIT SOLUÇÕES EM
BIOTECNOLOGIA S.A.</t>
  </si>
  <si>
    <t>09.445.964/0001-18</t>
  </si>
  <si>
    <t>SEI-220010/000582/2022</t>
  </si>
  <si>
    <t>Informando que não esta conseguindo abrir peticionamento intercorrente.</t>
  </si>
  <si>
    <t>FUMEL COMERCIAL E INDUSTRIAL LTDA</t>
  </si>
  <si>
    <t> 32.256.448/0001-67</t>
  </si>
  <si>
    <t>TOP 13 IMPORTACAO EXPORTACAO COM BEBIDA</t>
  </si>
  <si>
    <t>Peticionamento Intercorrente encontra-se aberto em outra unidade.</t>
  </si>
  <si>
    <t>Dúvida sobre o andamento do processo</t>
  </si>
  <si>
    <t>BIOMEDICA ESTEVES &amp; ANJOS LTDA</t>
  </si>
  <si>
    <t>02.704.301/0002-02</t>
  </si>
  <si>
    <t>SEI-220003/001429/2024</t>
  </si>
  <si>
    <t>AMJLS COMERCIO E DISTRIBUIDORA DE MATERIAIS DE CONSTRUÇÃO LTDA </t>
  </si>
  <si>
    <t>42.904.253/0001-30</t>
  </si>
  <si>
    <t>SEI-220003/001469/2024</t>
  </si>
  <si>
    <t>DALMO ATACADAO LTDA</t>
  </si>
  <si>
    <t>Distrifar Distribuidora Ltda</t>
  </si>
  <si>
    <t>10.686.816/0001-74</t>
  </si>
  <si>
    <t>Encaminhado para o gabinete</t>
  </si>
  <si>
    <t>Aguarda Check-list</t>
  </si>
  <si>
    <t>F A GARCIA INDÚSTRIA DE PARAFINAS LTDA</t>
  </si>
  <si>
    <t>32.176.970/0003-09</t>
  </si>
  <si>
    <t>SEI-220003/001758/2024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</si>
</sst>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#,##0_ ;\-#,##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ptos Display"/>
      <family val="2"/>
    </font>
    <font>
      <sz val="9"/>
      <color theme="1"/>
      <name val="Aptos"/>
      <family val="2"/>
    </font>
    <font>
      <sz val="9"/>
      <color theme="1"/>
      <name val="Aptos Display"/>
      <family val="2"/>
    </font>
    <font>
      <b/>
      <sz val="9"/>
      <color theme="1"/>
      <name val="Aptos Display"/>
      <family val="2"/>
    </font>
    <font>
      <b/>
      <sz val="9"/>
      <color theme="4"/>
      <name val="Aptos Display"/>
      <family val="2"/>
    </font>
    <font>
      <b/>
      <sz val="24"/>
      <color theme="1"/>
      <name val="Aptos Display"/>
      <family val="2"/>
    </font>
    <font>
      <b/>
      <sz val="24"/>
      <color theme="4" tint="-0.249977111117893"/>
      <name val="Aptos Display"/>
      <family val="2"/>
    </font>
    <font>
      <b/>
      <sz val="24"/>
      <color theme="7"/>
      <name val="Aptos Display"/>
      <family val="2"/>
    </font>
    <font>
      <b/>
      <sz val="16"/>
      <color theme="4" tint="-0.499984740745262"/>
      <name val="Aptos Display"/>
      <family val="2"/>
    </font>
    <font>
      <b/>
      <sz val="16"/>
      <color rgb="FFFF0000"/>
      <name val="Aptos Display"/>
      <family val="2"/>
    </font>
    <font>
      <b/>
      <sz val="10"/>
      <color theme="1"/>
      <name val="Aptos Display"/>
      <family val="2"/>
    </font>
    <font>
      <sz val="8"/>
      <color theme="1"/>
      <name val="Aptos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000000"/>
      <name val="Aptos"/>
      <family val="2"/>
    </font>
    <font>
      <sz val="9"/>
      <color rgb="FF000000"/>
      <name val="Arial"/>
      <family val="2"/>
    </font>
    <font>
      <b/>
      <u/>
      <sz val="9"/>
      <color theme="1"/>
      <name val="Aptos Display"/>
      <family val="2"/>
    </font>
    <font>
      <sz val="8"/>
      <color theme="1"/>
      <name val="Aptos Display"/>
      <family val="2"/>
    </font>
    <font>
      <b/>
      <sz val="8"/>
      <color theme="1"/>
      <name val="Aptos Display"/>
      <family val="2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164" fontId="5" fillId="0" borderId="0" xfId="1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14" fontId="4" fillId="4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</cellXfs>
  <cellStyles count="3">
    <cellStyle name="Normal" xfId="0" builtinId="0"/>
    <cellStyle name="Normal 3" xfId="2" xr:uid="{B6449F7F-4B14-44C8-800A-38D6B3738E5F}"/>
    <cellStyle name="Vírgula" xfId="1" builtinId="3"/>
  </cellStyles>
  <dxfs count="59">
    <dxf>
      <font>
        <b/>
        <i val="0"/>
        <color theme="0"/>
      </font>
      <fill>
        <patternFill>
          <bgColor theme="9" tint="-0.24994659260841701"/>
        </patternFill>
      </fill>
      <border>
        <left style="dashed">
          <color theme="0"/>
        </left>
        <right style="dashed">
          <color theme="0"/>
        </right>
        <top style="dashed">
          <color theme="0"/>
        </top>
        <bottom style="dashed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Display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Display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Display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Display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Display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Display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Display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Display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Display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Display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none"/>
      </font>
      <numFmt numFmtId="164" formatCode="#,##0_ ;\-#,##0\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Display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Display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ptos Display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Display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Display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Aptos Display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Display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ptos Display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color theme="0"/>
      </font>
      <fill>
        <patternFill>
          <bgColor rgb="FF0D285F"/>
        </patternFill>
      </fill>
    </dxf>
    <dxf>
      <border>
        <left style="dashed">
          <color theme="7"/>
        </left>
        <right style="dashed">
          <color theme="7"/>
        </right>
        <top style="dashed">
          <color theme="7"/>
        </top>
        <bottom style="dashed">
          <color theme="7"/>
        </bottom>
        <vertical style="dashed">
          <color theme="7"/>
        </vertical>
        <horizontal style="dashed">
          <color theme="7"/>
        </horizontal>
      </border>
    </dxf>
  </dxfs>
  <tableStyles count="1" defaultTableStyle="TableStyleMedium2" defaultPivotStyle="PivotStyleLight16">
    <tableStyle name="Estilo de Tabela 1" pivot="0" count="2" xr9:uid="{A7E00787-26B6-4059-B5B8-8BB7B08B5768}">
      <tableStyleElement type="wholeTable" dxfId="58"/>
      <tableStyleElement type="headerRow" dxfId="57"/>
    </tableStyle>
  </tableStyles>
  <colors>
    <mruColors>
      <color rgb="FF0D285F"/>
      <color rgb="FF123988"/>
      <color rgb="FF453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217170</xdr:colOff>
      <xdr:row>1</xdr:row>
      <xdr:rowOff>106680</xdr:rowOff>
    </xdr:from>
    <xdr:to>
      <xdr:col>3</xdr:col>
      <xdr:colOff>72997</xdr:colOff>
      <xdr:row>3</xdr:row>
      <xdr:rowOff>37754</xdr:rowOff>
    </xdr:to>
    <xdr:pic>
      <xdr:nvPicPr>
        <xdr:cNvPr id="2" name="Imagem 1" descr="Codin Rio -Desenvolvimento, Investimento e Fomento no Estado do RJ.">
          <a:extLst>
            <a:ext uri="{FF2B5EF4-FFF2-40B4-BE49-F238E27FC236}">
              <a16:creationId xmlns:a16="http://schemas.microsoft.com/office/drawing/2014/main" id="{4D35062F-92C8-4282-BB08-05A5828A4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095" y="278130"/>
          <a:ext cx="1398877" cy="475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adjustColumnWidth="0" connectionId="4" xr16:uid="{0DB6FF0A-42EF-46DF-9A64-214D874FBF13}" autoFormatId="16" applyNumberFormats="0" applyBorderFormats="0" applyFontFormats="0" applyPatternFormats="0" applyAlignmentFormats="0" applyWidthHeightFormats="0">
  <queryTableRefresh nextId="25">
    <queryTableFields count="16">
      <queryTableField id="17" name="Origem" tableColumnId="13"/>
      <queryTableField id="2" name="Data da solicitação" tableColumnId="2"/>
      <queryTableField id="3" name="Dia" tableColumnId="3"/>
      <queryTableField id="4" name="Semana da Solicitação" tableColumnId="4"/>
      <queryTableField id="5" name="Solicitação" tableColumnId="5"/>
      <queryTableField id="6" name="Dúvida" tableColumnId="6"/>
      <queryTableField id="18" name="Dúvidas - Detalhamento" tableColumnId="14"/>
      <queryTableField id="7" name="Nome da empresa" tableColumnId="7"/>
      <queryTableField id="8" name="CNPJ" tableColumnId="8"/>
      <queryTableField id="19" name="Lei/Decreto" tableColumnId="15"/>
      <queryTableField id="20" name="Setor" tableColumnId="16"/>
      <queryTableField id="9" name="Data da resposta" tableColumnId="9"/>
      <queryTableField id="10" name="Dias" tableColumnId="10"/>
      <queryTableField id="11" name="Semana da Resposta" tableColumnId="11"/>
      <queryTableField id="12" name="Ação" tableColumnId="12"/>
      <queryTableField id="14" name="Processo SEI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B20098DC-84C2-447D-B6F9-EB3F060AB528}" autoFormatId="16" applyNumberFormats="0" applyBorderFormats="0" applyFontFormats="0" applyPatternFormats="0" applyAlignmentFormats="0" applyWidthHeightFormats="0">
  <queryTableRefresh nextId="3">
    <queryTableFields count="2">
      <queryTableField id="1" name="Legislação" tableColumnId="1"/>
      <queryTableField id="2" name="Setor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3B5ADE-BADC-4610-95ED-FFDCB49A4E20}" name="Tab_Emails" displayName="Tab_Emails" ref="B9:V173" totalsRowShown="0" headerRowDxfId="56" dataDxfId="55">
  <autoFilter ref="B9:V173" xr:uid="{C13B5ADE-BADC-4610-95ED-FFDCB49A4E20}"/>
  <sortState xmlns:xlrd2="http://schemas.microsoft.com/office/spreadsheetml/2017/richdata2" ref="B10:V111">
    <sortCondition ref="B9:B111"/>
  </sortState>
  <tableColumns count="21">
    <tableColumn id="1" xr3:uid="{61BE16FD-E1BB-49BD-9B51-C48CB95C7864}" name="N°" dataDxfId="54"/>
    <tableColumn id="18" xr3:uid="{A98D2756-7816-4851-92F1-23A3A2E4061C}" name="Origem" dataDxfId="53"/>
    <tableColumn id="2" xr3:uid="{36C28F73-52B8-4284-9B80-D18E1F1018BE}" name="Data da solicitação" dataDxfId="52"/>
    <tableColumn id="15" xr3:uid="{EEBD4DA9-618C-42FD-8DE1-06E1DCB9025A}" name="Dia" dataDxfId="51">
      <calculatedColumnFormula>IF(Tab_Emails[[#This Row],[Data da solicitação]]="","",TEXT(Tab_Emails[[#This Row],[Data da solicitação]],"dddd"))</calculatedColumnFormula>
    </tableColumn>
    <tableColumn id="12" xr3:uid="{351C7403-F683-40CC-868D-434CCB2A196A}" name="Semana da Solicitação" dataDxfId="50">
      <calculatedColumnFormula>IF(Tab_Emails[[#This Row],[Data da solicitação]]="","",YEAR(Tab_Emails[[#This Row],[Data da solicitação]]) &amp; "-" &amp; TEXT(_xlfn.ISOWEEKNUM(Tab_Emails[[#This Row],[Data da solicitação]]), "00"))</calculatedColumnFormula>
    </tableColumn>
    <tableColumn id="3" xr3:uid="{A047714A-6773-40FB-AD5B-7D0F78C9FFB1}" name="Solicitação" dataDxfId="49"/>
    <tableColumn id="6" xr3:uid="{0B62F435-6BC2-4035-AF31-8E6A528D9591}" name="Dúvida" dataDxfId="48"/>
    <tableColumn id="20" xr3:uid="{F25EDCE0-448C-4CE2-9423-6A2E874D7549}" name="Dúvidas - Detalhamento" dataDxfId="47"/>
    <tableColumn id="7" xr3:uid="{7DC69AA1-51E3-45D7-8A4B-FDEBF259F283}" name="Dúvida - Resposta padrão" dataDxfId="46">
      <calculatedColumnFormula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calculatedColumnFormula>
    </tableColumn>
    <tableColumn id="4" xr3:uid="{6CA1D76F-48CA-48B9-8DE1-EB5F7D0CB74D}" name="Atribuição " dataDxfId="45"/>
    <tableColumn id="5" xr3:uid="{DE3620F2-1A68-456A-B7FC-7D6A16CB102A}" name="Nome da empresa" dataDxfId="44"/>
    <tableColumn id="8" xr3:uid="{F6FE6D94-97DD-484D-A255-2C47EE3D89C9}" name="CNPJ" dataDxfId="43"/>
    <tableColumn id="19" xr3:uid="{B0027EA4-BF48-4481-A5D7-71660F04EC7F}" name="Lei/Decreto" dataDxfId="42"/>
    <tableColumn id="21" xr3:uid="{C8DC9750-EF71-4215-A377-BD3F3F09D5AE}" name="Setor" dataDxfId="41">
      <calculatedColumnFormula>IFERROR(INDEX(Tab_Legislação[Setor],MATCH(Tab_Emails[[#This Row],[Lei/Decreto]],Tab_Legislação[Legislação],0)),"")</calculatedColumnFormula>
    </tableColumn>
    <tableColumn id="11" xr3:uid="{7811C7B8-D193-43A9-B83D-87E85C42F920}" name="Data da resposta" dataDxfId="40"/>
    <tableColumn id="14" xr3:uid="{01F99578-CDA5-4678-B86F-25F621A3DFD0}" name="Dias" dataDxfId="39" dataCellStyle="Vírgula">
      <calculatedColumnFormula>IF(Tab_Emails[[#This Row],[Data da solicitação]]="","",IF(Tab_Emails[[#This Row],[Data da resposta]]="","",_xlfn.DAYS(Tab_Emails[[#This Row],[Data da resposta]],Tab_Emails[[#This Row],[Data da solicitação]])))</calculatedColumnFormula>
    </tableColumn>
    <tableColumn id="13" xr3:uid="{77CF3915-51D0-4FBE-A897-6C6AB66C4B1B}" name="Semana da Resposta" dataDxfId="38">
      <calculatedColumnFormula>IF(
   NOT(ISBLANK(Tab_Emails[[#This Row],[Data da resposta]])),
   YEAR(Tab_Emails[[#This Row],[Data da resposta]]) &amp; "-" &amp; TEXT(_xlfn.ISOWEEKNUM(Tab_Emails[[#This Row],[Data da resposta]]), "00"),
   "")</calculatedColumnFormula>
    </tableColumn>
    <tableColumn id="9" xr3:uid="{F1D9EC70-8CCA-4E49-AE83-C92BF4D32B10}" name="Status" dataDxfId="37">
      <calculatedColumnFormula>IFERROR(IF(Tab_Emails[[#This Row],[Data da solicitação]]="","",IF(Tab_Emails[[#This Row],[Data da resposta]]="","Aguardando resposta","Respondido")),"")</calculatedColumnFormula>
    </tableColumn>
    <tableColumn id="10" xr3:uid="{C2CF7411-F540-48BF-88CB-4999EA622C4E}" name="Ação" dataDxfId="36"/>
    <tableColumn id="16" xr3:uid="{864403E2-4682-4D61-8526-9DEE6C58864E}" name="Processo SEI" dataDxfId="35"/>
    <tableColumn id="17" xr3:uid="{6CD40725-054C-445A-BBB2-8F34B2F75894}" name="Semana-Resposta" dataDxfId="34">
      <calculatedColumnFormula>IF(Tab_Emails[[#This Row],[Semana da Resposta]]="","",IF(Tab_Emails[[#This Row],[Semana da Resposta]]=$L$3,1,0))</calculatedColumnFormula>
    </tableColumn>
  </tableColumns>
  <tableStyleInfo name="Estilo de Tabe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277EA28-F454-40E3-9D18-435F2429F39E}" name="Tab_Rel_Semanal" displayName="Tab_Rel_Semanal" ref="A1:P42" tableType="queryTable" totalsRowShown="0" headerRowDxfId="33" dataDxfId="32">
  <autoFilter ref="A1:P42" xr:uid="{3277EA28-F454-40E3-9D18-435F2429F39E}"/>
  <tableColumns count="16">
    <tableColumn id="13" xr3:uid="{94A164CC-689F-487F-83C8-54C64D7C32E3}" uniqueName="13" name="Origem" queryTableFieldId="17" dataDxfId="31"/>
    <tableColumn id="2" xr3:uid="{DF069A42-74C3-43E5-8414-538030EF5812}" uniqueName="2" name="Data da solicitação" queryTableFieldId="2" dataDxfId="30"/>
    <tableColumn id="3" xr3:uid="{D03D7B43-06DF-4C25-9E67-950F879EA1E1}" uniqueName="3" name="Dia" queryTableFieldId="3" dataDxfId="29"/>
    <tableColumn id="4" xr3:uid="{84E64DFB-E520-4E6D-9A98-41E938AB3580}" uniqueName="4" name="Semana da Solicitação" queryTableFieldId="4" dataDxfId="28"/>
    <tableColumn id="5" xr3:uid="{F3E803CE-63DC-4204-A947-1A1E9B98BE05}" uniqueName="5" name="Solicitação" queryTableFieldId="5" dataDxfId="27"/>
    <tableColumn id="6" xr3:uid="{BAF03C78-50A9-4E46-B602-0C0461460325}" uniqueName="6" name="Dúvida" queryTableFieldId="6" dataDxfId="26"/>
    <tableColumn id="14" xr3:uid="{AF2B4E04-B607-43C8-94BF-D8CEAC526425}" uniqueName="14" name="Dúvidas - Detalhamento" queryTableFieldId="18" dataDxfId="25"/>
    <tableColumn id="7" xr3:uid="{F2FE9E9E-93F4-4EAA-BD20-61A382EB5864}" uniqueName="7" name="Nome da empresa" queryTableFieldId="7" dataDxfId="24"/>
    <tableColumn id="8" xr3:uid="{D06C44B5-5155-423B-B3EE-DA705CC394E4}" uniqueName="8" name="CNPJ" queryTableFieldId="8" dataDxfId="23"/>
    <tableColumn id="15" xr3:uid="{51A21B7C-6CE0-4D00-8875-2EFB08807FEE}" uniqueName="15" name="Lei/Decreto" queryTableFieldId="19" dataDxfId="22"/>
    <tableColumn id="16" xr3:uid="{08519408-1A23-43AA-8163-B232C7B7EC4E}" uniqueName="16" name="Setor" queryTableFieldId="20" dataDxfId="21"/>
    <tableColumn id="9" xr3:uid="{CF950DAD-B14C-43BB-A227-6360FEF90031}" uniqueName="9" name="Data da resposta" queryTableFieldId="9" dataDxfId="20"/>
    <tableColumn id="10" xr3:uid="{7CC6CF6A-A09F-4DF6-9668-917BE90E34B0}" uniqueName="10" name="Dias" queryTableFieldId="10" dataDxfId="19"/>
    <tableColumn id="11" xr3:uid="{701F20FD-D2AE-4102-95B7-8A837163F8E9}" uniqueName="11" name="Semana da Resposta" queryTableFieldId="11" dataDxfId="18"/>
    <tableColumn id="12" xr3:uid="{72132514-A579-4766-A656-CC3D0EB38B18}" uniqueName="12" name="Ação" queryTableFieldId="12" dataDxfId="17"/>
    <tableColumn id="1" xr3:uid="{B6A17F41-5B7F-46FA-91F0-8388D8F89078}" uniqueName="1" name="Processo SEI" queryTableFieldId="14" dataDxfId="16"/>
  </tableColumns>
  <tableStyleInfo name="Estilo de Tabela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8D6590-3D75-472B-8F23-160B658EB512}" name="Tab_Solicitação" displayName="Tab_Solicitação" ref="B5:D15" totalsRowShown="0" headerRowDxfId="15" dataDxfId="14">
  <autoFilter ref="B5:D15" xr:uid="{558D6590-3D75-472B-8F23-160B658EB512}"/>
  <tableColumns count="3">
    <tableColumn id="1" xr3:uid="{E1374237-2812-48D3-82C0-AB1847DF35FE}" name="Solicitação" dataDxfId="13"/>
    <tableColumn id="2" xr3:uid="{F22351BA-668C-48C2-8C40-13039B7D1C8F}" name="Dúvidas " dataDxfId="12"/>
    <tableColumn id="3" xr3:uid="{F43BEC44-AFA0-4558-93AA-EF2CE904888E}" name="Dúvidas - Resposta Padrão " dataDxfId="11"/>
  </tableColumns>
  <tableStyleInfo name="Estilo de Tabela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04581B-57F9-4460-A6F0-98DCBFFF5B46}" name="Tab_Atribuição" displayName="Tab_Atribuição" ref="F5:F7" totalsRowShown="0" headerRowDxfId="10" dataDxfId="9">
  <autoFilter ref="F5:F7" xr:uid="{8D04581B-57F9-4460-A6F0-98DCBFFF5B46}"/>
  <tableColumns count="1">
    <tableColumn id="1" xr3:uid="{E984172A-FBAB-48BE-A294-D276B0F2CC34}" name="Atribuição" dataDxfId="8"/>
  </tableColumns>
  <tableStyleInfo name="Estilo de Tabela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615457-D430-48A1-9C21-29D12EF2C2DD}" name="Tab_Legislação" displayName="Tab_Legislação" ref="H5:I46" tableType="queryTable" totalsRowShown="0" headerRowDxfId="7" dataDxfId="6">
  <autoFilter ref="H5:I46" xr:uid="{94615457-D430-48A1-9C21-29D12EF2C2DD}"/>
  <tableColumns count="2">
    <tableColumn id="1" xr3:uid="{304A3273-41A5-45D3-A613-92065A206A9B}" uniqueName="1" name="Legislação" queryTableFieldId="1" dataDxfId="5"/>
    <tableColumn id="2" xr3:uid="{4CFEC8F1-4707-4D66-9666-BAC127417092}" uniqueName="2" name="Setor" queryTableFieldId="2" dataDxfId="4"/>
  </tableColumns>
  <tableStyleInfo name="Estilo de Tabela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D23B480-3C72-4BF5-A4AD-F13C17E215B4}" name="Tab_Ação" displayName="Tab_Ação" ref="K5:K11" totalsRowShown="0" headerRowDxfId="3" dataDxfId="2">
  <autoFilter ref="K5:K11" xr:uid="{ED23B480-3C72-4BF5-A4AD-F13C17E215B4}"/>
  <tableColumns count="1">
    <tableColumn id="1" xr3:uid="{2DF5C043-3463-4310-B55A-CBDED111560F}" name="Ação" dataDxfId="1"/>
  </tableColumns>
  <tableStyleInfo name="Estilo de Tabela 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57DA-782D-4B3D-860C-174FEE35B677}">
  <dimension ref="B3:V7313"/>
  <sheetViews>
    <sheetView showGridLines="0" tabSelected="1" topLeftCell="A112" zoomScaleNormal="100" workbookViewId="0">
      <selection activeCell="U118" sqref="U118"/>
    </sheetView>
  </sheetViews>
  <sheetFormatPr defaultColWidth="8.88671875" defaultRowHeight="12" x14ac:dyDescent="0.3"/>
  <cols>
    <col min="1" max="1" width="2.33203125" style="5" customWidth="1"/>
    <col min="2" max="2" width="8.88671875" style="5" customWidth="1"/>
    <col min="3" max="3" width="13.6640625" style="5" customWidth="1"/>
    <col min="4" max="4" width="21.109375" style="6" customWidth="1"/>
    <col min="5" max="5" width="13.33203125" style="6" customWidth="1"/>
    <col min="6" max="7" width="24.33203125" style="6" customWidth="1"/>
    <col min="8" max="8" width="26.6640625" style="7" customWidth="1"/>
    <col min="9" max="9" width="29.44140625" style="5" bestFit="1" customWidth="1"/>
    <col min="10" max="10" width="32.5546875" style="5" customWidth="1"/>
    <col min="11" max="11" width="28.33203125" style="3" customWidth="1"/>
    <col min="12" max="12" width="43.33203125" style="5" bestFit="1" customWidth="1"/>
    <col min="13" max="13" width="31.6640625" style="5" customWidth="1"/>
    <col min="14" max="14" width="28.5546875" style="5" bestFit="1" customWidth="1"/>
    <col min="15" max="15" width="28.5546875" style="5" customWidth="1"/>
    <col min="16" max="18" width="21.33203125" style="5" customWidth="1"/>
    <col min="19" max="19" width="24.88671875" style="5" customWidth="1"/>
    <col min="20" max="20" width="51.44140625" style="5" customWidth="1"/>
    <col min="21" max="21" width="29.33203125" style="5" customWidth="1"/>
    <col min="22" max="22" width="15.88671875" style="5" customWidth="1"/>
    <col min="23" max="16384" width="8.88671875" style="5"/>
  </cols>
  <sheetData>
    <row r="3" spans="2:22" ht="31.2" x14ac:dyDescent="0.3">
      <c r="E3" s="13" t="s">
        <v>175</v>
      </c>
      <c r="I3" s="7"/>
      <c r="J3" s="7"/>
      <c r="K3" s="15" t="s">
        <v>34</v>
      </c>
      <c r="L3" s="16" t="str">
        <f ca="1">IF(WEEKDAY(TODAY(), 2) = 5, YEAR(TODAY()) &amp; "-" &amp; TEXT(_xlfn.ISOWEEKNUM(TODAY()), "00"), "")</f>
        <v>2024-48</v>
      </c>
      <c r="M3" s="18" t="s">
        <v>38</v>
      </c>
    </row>
    <row r="4" spans="2:22" ht="4.95" customHeight="1" x14ac:dyDescent="0.3">
      <c r="E4" s="8"/>
      <c r="F4" s="8"/>
      <c r="G4" s="8"/>
      <c r="H4" s="14"/>
      <c r="I4" s="9"/>
      <c r="J4" s="9"/>
      <c r="K4" s="10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2:22" ht="4.95" customHeight="1" x14ac:dyDescent="0.3"/>
    <row r="6" spans="2:22" ht="4.95" customHeight="1" x14ac:dyDescent="0.3">
      <c r="B6" s="9"/>
      <c r="C6" s="9"/>
      <c r="D6" s="8"/>
      <c r="E6" s="8"/>
      <c r="F6" s="8"/>
      <c r="G6" s="8"/>
      <c r="H6" s="14"/>
      <c r="I6" s="9"/>
      <c r="J6" s="9"/>
      <c r="K6" s="10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8" spans="2:22" x14ac:dyDescent="0.3">
      <c r="F8" s="11"/>
      <c r="G8" s="11"/>
    </row>
    <row r="9" spans="2:22" ht="40.200000000000003" customHeight="1" x14ac:dyDescent="0.3">
      <c r="B9" s="5" t="s">
        <v>0</v>
      </c>
      <c r="C9" s="19" t="s">
        <v>172</v>
      </c>
      <c r="D9" s="17" t="s">
        <v>1</v>
      </c>
      <c r="E9" s="6" t="s">
        <v>33</v>
      </c>
      <c r="F9" s="6" t="s">
        <v>30</v>
      </c>
      <c r="G9" s="19" t="s">
        <v>2</v>
      </c>
      <c r="H9" s="19" t="s">
        <v>22</v>
      </c>
      <c r="I9" s="17" t="s">
        <v>177</v>
      </c>
      <c r="J9" s="3" t="s">
        <v>23</v>
      </c>
      <c r="K9" s="19" t="s">
        <v>16</v>
      </c>
      <c r="L9" s="17" t="s">
        <v>19</v>
      </c>
      <c r="M9" s="17" t="s">
        <v>26</v>
      </c>
      <c r="N9" s="19" t="s">
        <v>180</v>
      </c>
      <c r="O9" s="6" t="s">
        <v>182</v>
      </c>
      <c r="P9" s="17" t="s">
        <v>29</v>
      </c>
      <c r="Q9" s="5" t="s">
        <v>32</v>
      </c>
      <c r="R9" s="5" t="s">
        <v>31</v>
      </c>
      <c r="S9" s="5" t="s">
        <v>27</v>
      </c>
      <c r="T9" s="19" t="s">
        <v>28</v>
      </c>
      <c r="U9" s="17" t="s">
        <v>37</v>
      </c>
      <c r="V9" s="5" t="s">
        <v>35</v>
      </c>
    </row>
    <row r="10" spans="2:22" ht="40.200000000000003" customHeight="1" x14ac:dyDescent="0.3">
      <c r="B10" s="7">
        <v>1</v>
      </c>
      <c r="C10" s="7" t="s">
        <v>174</v>
      </c>
      <c r="D10" s="6">
        <v>45601</v>
      </c>
      <c r="E10" s="5" t="str">
        <f>IF(Tab_Emails[[#This Row],[Data da solicitação]]="","",TEXT(Tab_Emails[[#This Row],[Data da solicitação]],"dddd"))</f>
        <v>terça-feira</v>
      </c>
      <c r="F10" s="6" t="str">
        <f>IF(Tab_Emails[[#This Row],[Data da solicitação]]="","",YEAR(Tab_Emails[[#This Row],[Data da solicitação]]) &amp; "-" &amp; TEXT(_xlfn.ISOWEEKNUM(Tab_Emails[[#This Row],[Data da solicitação]]), "00"))</f>
        <v>2024-45</v>
      </c>
      <c r="G10" s="7" t="s">
        <v>7</v>
      </c>
      <c r="H10" s="3" t="s">
        <v>21</v>
      </c>
      <c r="I10" s="3"/>
      <c r="J10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Modelos disponíveis no Site CODIN</v>
      </c>
      <c r="K10" s="5" t="s">
        <v>18</v>
      </c>
      <c r="L10" s="3" t="s">
        <v>147</v>
      </c>
      <c r="N10" s="6"/>
      <c r="O10" s="6" t="str">
        <f>IFERROR(INDEX(Tab_Legislação[Setor],MATCH(Tab_Emails[[#This Row],[Lei/Decreto]],Tab_Legislação[Legislação],0)),"")</f>
        <v/>
      </c>
      <c r="P10" s="6">
        <v>45607</v>
      </c>
      <c r="Q10" s="12">
        <f>IF(Tab_Emails[[#This Row],[Data da solicitação]]="","",IF(Tab_Emails[[#This Row],[Data da resposta]]="","",_xlfn.DAYS(Tab_Emails[[#This Row],[Data da resposta]],Tab_Emails[[#This Row],[Data da solicitação]])))</f>
        <v>6</v>
      </c>
      <c r="R10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10" s="5" t="str">
        <f>IFERROR(IF(Tab_Emails[[#This Row],[Data da solicitação]]="","",IF(Tab_Emails[[#This Row],[Data da resposta]]="","Aguardando resposta","Respondido")),"")</f>
        <v>Respondido</v>
      </c>
      <c r="T10" s="5" t="s">
        <v>159</v>
      </c>
      <c r="U10" s="5" t="s">
        <v>162</v>
      </c>
      <c r="V10" s="5">
        <f ca="1">IF(Tab_Emails[[#This Row],[Semana da Resposta]]="","",IF(Tab_Emails[[#This Row],[Semana da Resposta]]=$L$3,1,0))</f>
        <v>0</v>
      </c>
    </row>
    <row r="11" spans="2:22" ht="40.200000000000003" customHeight="1" x14ac:dyDescent="0.3">
      <c r="B11" s="7">
        <v>2</v>
      </c>
      <c r="C11" s="7" t="s">
        <v>174</v>
      </c>
      <c r="D11" s="6">
        <v>45601</v>
      </c>
      <c r="E11" s="5" t="str">
        <f>IF(Tab_Emails[[#This Row],[Data da solicitação]]="","",TEXT(Tab_Emails[[#This Row],[Data da solicitação]],"dddd"))</f>
        <v>terça-feira</v>
      </c>
      <c r="F11" s="6" t="str">
        <f>IF(Tab_Emails[[#This Row],[Data da solicitação]]="","",YEAR(Tab_Emails[[#This Row],[Data da solicitação]]) &amp; "-" &amp; TEXT(_xlfn.ISOWEEKNUM(Tab_Emails[[#This Row],[Data da solicitação]]), "00"))</f>
        <v>2024-45</v>
      </c>
      <c r="G11" s="7" t="s">
        <v>7</v>
      </c>
      <c r="H11" s="3" t="s">
        <v>176</v>
      </c>
      <c r="I11" s="3" t="s">
        <v>41</v>
      </c>
      <c r="J11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11" s="5" t="s">
        <v>18</v>
      </c>
      <c r="L11" s="3" t="s">
        <v>147</v>
      </c>
      <c r="N11" s="6"/>
      <c r="O11" s="6" t="str">
        <f>IFERROR(INDEX(Tab_Legislação[Setor],MATCH(Tab_Emails[[#This Row],[Lei/Decreto]],Tab_Legislação[Legislação],0)),"")</f>
        <v/>
      </c>
      <c r="P11" s="6">
        <v>45607</v>
      </c>
      <c r="Q11" s="12">
        <f>IF(Tab_Emails[[#This Row],[Data da solicitação]]="","",IF(Tab_Emails[[#This Row],[Data da resposta]]="","",_xlfn.DAYS(Tab_Emails[[#This Row],[Data da resposta]],Tab_Emails[[#This Row],[Data da solicitação]])))</f>
        <v>6</v>
      </c>
      <c r="R11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11" s="5" t="str">
        <f>IFERROR(IF(Tab_Emails[[#This Row],[Data da solicitação]]="","",IF(Tab_Emails[[#This Row],[Data da resposta]]="","Aguardando resposta","Respondido")),"")</f>
        <v>Respondido</v>
      </c>
      <c r="T11" s="5" t="s">
        <v>159</v>
      </c>
      <c r="U11" s="5" t="s">
        <v>162</v>
      </c>
      <c r="V11" s="5">
        <f ca="1">IF(Tab_Emails[[#This Row],[Semana da Resposta]]="","",IF(Tab_Emails[[#This Row],[Semana da Resposta]]=$L$3,1,0))</f>
        <v>0</v>
      </c>
    </row>
    <row r="12" spans="2:22" ht="40.200000000000003" customHeight="1" x14ac:dyDescent="0.3">
      <c r="B12" s="7">
        <v>3</v>
      </c>
      <c r="C12" s="7" t="s">
        <v>174</v>
      </c>
      <c r="D12" s="6">
        <v>45601</v>
      </c>
      <c r="E12" s="5" t="str">
        <f>IF(Tab_Emails[[#This Row],[Data da solicitação]]="","",TEXT(Tab_Emails[[#This Row],[Data da solicitação]],"dddd"))</f>
        <v>terça-feira</v>
      </c>
      <c r="F12" s="6" t="str">
        <f>IF(Tab_Emails[[#This Row],[Data da solicitação]]="","",YEAR(Tab_Emails[[#This Row],[Data da solicitação]]) &amp; "-" &amp; TEXT(_xlfn.ISOWEEKNUM(Tab_Emails[[#This Row],[Data da solicitação]]), "00"))</f>
        <v>2024-45</v>
      </c>
      <c r="G12" s="7" t="s">
        <v>7</v>
      </c>
      <c r="H12" s="3" t="s">
        <v>176</v>
      </c>
      <c r="I12" s="3" t="s">
        <v>40</v>
      </c>
      <c r="J12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12" s="5" t="s">
        <v>18</v>
      </c>
      <c r="L12" s="3" t="s">
        <v>147</v>
      </c>
      <c r="N12" s="6"/>
      <c r="O12" s="6" t="str">
        <f>IFERROR(INDEX(Tab_Legislação[Setor],MATCH(Tab_Emails[[#This Row],[Lei/Decreto]],Tab_Legislação[Legislação],0)),"")</f>
        <v/>
      </c>
      <c r="P12" s="6">
        <v>45607</v>
      </c>
      <c r="Q12" s="12">
        <f>IF(Tab_Emails[[#This Row],[Data da solicitação]]="","",IF(Tab_Emails[[#This Row],[Data da resposta]]="","",_xlfn.DAYS(Tab_Emails[[#This Row],[Data da resposta]],Tab_Emails[[#This Row],[Data da solicitação]])))</f>
        <v>6</v>
      </c>
      <c r="R12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12" s="5" t="str">
        <f>IFERROR(IF(Tab_Emails[[#This Row],[Data da solicitação]]="","",IF(Tab_Emails[[#This Row],[Data da resposta]]="","Aguardando resposta","Respondido")),"")</f>
        <v>Respondido</v>
      </c>
      <c r="T12" s="5" t="s">
        <v>159</v>
      </c>
      <c r="U12" s="5" t="s">
        <v>162</v>
      </c>
      <c r="V12" s="5">
        <f ca="1">IF(Tab_Emails[[#This Row],[Semana da Resposta]]="","",IF(Tab_Emails[[#This Row],[Semana da Resposta]]=$L$3,1,0))</f>
        <v>0</v>
      </c>
    </row>
    <row r="13" spans="2:22" ht="40.200000000000003" customHeight="1" x14ac:dyDescent="0.3">
      <c r="B13" s="7">
        <v>4</v>
      </c>
      <c r="C13" s="7" t="s">
        <v>174</v>
      </c>
      <c r="D13" s="6">
        <v>45602</v>
      </c>
      <c r="E13" s="5" t="str">
        <f>IF(Tab_Emails[[#This Row],[Data da solicitação]]="","",TEXT(Tab_Emails[[#This Row],[Data da solicitação]],"dddd"))</f>
        <v>quarta-feira</v>
      </c>
      <c r="F13" s="6" t="str">
        <f>IF(Tab_Emails[[#This Row],[Data da solicitação]]="","",YEAR(Tab_Emails[[#This Row],[Data da solicitação]]) &amp; "-" &amp; TEXT(_xlfn.ISOWEEKNUM(Tab_Emails[[#This Row],[Data da solicitação]]), "00"))</f>
        <v>2024-45</v>
      </c>
      <c r="G13" s="7" t="s">
        <v>7</v>
      </c>
      <c r="H13" s="3" t="s">
        <v>176</v>
      </c>
      <c r="I13" s="3" t="s">
        <v>40</v>
      </c>
      <c r="J13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13" s="5" t="s">
        <v>18</v>
      </c>
      <c r="L13" s="3" t="s">
        <v>147</v>
      </c>
      <c r="N13" s="6"/>
      <c r="O13" s="6" t="str">
        <f>IFERROR(INDEX(Tab_Legislação[Setor],MATCH(Tab_Emails[[#This Row],[Lei/Decreto]],Tab_Legislação[Legislação],0)),"")</f>
        <v/>
      </c>
      <c r="P13" s="6">
        <v>45607</v>
      </c>
      <c r="Q13" s="12">
        <f>IF(Tab_Emails[[#This Row],[Data da solicitação]]="","",IF(Tab_Emails[[#This Row],[Data da resposta]]="","",_xlfn.DAYS(Tab_Emails[[#This Row],[Data da resposta]],Tab_Emails[[#This Row],[Data da solicitação]])))</f>
        <v>5</v>
      </c>
      <c r="R13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13" s="5" t="str">
        <f>IFERROR(IF(Tab_Emails[[#This Row],[Data da solicitação]]="","",IF(Tab_Emails[[#This Row],[Data da resposta]]="","Aguardando resposta","Respondido")),"")</f>
        <v>Respondido</v>
      </c>
      <c r="T13" s="5" t="s">
        <v>159</v>
      </c>
      <c r="U13" s="5" t="s">
        <v>162</v>
      </c>
      <c r="V13" s="5">
        <f ca="1">IF(Tab_Emails[[#This Row],[Semana da Resposta]]="","",IF(Tab_Emails[[#This Row],[Semana da Resposta]]=$L$3,1,0))</f>
        <v>0</v>
      </c>
    </row>
    <row r="14" spans="2:22" ht="40.200000000000003" customHeight="1" x14ac:dyDescent="0.3">
      <c r="B14" s="7">
        <v>5</v>
      </c>
      <c r="C14" s="7" t="s">
        <v>174</v>
      </c>
      <c r="D14" s="6">
        <v>45602</v>
      </c>
      <c r="E14" s="5" t="str">
        <f>IF(Tab_Emails[[#This Row],[Data da solicitação]]="","",TEXT(Tab_Emails[[#This Row],[Data da solicitação]],"dddd"))</f>
        <v>quarta-feira</v>
      </c>
      <c r="F14" s="6" t="str">
        <f>IF(Tab_Emails[[#This Row],[Data da solicitação]]="","",YEAR(Tab_Emails[[#This Row],[Data da solicitação]]) &amp; "-" &amp; TEXT(_xlfn.ISOWEEKNUM(Tab_Emails[[#This Row],[Data da solicitação]]), "00"))</f>
        <v>2024-45</v>
      </c>
      <c r="G14" s="7" t="s">
        <v>7</v>
      </c>
      <c r="H14" s="3" t="s">
        <v>176</v>
      </c>
      <c r="I14" s="3" t="s">
        <v>42</v>
      </c>
      <c r="J14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14" s="5" t="s">
        <v>18</v>
      </c>
      <c r="L14" s="3" t="s">
        <v>147</v>
      </c>
      <c r="N14" s="6"/>
      <c r="O14" s="6" t="str">
        <f>IFERROR(INDEX(Tab_Legislação[Setor],MATCH(Tab_Emails[[#This Row],[Lei/Decreto]],Tab_Legislação[Legislação],0)),"")</f>
        <v/>
      </c>
      <c r="P14" s="6">
        <v>45607</v>
      </c>
      <c r="Q14" s="12">
        <f>IF(Tab_Emails[[#This Row],[Data da solicitação]]="","",IF(Tab_Emails[[#This Row],[Data da resposta]]="","",_xlfn.DAYS(Tab_Emails[[#This Row],[Data da resposta]],Tab_Emails[[#This Row],[Data da solicitação]])))</f>
        <v>5</v>
      </c>
      <c r="R14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14" s="5" t="str">
        <f>IFERROR(IF(Tab_Emails[[#This Row],[Data da solicitação]]="","",IF(Tab_Emails[[#This Row],[Data da resposta]]="","Aguardando resposta","Respondido")),"")</f>
        <v>Respondido</v>
      </c>
      <c r="T14" s="5" t="s">
        <v>159</v>
      </c>
      <c r="U14" s="5" t="s">
        <v>162</v>
      </c>
      <c r="V14" s="5">
        <f ca="1">IF(Tab_Emails[[#This Row],[Semana da Resposta]]="","",IF(Tab_Emails[[#This Row],[Semana da Resposta]]=$L$3,1,0))</f>
        <v>0</v>
      </c>
    </row>
    <row r="15" spans="2:22" ht="40.200000000000003" customHeight="1" x14ac:dyDescent="0.3">
      <c r="B15" s="7">
        <v>6</v>
      </c>
      <c r="C15" s="7" t="s">
        <v>174</v>
      </c>
      <c r="D15" s="6">
        <v>45603</v>
      </c>
      <c r="E15" s="5" t="str">
        <f>IF(Tab_Emails[[#This Row],[Data da solicitação]]="","",TEXT(Tab_Emails[[#This Row],[Data da solicitação]],"dddd"))</f>
        <v>quinta-feira</v>
      </c>
      <c r="F15" s="6" t="str">
        <f>IF(Tab_Emails[[#This Row],[Data da solicitação]]="","",YEAR(Tab_Emails[[#This Row],[Data da solicitação]]) &amp; "-" &amp; TEXT(_xlfn.ISOWEEKNUM(Tab_Emails[[#This Row],[Data da solicitação]]), "00"))</f>
        <v>2024-45</v>
      </c>
      <c r="G15" s="7" t="s">
        <v>4</v>
      </c>
      <c r="H15" s="3"/>
      <c r="I15" s="3" t="s">
        <v>43</v>
      </c>
      <c r="J15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15" s="5" t="s">
        <v>18</v>
      </c>
      <c r="L15" s="3" t="s">
        <v>47</v>
      </c>
      <c r="M15" s="5" t="s">
        <v>48</v>
      </c>
      <c r="N15" s="6"/>
      <c r="O15" s="6" t="str">
        <f>IFERROR(INDEX(Tab_Legislação[Setor],MATCH(Tab_Emails[[#This Row],[Lei/Decreto]],Tab_Legislação[Legislação],0)),"")</f>
        <v/>
      </c>
      <c r="P15" s="6">
        <v>45607</v>
      </c>
      <c r="Q15" s="12">
        <f>IF(Tab_Emails[[#This Row],[Data da solicitação]]="","",IF(Tab_Emails[[#This Row],[Data da resposta]]="","",_xlfn.DAYS(Tab_Emails[[#This Row],[Data da resposta]],Tab_Emails[[#This Row],[Data da solicitação]])))</f>
        <v>4</v>
      </c>
      <c r="R15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15" s="5" t="str">
        <f>IFERROR(IF(Tab_Emails[[#This Row],[Data da solicitação]]="","",IF(Tab_Emails[[#This Row],[Data da resposta]]="","Aguardando resposta","Respondido")),"")</f>
        <v>Respondido</v>
      </c>
      <c r="T15" s="5" t="s">
        <v>158</v>
      </c>
      <c r="U15" s="5" t="s">
        <v>52</v>
      </c>
      <c r="V15" s="5">
        <f ca="1">IF(Tab_Emails[[#This Row],[Semana da Resposta]]="","",IF(Tab_Emails[[#This Row],[Semana da Resposta]]=$L$3,1,0))</f>
        <v>0</v>
      </c>
    </row>
    <row r="16" spans="2:22" ht="40.200000000000003" customHeight="1" x14ac:dyDescent="0.3">
      <c r="B16" s="7">
        <v>7</v>
      </c>
      <c r="C16" s="7" t="s">
        <v>174</v>
      </c>
      <c r="D16" s="6">
        <v>45603</v>
      </c>
      <c r="E16" s="5" t="str">
        <f>IF(Tab_Emails[[#This Row],[Data da solicitação]]="","",TEXT(Tab_Emails[[#This Row],[Data da solicitação]],"dddd"))</f>
        <v>quinta-feira</v>
      </c>
      <c r="F16" s="6" t="str">
        <f>IF(Tab_Emails[[#This Row],[Data da solicitação]]="","",YEAR(Tab_Emails[[#This Row],[Data da solicitação]]) &amp; "-" &amp; TEXT(_xlfn.ISOWEEKNUM(Tab_Emails[[#This Row],[Data da solicitação]]), "00"))</f>
        <v>2024-45</v>
      </c>
      <c r="G16" s="7" t="s">
        <v>7</v>
      </c>
      <c r="H16" s="3" t="s">
        <v>13</v>
      </c>
      <c r="I16" s="3"/>
      <c r="J16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>Pedido de vista aos autos</v>
      </c>
      <c r="K16" s="5" t="s">
        <v>18</v>
      </c>
      <c r="L16" s="3" t="s">
        <v>45</v>
      </c>
      <c r="M16" s="5" t="s">
        <v>46</v>
      </c>
      <c r="N16" s="6"/>
      <c r="O16" s="6" t="str">
        <f>IFERROR(INDEX(Tab_Legislação[Setor],MATCH(Tab_Emails[[#This Row],[Lei/Decreto]],Tab_Legislação[Legislação],0)),"")</f>
        <v/>
      </c>
      <c r="P16" s="6">
        <v>45607</v>
      </c>
      <c r="Q16" s="12">
        <f>IF(Tab_Emails[[#This Row],[Data da solicitação]]="","",IF(Tab_Emails[[#This Row],[Data da resposta]]="","",_xlfn.DAYS(Tab_Emails[[#This Row],[Data da resposta]],Tab_Emails[[#This Row],[Data da solicitação]])))</f>
        <v>4</v>
      </c>
      <c r="R16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16" s="5" t="str">
        <f>IFERROR(IF(Tab_Emails[[#This Row],[Data da solicitação]]="","",IF(Tab_Emails[[#This Row],[Data da resposta]]="","Aguardando resposta","Respondido")),"")</f>
        <v>Respondido</v>
      </c>
      <c r="T16" s="5" t="s">
        <v>159</v>
      </c>
      <c r="U16" s="24" t="s">
        <v>44</v>
      </c>
      <c r="V16" s="5">
        <f ca="1">IF(Tab_Emails[[#This Row],[Semana da Resposta]]="","",IF(Tab_Emails[[#This Row],[Semana da Resposta]]=$L$3,1,0))</f>
        <v>0</v>
      </c>
    </row>
    <row r="17" spans="2:22" ht="40.200000000000003" customHeight="1" x14ac:dyDescent="0.3">
      <c r="B17" s="7">
        <v>8</v>
      </c>
      <c r="C17" s="7" t="s">
        <v>174</v>
      </c>
      <c r="D17" s="6">
        <v>45603</v>
      </c>
      <c r="E17" s="5" t="str">
        <f>IF(Tab_Emails[[#This Row],[Data da solicitação]]="","",TEXT(Tab_Emails[[#This Row],[Data da solicitação]],"dddd"))</f>
        <v>quinta-feira</v>
      </c>
      <c r="F17" s="6" t="str">
        <f>IF(Tab_Emails[[#This Row],[Data da solicitação]]="","",YEAR(Tab_Emails[[#This Row],[Data da solicitação]]) &amp; "-" &amp; TEXT(_xlfn.ISOWEEKNUM(Tab_Emails[[#This Row],[Data da solicitação]]), "00"))</f>
        <v>2024-45</v>
      </c>
      <c r="G17" s="7" t="s">
        <v>7</v>
      </c>
      <c r="H17" s="3" t="s">
        <v>13</v>
      </c>
      <c r="I17" s="3" t="s">
        <v>49</v>
      </c>
      <c r="J17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>Pedido de vista aos autos</v>
      </c>
      <c r="K17" s="5" t="s">
        <v>18</v>
      </c>
      <c r="L17" s="3" t="s">
        <v>148</v>
      </c>
      <c r="M17" s="5" t="s">
        <v>50</v>
      </c>
      <c r="N17" s="6"/>
      <c r="O17" s="6" t="str">
        <f>IFERROR(INDEX(Tab_Legislação[Setor],MATCH(Tab_Emails[[#This Row],[Lei/Decreto]],Tab_Legislação[Legislação],0)),"")</f>
        <v/>
      </c>
      <c r="P17" s="6">
        <v>45607</v>
      </c>
      <c r="Q17" s="12">
        <f>IF(Tab_Emails[[#This Row],[Data da solicitação]]="","",IF(Tab_Emails[[#This Row],[Data da resposta]]="","",_xlfn.DAYS(Tab_Emails[[#This Row],[Data da resposta]],Tab_Emails[[#This Row],[Data da solicitação]])))</f>
        <v>4</v>
      </c>
      <c r="R17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17" s="5" t="str">
        <f>IFERROR(IF(Tab_Emails[[#This Row],[Data da solicitação]]="","",IF(Tab_Emails[[#This Row],[Data da resposta]]="","Aguardando resposta","Respondido")),"")</f>
        <v>Respondido</v>
      </c>
      <c r="T17" s="5" t="s">
        <v>159</v>
      </c>
      <c r="U17" s="5" t="s">
        <v>51</v>
      </c>
      <c r="V17" s="5">
        <f ca="1">IF(Tab_Emails[[#This Row],[Semana da Resposta]]="","",IF(Tab_Emails[[#This Row],[Semana da Resposta]]=$L$3,1,0))</f>
        <v>0</v>
      </c>
    </row>
    <row r="18" spans="2:22" ht="40.200000000000003" customHeight="1" x14ac:dyDescent="0.3">
      <c r="B18" s="7">
        <v>9</v>
      </c>
      <c r="C18" s="7" t="s">
        <v>174</v>
      </c>
      <c r="D18" s="6">
        <v>45604</v>
      </c>
      <c r="E18" s="5" t="str">
        <f>IF(Tab_Emails[[#This Row],[Data da solicitação]]="","",TEXT(Tab_Emails[[#This Row],[Data da solicitação]],"dddd"))</f>
        <v>sexta-feira</v>
      </c>
      <c r="F18" s="6" t="str">
        <f>IF(Tab_Emails[[#This Row],[Data da solicitação]]="","",YEAR(Tab_Emails[[#This Row],[Data da solicitação]]) &amp; "-" &amp; TEXT(_xlfn.ISOWEEKNUM(Tab_Emails[[#This Row],[Data da solicitação]]), "00"))</f>
        <v>2024-45</v>
      </c>
      <c r="G18" s="7" t="s">
        <v>7</v>
      </c>
      <c r="H18" s="3" t="s">
        <v>176</v>
      </c>
      <c r="I18" s="3" t="s">
        <v>53</v>
      </c>
      <c r="J18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18" s="5" t="s">
        <v>18</v>
      </c>
      <c r="L18" s="3" t="s">
        <v>152</v>
      </c>
      <c r="M18" s="5" t="s">
        <v>55</v>
      </c>
      <c r="N18" s="6"/>
      <c r="O18" s="6" t="str">
        <f>IFERROR(INDEX(Tab_Legislação[Setor],MATCH(Tab_Emails[[#This Row],[Lei/Decreto]],Tab_Legislação[Legislação],0)),"")</f>
        <v/>
      </c>
      <c r="P18" s="6">
        <v>45607</v>
      </c>
      <c r="Q18" s="12">
        <f>IF(Tab_Emails[[#This Row],[Data da solicitação]]="","",IF(Tab_Emails[[#This Row],[Data da resposta]]="","",_xlfn.DAYS(Tab_Emails[[#This Row],[Data da resposta]],Tab_Emails[[#This Row],[Data da solicitação]])))</f>
        <v>3</v>
      </c>
      <c r="R18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18" s="5" t="str">
        <f>IFERROR(IF(Tab_Emails[[#This Row],[Data da solicitação]]="","",IF(Tab_Emails[[#This Row],[Data da resposta]]="","Aguardando resposta","Respondido")),"")</f>
        <v>Respondido</v>
      </c>
      <c r="T18" s="5" t="s">
        <v>159</v>
      </c>
      <c r="U18" s="5" t="s">
        <v>54</v>
      </c>
      <c r="V18" s="5">
        <f ca="1">IF(Tab_Emails[[#This Row],[Semana da Resposta]]="","",IF(Tab_Emails[[#This Row],[Semana da Resposta]]=$L$3,1,0))</f>
        <v>0</v>
      </c>
    </row>
    <row r="19" spans="2:22" ht="40.200000000000003" customHeight="1" x14ac:dyDescent="0.3">
      <c r="B19" s="7">
        <v>10</v>
      </c>
      <c r="C19" s="7" t="s">
        <v>174</v>
      </c>
      <c r="D19" s="6">
        <v>45604</v>
      </c>
      <c r="E19" s="5" t="str">
        <f>IF(Tab_Emails[[#This Row],[Data da solicitação]]="","",TEXT(Tab_Emails[[#This Row],[Data da solicitação]],"dddd"))</f>
        <v>sexta-feira</v>
      </c>
      <c r="F19" s="6" t="str">
        <f>IF(Tab_Emails[[#This Row],[Data da solicitação]]="","",YEAR(Tab_Emails[[#This Row],[Data da solicitação]]) &amp; "-" &amp; TEXT(_xlfn.ISOWEEKNUM(Tab_Emails[[#This Row],[Data da solicitação]]), "00"))</f>
        <v>2024-45</v>
      </c>
      <c r="G19" s="7" t="s">
        <v>7</v>
      </c>
      <c r="H19" s="3" t="s">
        <v>176</v>
      </c>
      <c r="I19" s="3" t="s">
        <v>56</v>
      </c>
      <c r="J19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19" s="5" t="s">
        <v>18</v>
      </c>
      <c r="L19" s="3" t="s">
        <v>147</v>
      </c>
      <c r="N19" s="6"/>
      <c r="O19" s="6" t="str">
        <f>IFERROR(INDEX(Tab_Legislação[Setor],MATCH(Tab_Emails[[#This Row],[Lei/Decreto]],Tab_Legislação[Legislação],0)),"")</f>
        <v/>
      </c>
      <c r="P19" s="6">
        <v>45607</v>
      </c>
      <c r="Q19" s="12">
        <f>IF(Tab_Emails[[#This Row],[Data da solicitação]]="","",IF(Tab_Emails[[#This Row],[Data da resposta]]="","",_xlfn.DAYS(Tab_Emails[[#This Row],[Data da resposta]],Tab_Emails[[#This Row],[Data da solicitação]])))</f>
        <v>3</v>
      </c>
      <c r="R19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19" s="5" t="str">
        <f>IFERROR(IF(Tab_Emails[[#This Row],[Data da solicitação]]="","",IF(Tab_Emails[[#This Row],[Data da resposta]]="","Aguardando resposta","Respondido")),"")</f>
        <v>Respondido</v>
      </c>
      <c r="T19" s="5" t="s">
        <v>159</v>
      </c>
      <c r="U19" s="5" t="s">
        <v>162</v>
      </c>
      <c r="V19" s="5">
        <f ca="1">IF(Tab_Emails[[#This Row],[Semana da Resposta]]="","",IF(Tab_Emails[[#This Row],[Semana da Resposta]]=$L$3,1,0))</f>
        <v>0</v>
      </c>
    </row>
    <row r="20" spans="2:22" ht="40.200000000000003" customHeight="1" x14ac:dyDescent="0.3">
      <c r="B20" s="7">
        <v>11</v>
      </c>
      <c r="C20" s="7" t="s">
        <v>174</v>
      </c>
      <c r="D20" s="6">
        <v>45604</v>
      </c>
      <c r="E20" s="5" t="str">
        <f>IF(Tab_Emails[[#This Row],[Data da solicitação]]="","",TEXT(Tab_Emails[[#This Row],[Data da solicitação]],"dddd"))</f>
        <v>sexta-feira</v>
      </c>
      <c r="F20" s="6" t="str">
        <f>IF(Tab_Emails[[#This Row],[Data da solicitação]]="","",YEAR(Tab_Emails[[#This Row],[Data da solicitação]]) &amp; "-" &amp; TEXT(_xlfn.ISOWEEKNUM(Tab_Emails[[#This Row],[Data da solicitação]]), "00"))</f>
        <v>2024-45</v>
      </c>
      <c r="G20" s="7" t="s">
        <v>7</v>
      </c>
      <c r="H20" s="3" t="s">
        <v>176</v>
      </c>
      <c r="I20" s="3" t="s">
        <v>57</v>
      </c>
      <c r="J20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20" s="5" t="s">
        <v>18</v>
      </c>
      <c r="L20" s="3" t="s">
        <v>58</v>
      </c>
      <c r="M20" s="5" t="s">
        <v>59</v>
      </c>
      <c r="N20" s="6"/>
      <c r="O20" s="6" t="str">
        <f>IFERROR(INDEX(Tab_Legislação[Setor],MATCH(Tab_Emails[[#This Row],[Lei/Decreto]],Tab_Legislação[Legislação],0)),"")</f>
        <v/>
      </c>
      <c r="P20" s="6">
        <v>45607</v>
      </c>
      <c r="Q20" s="12">
        <f>IF(Tab_Emails[[#This Row],[Data da solicitação]]="","",IF(Tab_Emails[[#This Row],[Data da resposta]]="","",_xlfn.DAYS(Tab_Emails[[#This Row],[Data da resposta]],Tab_Emails[[#This Row],[Data da solicitação]])))</f>
        <v>3</v>
      </c>
      <c r="R20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20" s="5" t="str">
        <f>IFERROR(IF(Tab_Emails[[#This Row],[Data da solicitação]]="","",IF(Tab_Emails[[#This Row],[Data da resposta]]="","Aguardando resposta","Respondido")),"")</f>
        <v>Respondido</v>
      </c>
      <c r="T20" s="5" t="s">
        <v>159</v>
      </c>
      <c r="U20" s="5" t="s">
        <v>60</v>
      </c>
      <c r="V20" s="5">
        <f ca="1">IF(Tab_Emails[[#This Row],[Semana da Resposta]]="","",IF(Tab_Emails[[#This Row],[Semana da Resposta]]=$L$3,1,0))</f>
        <v>0</v>
      </c>
    </row>
    <row r="21" spans="2:22" ht="40.200000000000003" customHeight="1" x14ac:dyDescent="0.3">
      <c r="B21" s="7">
        <v>12</v>
      </c>
      <c r="C21" s="7" t="s">
        <v>174</v>
      </c>
      <c r="D21" s="6">
        <v>45604</v>
      </c>
      <c r="E21" s="5" t="str">
        <f>IF(Tab_Emails[[#This Row],[Data da solicitação]]="","",TEXT(Tab_Emails[[#This Row],[Data da solicitação]],"dddd"))</f>
        <v>sexta-feira</v>
      </c>
      <c r="F21" s="6" t="str">
        <f>IF(Tab_Emails[[#This Row],[Data da solicitação]]="","",YEAR(Tab_Emails[[#This Row],[Data da solicitação]]) &amp; "-" &amp; TEXT(_xlfn.ISOWEEKNUM(Tab_Emails[[#This Row],[Data da solicitação]]), "00"))</f>
        <v>2024-45</v>
      </c>
      <c r="G21" s="7" t="s">
        <v>4</v>
      </c>
      <c r="H21" s="3"/>
      <c r="I21" s="3" t="s">
        <v>43</v>
      </c>
      <c r="J21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21" s="5" t="s">
        <v>18</v>
      </c>
      <c r="L21" s="3" t="s">
        <v>61</v>
      </c>
      <c r="M21" s="5" t="s">
        <v>55</v>
      </c>
      <c r="N21" s="6"/>
      <c r="O21" s="6" t="str">
        <f>IFERROR(INDEX(Tab_Legislação[Setor],MATCH(Tab_Emails[[#This Row],[Lei/Decreto]],Tab_Legislação[Legislação],0)),"")</f>
        <v/>
      </c>
      <c r="P21" s="6">
        <v>45607</v>
      </c>
      <c r="Q21" s="12">
        <f>IF(Tab_Emails[[#This Row],[Data da solicitação]]="","",IF(Tab_Emails[[#This Row],[Data da resposta]]="","",_xlfn.DAYS(Tab_Emails[[#This Row],[Data da resposta]],Tab_Emails[[#This Row],[Data da solicitação]])))</f>
        <v>3</v>
      </c>
      <c r="R21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21" s="5" t="str">
        <f>IFERROR(IF(Tab_Emails[[#This Row],[Data da solicitação]]="","",IF(Tab_Emails[[#This Row],[Data da resposta]]="","Aguardando resposta","Respondido")),"")</f>
        <v>Respondido</v>
      </c>
      <c r="T21" s="5" t="s">
        <v>158</v>
      </c>
      <c r="U21" s="5" t="s">
        <v>54</v>
      </c>
      <c r="V21" s="5">
        <f ca="1">IF(Tab_Emails[[#This Row],[Semana da Resposta]]="","",IF(Tab_Emails[[#This Row],[Semana da Resposta]]=$L$3,1,0))</f>
        <v>0</v>
      </c>
    </row>
    <row r="22" spans="2:22" ht="40.200000000000003" customHeight="1" x14ac:dyDescent="0.3">
      <c r="B22" s="7">
        <v>13</v>
      </c>
      <c r="C22" s="7" t="s">
        <v>174</v>
      </c>
      <c r="D22" s="6">
        <v>45604</v>
      </c>
      <c r="E22" s="5" t="str">
        <f>IF(Tab_Emails[[#This Row],[Data da solicitação]]="","",TEXT(Tab_Emails[[#This Row],[Data da solicitação]],"dddd"))</f>
        <v>sexta-feira</v>
      </c>
      <c r="F22" s="6" t="str">
        <f>IF(Tab_Emails[[#This Row],[Data da solicitação]]="","",YEAR(Tab_Emails[[#This Row],[Data da solicitação]]) &amp; "-" &amp; TEXT(_xlfn.ISOWEEKNUM(Tab_Emails[[#This Row],[Data da solicitação]]), "00"))</f>
        <v>2024-45</v>
      </c>
      <c r="G22" s="7" t="s">
        <v>7</v>
      </c>
      <c r="H22" s="3" t="s">
        <v>21</v>
      </c>
      <c r="I22" s="3"/>
      <c r="J22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>Modelos disponíveis no Site CODIN</v>
      </c>
      <c r="K22" s="5" t="s">
        <v>18</v>
      </c>
      <c r="L22" s="3" t="s">
        <v>147</v>
      </c>
      <c r="N22" s="6"/>
      <c r="O22" s="6" t="str">
        <f>IFERROR(INDEX(Tab_Legislação[Setor],MATCH(Tab_Emails[[#This Row],[Lei/Decreto]],Tab_Legislação[Legislação],0)),"")</f>
        <v/>
      </c>
      <c r="P22" s="6">
        <v>45607</v>
      </c>
      <c r="Q22" s="12">
        <f>IF(Tab_Emails[[#This Row],[Data da solicitação]]="","",IF(Tab_Emails[[#This Row],[Data da resposta]]="","",_xlfn.DAYS(Tab_Emails[[#This Row],[Data da resposta]],Tab_Emails[[#This Row],[Data da solicitação]])))</f>
        <v>3</v>
      </c>
      <c r="R22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22" s="5" t="str">
        <f>IFERROR(IF(Tab_Emails[[#This Row],[Data da solicitação]]="","",IF(Tab_Emails[[#This Row],[Data da resposta]]="","Aguardando resposta","Respondido")),"")</f>
        <v>Respondido</v>
      </c>
      <c r="T22" s="5" t="s">
        <v>159</v>
      </c>
      <c r="U22" s="5" t="s">
        <v>162</v>
      </c>
      <c r="V22" s="5">
        <f ca="1">IF(Tab_Emails[[#This Row],[Semana da Resposta]]="","",IF(Tab_Emails[[#This Row],[Semana da Resposta]]=$L$3,1,0))</f>
        <v>0</v>
      </c>
    </row>
    <row r="23" spans="2:22" ht="40.200000000000003" customHeight="1" x14ac:dyDescent="0.3">
      <c r="B23" s="7">
        <v>14</v>
      </c>
      <c r="C23" s="7" t="s">
        <v>174</v>
      </c>
      <c r="D23" s="6">
        <v>45604</v>
      </c>
      <c r="E23" s="5" t="str">
        <f>IF(Tab_Emails[[#This Row],[Data da solicitação]]="","",TEXT(Tab_Emails[[#This Row],[Data da solicitação]],"dddd"))</f>
        <v>sexta-feira</v>
      </c>
      <c r="F23" s="6" t="str">
        <f>IF(Tab_Emails[[#This Row],[Data da solicitação]]="","",YEAR(Tab_Emails[[#This Row],[Data da solicitação]]) &amp; "-" &amp; TEXT(_xlfn.ISOWEEKNUM(Tab_Emails[[#This Row],[Data da solicitação]]), "00"))</f>
        <v>2024-45</v>
      </c>
      <c r="G23" s="7" t="s">
        <v>4</v>
      </c>
      <c r="H23" s="3" t="s">
        <v>176</v>
      </c>
      <c r="I23" s="3" t="s">
        <v>43</v>
      </c>
      <c r="J23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23" s="5" t="s">
        <v>18</v>
      </c>
      <c r="L23" s="3" t="s">
        <v>62</v>
      </c>
      <c r="M23" s="5" t="s">
        <v>63</v>
      </c>
      <c r="N23" s="6"/>
      <c r="O23" s="6" t="str">
        <f>IFERROR(INDEX(Tab_Legislação[Setor],MATCH(Tab_Emails[[#This Row],[Lei/Decreto]],Tab_Legislação[Legislação],0)),"")</f>
        <v/>
      </c>
      <c r="P23" s="6">
        <v>45607</v>
      </c>
      <c r="Q23" s="12">
        <f>IF(Tab_Emails[[#This Row],[Data da solicitação]]="","",IF(Tab_Emails[[#This Row],[Data da resposta]]="","",_xlfn.DAYS(Tab_Emails[[#This Row],[Data da resposta]],Tab_Emails[[#This Row],[Data da solicitação]])))</f>
        <v>3</v>
      </c>
      <c r="R23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23" s="5" t="str">
        <f>IFERROR(IF(Tab_Emails[[#This Row],[Data da solicitação]]="","",IF(Tab_Emails[[#This Row],[Data da resposta]]="","Aguardando resposta","Respondido")),"")</f>
        <v>Respondido</v>
      </c>
      <c r="T23" s="5" t="s">
        <v>158</v>
      </c>
      <c r="U23" s="5" t="s">
        <v>64</v>
      </c>
      <c r="V23" s="5">
        <f ca="1">IF(Tab_Emails[[#This Row],[Semana da Resposta]]="","",IF(Tab_Emails[[#This Row],[Semana da Resposta]]=$L$3,1,0))</f>
        <v>0</v>
      </c>
    </row>
    <row r="24" spans="2:22" ht="40.200000000000003" customHeight="1" x14ac:dyDescent="0.3">
      <c r="B24" s="7">
        <v>15</v>
      </c>
      <c r="C24" s="7" t="s">
        <v>174</v>
      </c>
      <c r="D24" s="6">
        <v>45604</v>
      </c>
      <c r="E24" s="5" t="str">
        <f>IF(Tab_Emails[[#This Row],[Data da solicitação]]="","",TEXT(Tab_Emails[[#This Row],[Data da solicitação]],"dddd"))</f>
        <v>sexta-feira</v>
      </c>
      <c r="F24" s="6" t="str">
        <f>IF(Tab_Emails[[#This Row],[Data da solicitação]]="","",YEAR(Tab_Emails[[#This Row],[Data da solicitação]]) &amp; "-" &amp; TEXT(_xlfn.ISOWEEKNUM(Tab_Emails[[#This Row],[Data da solicitação]]), "00"))</f>
        <v>2024-45</v>
      </c>
      <c r="G24" s="7" t="s">
        <v>7</v>
      </c>
      <c r="H24" s="3" t="s">
        <v>13</v>
      </c>
      <c r="I24" s="3"/>
      <c r="J24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>Pedido de vista aos autos</v>
      </c>
      <c r="K24" s="5" t="s">
        <v>18</v>
      </c>
      <c r="L24" s="3" t="s">
        <v>153</v>
      </c>
      <c r="M24" s="5" t="s">
        <v>65</v>
      </c>
      <c r="N24" s="6"/>
      <c r="O24" s="6" t="str">
        <f>IFERROR(INDEX(Tab_Legislação[Setor],MATCH(Tab_Emails[[#This Row],[Lei/Decreto]],Tab_Legislação[Legislação],0)),"")</f>
        <v/>
      </c>
      <c r="P24" s="6">
        <v>45607</v>
      </c>
      <c r="Q24" s="12">
        <f>IF(Tab_Emails[[#This Row],[Data da solicitação]]="","",IF(Tab_Emails[[#This Row],[Data da resposta]]="","",_xlfn.DAYS(Tab_Emails[[#This Row],[Data da resposta]],Tab_Emails[[#This Row],[Data da solicitação]])))</f>
        <v>3</v>
      </c>
      <c r="R24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24" s="5" t="str">
        <f>IFERROR(IF(Tab_Emails[[#This Row],[Data da solicitação]]="","",IF(Tab_Emails[[#This Row],[Data da resposta]]="","Aguardando resposta","Respondido")),"")</f>
        <v>Respondido</v>
      </c>
      <c r="T24" s="5" t="s">
        <v>159</v>
      </c>
      <c r="U24" s="5" t="s">
        <v>66</v>
      </c>
      <c r="V24" s="5">
        <f ca="1">IF(Tab_Emails[[#This Row],[Semana da Resposta]]="","",IF(Tab_Emails[[#This Row],[Semana da Resposta]]=$L$3,1,0))</f>
        <v>0</v>
      </c>
    </row>
    <row r="25" spans="2:22" ht="40.200000000000003" customHeight="1" x14ac:dyDescent="0.3">
      <c r="B25" s="7">
        <v>16</v>
      </c>
      <c r="C25" s="7" t="s">
        <v>174</v>
      </c>
      <c r="D25" s="6">
        <v>45604</v>
      </c>
      <c r="E25" s="5" t="str">
        <f>IF(Tab_Emails[[#This Row],[Data da solicitação]]="","",TEXT(Tab_Emails[[#This Row],[Data da solicitação]],"dddd"))</f>
        <v>sexta-feira</v>
      </c>
      <c r="F25" s="6" t="str">
        <f>IF(Tab_Emails[[#This Row],[Data da solicitação]]="","",YEAR(Tab_Emails[[#This Row],[Data da solicitação]]) &amp; "-" &amp; TEXT(_xlfn.ISOWEEKNUM(Tab_Emails[[#This Row],[Data da solicitação]]), "00"))</f>
        <v>2024-45</v>
      </c>
      <c r="G25" s="7" t="s">
        <v>7</v>
      </c>
      <c r="H25" s="3" t="s">
        <v>176</v>
      </c>
      <c r="I25" s="3" t="s">
        <v>67</v>
      </c>
      <c r="J25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25" s="5" t="s">
        <v>18</v>
      </c>
      <c r="L25" s="3" t="s">
        <v>148</v>
      </c>
      <c r="M25" s="5" t="s">
        <v>50</v>
      </c>
      <c r="N25" s="6"/>
      <c r="O25" s="6" t="str">
        <f>IFERROR(INDEX(Tab_Legislação[Setor],MATCH(Tab_Emails[[#This Row],[Lei/Decreto]],Tab_Legislação[Legislação],0)),"")</f>
        <v/>
      </c>
      <c r="P25" s="6">
        <v>45607</v>
      </c>
      <c r="Q25" s="12">
        <f>IF(Tab_Emails[[#This Row],[Data da solicitação]]="","",IF(Tab_Emails[[#This Row],[Data da resposta]]="","",_xlfn.DAYS(Tab_Emails[[#This Row],[Data da resposta]],Tab_Emails[[#This Row],[Data da solicitação]])))</f>
        <v>3</v>
      </c>
      <c r="R25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25" s="5" t="str">
        <f>IFERROR(IF(Tab_Emails[[#This Row],[Data da solicitação]]="","",IF(Tab_Emails[[#This Row],[Data da resposta]]="","Aguardando resposta","Respondido")),"")</f>
        <v>Respondido</v>
      </c>
      <c r="T25" s="5" t="s">
        <v>159</v>
      </c>
      <c r="U25" s="5" t="s">
        <v>51</v>
      </c>
      <c r="V25" s="5">
        <f ca="1">IF(Tab_Emails[[#This Row],[Semana da Resposta]]="","",IF(Tab_Emails[[#This Row],[Semana da Resposta]]=$L$3,1,0))</f>
        <v>0</v>
      </c>
    </row>
    <row r="26" spans="2:22" ht="40.200000000000003" customHeight="1" x14ac:dyDescent="0.3">
      <c r="B26" s="7">
        <v>17</v>
      </c>
      <c r="C26" s="7" t="s">
        <v>174</v>
      </c>
      <c r="D26" s="6">
        <v>45607</v>
      </c>
      <c r="E26" s="5" t="str">
        <f>IF(Tab_Emails[[#This Row],[Data da solicitação]]="","",TEXT(Tab_Emails[[#This Row],[Data da solicitação]],"dddd"))</f>
        <v>segunda-feira</v>
      </c>
      <c r="F26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26" s="7" t="s">
        <v>7</v>
      </c>
      <c r="H26" s="3" t="s">
        <v>176</v>
      </c>
      <c r="I26" s="3" t="s">
        <v>68</v>
      </c>
      <c r="J26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26" s="5" t="s">
        <v>18</v>
      </c>
      <c r="L26" s="3" t="s">
        <v>147</v>
      </c>
      <c r="N26" s="6"/>
      <c r="O26" s="6" t="str">
        <f>IFERROR(INDEX(Tab_Legislação[Setor],MATCH(Tab_Emails[[#This Row],[Lei/Decreto]],Tab_Legislação[Legislação],0)),"")</f>
        <v/>
      </c>
      <c r="P26" s="6">
        <v>45607</v>
      </c>
      <c r="Q26" s="12">
        <f>IF(Tab_Emails[[#This Row],[Data da solicitação]]="","",IF(Tab_Emails[[#This Row],[Data da resposta]]="","",_xlfn.DAYS(Tab_Emails[[#This Row],[Data da resposta]],Tab_Emails[[#This Row],[Data da solicitação]])))</f>
        <v>0</v>
      </c>
      <c r="R26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26" s="5" t="str">
        <f>IFERROR(IF(Tab_Emails[[#This Row],[Data da solicitação]]="","",IF(Tab_Emails[[#This Row],[Data da resposta]]="","Aguardando resposta","Respondido")),"")</f>
        <v>Respondido</v>
      </c>
      <c r="T26" s="5" t="s">
        <v>159</v>
      </c>
      <c r="U26" s="5" t="s">
        <v>162</v>
      </c>
      <c r="V26" s="5">
        <f ca="1">IF(Tab_Emails[[#This Row],[Semana da Resposta]]="","",IF(Tab_Emails[[#This Row],[Semana da Resposta]]=$L$3,1,0))</f>
        <v>0</v>
      </c>
    </row>
    <row r="27" spans="2:22" ht="40.200000000000003" customHeight="1" x14ac:dyDescent="0.3">
      <c r="B27" s="7">
        <v>18</v>
      </c>
      <c r="C27" s="7" t="s">
        <v>174</v>
      </c>
      <c r="D27" s="6">
        <v>45607</v>
      </c>
      <c r="E27" s="5" t="str">
        <f>IF(Tab_Emails[[#This Row],[Data da solicitação]]="","",TEXT(Tab_Emails[[#This Row],[Data da solicitação]],"dddd"))</f>
        <v>segunda-feira</v>
      </c>
      <c r="F27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27" s="7" t="s">
        <v>4</v>
      </c>
      <c r="H27" s="3"/>
      <c r="I27" s="3" t="s">
        <v>43</v>
      </c>
      <c r="J27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27" s="5" t="s">
        <v>18</v>
      </c>
      <c r="L27" s="3" t="s">
        <v>58</v>
      </c>
      <c r="M27" s="5" t="s">
        <v>59</v>
      </c>
      <c r="N27" s="6"/>
      <c r="O27" s="6" t="str">
        <f>IFERROR(INDEX(Tab_Legislação[Setor],MATCH(Tab_Emails[[#This Row],[Lei/Decreto]],Tab_Legislação[Legislação],0)),"")</f>
        <v/>
      </c>
      <c r="P27" s="6">
        <v>45607</v>
      </c>
      <c r="Q27" s="12">
        <f>IF(Tab_Emails[[#This Row],[Data da solicitação]]="","",IF(Tab_Emails[[#This Row],[Data da resposta]]="","",_xlfn.DAYS(Tab_Emails[[#This Row],[Data da resposta]],Tab_Emails[[#This Row],[Data da solicitação]])))</f>
        <v>0</v>
      </c>
      <c r="R27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27" s="5" t="str">
        <f>IFERROR(IF(Tab_Emails[[#This Row],[Data da solicitação]]="","",IF(Tab_Emails[[#This Row],[Data da resposta]]="","Aguardando resposta","Respondido")),"")</f>
        <v>Respondido</v>
      </c>
      <c r="T27" s="5" t="s">
        <v>158</v>
      </c>
      <c r="U27" s="5" t="s">
        <v>60</v>
      </c>
      <c r="V27" s="5">
        <f ca="1">IF(Tab_Emails[[#This Row],[Semana da Resposta]]="","",IF(Tab_Emails[[#This Row],[Semana da Resposta]]=$L$3,1,0))</f>
        <v>0</v>
      </c>
    </row>
    <row r="28" spans="2:22" ht="40.200000000000003" customHeight="1" x14ac:dyDescent="0.3">
      <c r="B28" s="7">
        <v>19</v>
      </c>
      <c r="C28" s="7" t="s">
        <v>174</v>
      </c>
      <c r="D28" s="6">
        <v>45604</v>
      </c>
      <c r="E28" s="5" t="str">
        <f>IF(Tab_Emails[[#This Row],[Data da solicitação]]="","",TEXT(Tab_Emails[[#This Row],[Data da solicitação]],"dddd"))</f>
        <v>sexta-feira</v>
      </c>
      <c r="F28" s="6" t="str">
        <f>IF(Tab_Emails[[#This Row],[Data da solicitação]]="","",YEAR(Tab_Emails[[#This Row],[Data da solicitação]]) &amp; "-" &amp; TEXT(_xlfn.ISOWEEKNUM(Tab_Emails[[#This Row],[Data da solicitação]]), "00"))</f>
        <v>2024-45</v>
      </c>
      <c r="G28" s="7" t="s">
        <v>7</v>
      </c>
      <c r="H28" s="3" t="s">
        <v>176</v>
      </c>
      <c r="I28" s="3" t="s">
        <v>69</v>
      </c>
      <c r="J28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28" s="5" t="s">
        <v>18</v>
      </c>
      <c r="L28" s="3" t="s">
        <v>149</v>
      </c>
      <c r="M28" s="5" t="s">
        <v>70</v>
      </c>
      <c r="N28" s="6"/>
      <c r="O28" s="6" t="str">
        <f>IFERROR(INDEX(Tab_Legislação[Setor],MATCH(Tab_Emails[[#This Row],[Lei/Decreto]],Tab_Legislação[Legislação],0)),"")</f>
        <v/>
      </c>
      <c r="P28" s="6">
        <v>45607</v>
      </c>
      <c r="Q28" s="12">
        <f>IF(Tab_Emails[[#This Row],[Data da solicitação]]="","",IF(Tab_Emails[[#This Row],[Data da resposta]]="","",_xlfn.DAYS(Tab_Emails[[#This Row],[Data da resposta]],Tab_Emails[[#This Row],[Data da solicitação]])))</f>
        <v>3</v>
      </c>
      <c r="R28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28" s="5" t="str">
        <f>IFERROR(IF(Tab_Emails[[#This Row],[Data da solicitação]]="","",IF(Tab_Emails[[#This Row],[Data da resposta]]="","Aguardando resposta","Respondido")),"")</f>
        <v>Respondido</v>
      </c>
      <c r="T28" s="5" t="s">
        <v>159</v>
      </c>
      <c r="U28" s="5" t="s">
        <v>71</v>
      </c>
      <c r="V28" s="5">
        <f ca="1">IF(Tab_Emails[[#This Row],[Semana da Resposta]]="","",IF(Tab_Emails[[#This Row],[Semana da Resposta]]=$L$3,1,0))</f>
        <v>0</v>
      </c>
    </row>
    <row r="29" spans="2:22" ht="40.200000000000003" customHeight="1" x14ac:dyDescent="0.3">
      <c r="B29" s="7">
        <v>20</v>
      </c>
      <c r="C29" s="7" t="s">
        <v>174</v>
      </c>
      <c r="D29" s="6">
        <v>45607</v>
      </c>
      <c r="E29" s="5" t="str">
        <f>IF(Tab_Emails[[#This Row],[Data da solicitação]]="","",TEXT(Tab_Emails[[#This Row],[Data da solicitação]],"dddd"))</f>
        <v>segunda-feira</v>
      </c>
      <c r="F29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29" s="7" t="s">
        <v>7</v>
      </c>
      <c r="H29" s="3" t="s">
        <v>176</v>
      </c>
      <c r="I29" s="3" t="s">
        <v>72</v>
      </c>
      <c r="J29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29" s="5" t="s">
        <v>18</v>
      </c>
      <c r="L29" s="3" t="s">
        <v>147</v>
      </c>
      <c r="N29" s="6"/>
      <c r="O29" s="6" t="str">
        <f>IFERROR(INDEX(Tab_Legislação[Setor],MATCH(Tab_Emails[[#This Row],[Lei/Decreto]],Tab_Legislação[Legislação],0)),"")</f>
        <v/>
      </c>
      <c r="P29" s="6">
        <v>45607</v>
      </c>
      <c r="Q29" s="12">
        <f>IF(Tab_Emails[[#This Row],[Data da solicitação]]="","",IF(Tab_Emails[[#This Row],[Data da resposta]]="","",_xlfn.DAYS(Tab_Emails[[#This Row],[Data da resposta]],Tab_Emails[[#This Row],[Data da solicitação]])))</f>
        <v>0</v>
      </c>
      <c r="R29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29" s="5" t="str">
        <f>IFERROR(IF(Tab_Emails[[#This Row],[Data da solicitação]]="","",IF(Tab_Emails[[#This Row],[Data da resposta]]="","Aguardando resposta","Respondido")),"")</f>
        <v>Respondido</v>
      </c>
      <c r="T29" s="5" t="s">
        <v>159</v>
      </c>
      <c r="U29" s="5" t="s">
        <v>162</v>
      </c>
      <c r="V29" s="5">
        <f ca="1">IF(Tab_Emails[[#This Row],[Semana da Resposta]]="","",IF(Tab_Emails[[#This Row],[Semana da Resposta]]=$L$3,1,0))</f>
        <v>0</v>
      </c>
    </row>
    <row r="30" spans="2:22" ht="40.200000000000003" customHeight="1" x14ac:dyDescent="0.3">
      <c r="B30" s="7">
        <v>21</v>
      </c>
      <c r="C30" s="7" t="s">
        <v>174</v>
      </c>
      <c r="D30" s="6">
        <v>45607</v>
      </c>
      <c r="E30" s="5" t="str">
        <f>IF(Tab_Emails[[#This Row],[Data da solicitação]]="","",TEXT(Tab_Emails[[#This Row],[Data da solicitação]],"dddd"))</f>
        <v>segunda-feira</v>
      </c>
      <c r="F30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30" s="7" t="s">
        <v>7</v>
      </c>
      <c r="H30" s="3" t="s">
        <v>176</v>
      </c>
      <c r="I30" s="3" t="s">
        <v>73</v>
      </c>
      <c r="J30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30" s="5" t="s">
        <v>18</v>
      </c>
      <c r="L30" s="3" t="s">
        <v>147</v>
      </c>
      <c r="N30" s="6"/>
      <c r="O30" s="6" t="str">
        <f>IFERROR(INDEX(Tab_Legislação[Setor],MATCH(Tab_Emails[[#This Row],[Lei/Decreto]],Tab_Legislação[Legislação],0)),"")</f>
        <v/>
      </c>
      <c r="P30" s="6">
        <v>45607</v>
      </c>
      <c r="Q30" s="12">
        <f>IF(Tab_Emails[[#This Row],[Data da solicitação]]="","",IF(Tab_Emails[[#This Row],[Data da resposta]]="","",_xlfn.DAYS(Tab_Emails[[#This Row],[Data da resposta]],Tab_Emails[[#This Row],[Data da solicitação]])))</f>
        <v>0</v>
      </c>
      <c r="R30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30" s="5" t="str">
        <f>IFERROR(IF(Tab_Emails[[#This Row],[Data da solicitação]]="","",IF(Tab_Emails[[#This Row],[Data da resposta]]="","Aguardando resposta","Respondido")),"")</f>
        <v>Respondido</v>
      </c>
      <c r="T30" s="5" t="s">
        <v>159</v>
      </c>
      <c r="U30" s="5" t="s">
        <v>162</v>
      </c>
      <c r="V30" s="5">
        <f ca="1">IF(Tab_Emails[[#This Row],[Semana da Resposta]]="","",IF(Tab_Emails[[#This Row],[Semana da Resposta]]=$L$3,1,0))</f>
        <v>0</v>
      </c>
    </row>
    <row r="31" spans="2:22" ht="40.200000000000003" customHeight="1" x14ac:dyDescent="0.3">
      <c r="B31" s="7">
        <v>22</v>
      </c>
      <c r="C31" s="7" t="s">
        <v>174</v>
      </c>
      <c r="D31" s="6">
        <v>45607</v>
      </c>
      <c r="E31" s="5" t="str">
        <f>IF(Tab_Emails[[#This Row],[Data da solicitação]]="","",TEXT(Tab_Emails[[#This Row],[Data da solicitação]],"dddd"))</f>
        <v>segunda-feira</v>
      </c>
      <c r="F31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31" s="7" t="s">
        <v>7</v>
      </c>
      <c r="H31" s="3" t="s">
        <v>176</v>
      </c>
      <c r="I31" s="3" t="s">
        <v>74</v>
      </c>
      <c r="J31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31" s="5" t="s">
        <v>18</v>
      </c>
      <c r="L31" s="3" t="s">
        <v>75</v>
      </c>
      <c r="M31" s="5" t="s">
        <v>76</v>
      </c>
      <c r="N31" s="6"/>
      <c r="O31" s="6" t="str">
        <f>IFERROR(INDEX(Tab_Legislação[Setor],MATCH(Tab_Emails[[#This Row],[Lei/Decreto]],Tab_Legislação[Legislação],0)),"")</f>
        <v/>
      </c>
      <c r="P31" s="6">
        <v>45607</v>
      </c>
      <c r="Q31" s="12">
        <f>IF(Tab_Emails[[#This Row],[Data da solicitação]]="","",IF(Tab_Emails[[#This Row],[Data da resposta]]="","",_xlfn.DAYS(Tab_Emails[[#This Row],[Data da resposta]],Tab_Emails[[#This Row],[Data da solicitação]])))</f>
        <v>0</v>
      </c>
      <c r="R31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31" s="5" t="str">
        <f>IFERROR(IF(Tab_Emails[[#This Row],[Data da solicitação]]="","",IF(Tab_Emails[[#This Row],[Data da resposta]]="","Aguardando resposta","Respondido")),"")</f>
        <v>Respondido</v>
      </c>
      <c r="T31" s="5" t="s">
        <v>159</v>
      </c>
      <c r="U31" s="5" t="s">
        <v>77</v>
      </c>
      <c r="V31" s="5">
        <f ca="1">IF(Tab_Emails[[#This Row],[Semana da Resposta]]="","",IF(Tab_Emails[[#This Row],[Semana da Resposta]]=$L$3,1,0))</f>
        <v>0</v>
      </c>
    </row>
    <row r="32" spans="2:22" ht="40.200000000000003" customHeight="1" x14ac:dyDescent="0.3">
      <c r="B32" s="7">
        <v>23</v>
      </c>
      <c r="C32" s="7" t="s">
        <v>174</v>
      </c>
      <c r="D32" s="6">
        <v>45607</v>
      </c>
      <c r="E32" s="5" t="str">
        <f>IF(Tab_Emails[[#This Row],[Data da solicitação]]="","",TEXT(Tab_Emails[[#This Row],[Data da solicitação]],"dddd"))</f>
        <v>segunda-feira</v>
      </c>
      <c r="F32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32" s="7" t="s">
        <v>4</v>
      </c>
      <c r="H32" s="3"/>
      <c r="I32" s="3" t="s">
        <v>43</v>
      </c>
      <c r="J32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32" s="5" t="s">
        <v>18</v>
      </c>
      <c r="L32" s="3" t="s">
        <v>61</v>
      </c>
      <c r="M32" s="5" t="s">
        <v>55</v>
      </c>
      <c r="N32" s="6"/>
      <c r="O32" s="6" t="str">
        <f>IFERROR(INDEX(Tab_Legislação[Setor],MATCH(Tab_Emails[[#This Row],[Lei/Decreto]],Tab_Legislação[Legislação],0)),"")</f>
        <v/>
      </c>
      <c r="P32" s="6">
        <v>45607</v>
      </c>
      <c r="Q32" s="12">
        <f>IF(Tab_Emails[[#This Row],[Data da solicitação]]="","",IF(Tab_Emails[[#This Row],[Data da resposta]]="","",_xlfn.DAYS(Tab_Emails[[#This Row],[Data da resposta]],Tab_Emails[[#This Row],[Data da solicitação]])))</f>
        <v>0</v>
      </c>
      <c r="R32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32" s="5" t="str">
        <f>IFERROR(IF(Tab_Emails[[#This Row],[Data da solicitação]]="","",IF(Tab_Emails[[#This Row],[Data da resposta]]="","Aguardando resposta","Respondido")),"")</f>
        <v>Respondido</v>
      </c>
      <c r="T32" s="5" t="s">
        <v>158</v>
      </c>
      <c r="U32" s="5" t="s">
        <v>54</v>
      </c>
      <c r="V32" s="5">
        <f ca="1">IF(Tab_Emails[[#This Row],[Semana da Resposta]]="","",IF(Tab_Emails[[#This Row],[Semana da Resposta]]=$L$3,1,0))</f>
        <v>0</v>
      </c>
    </row>
    <row r="33" spans="2:22" ht="40.200000000000003" customHeight="1" x14ac:dyDescent="0.3">
      <c r="B33" s="7">
        <v>24</v>
      </c>
      <c r="C33" s="7" t="s">
        <v>174</v>
      </c>
      <c r="D33" s="6">
        <v>45607</v>
      </c>
      <c r="E33" s="5" t="str">
        <f>IF(Tab_Emails[[#This Row],[Data da solicitação]]="","",TEXT(Tab_Emails[[#This Row],[Data da solicitação]],"dddd"))</f>
        <v>segunda-feira</v>
      </c>
      <c r="F33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33" s="7" t="s">
        <v>4</v>
      </c>
      <c r="H33" s="3"/>
      <c r="I33" s="3" t="s">
        <v>43</v>
      </c>
      <c r="J33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33" s="5" t="s">
        <v>18</v>
      </c>
      <c r="L33" s="3" t="s">
        <v>78</v>
      </c>
      <c r="M33" s="5" t="s">
        <v>79</v>
      </c>
      <c r="N33" s="6"/>
      <c r="O33" s="6" t="str">
        <f>IFERROR(INDEX(Tab_Legislação[Setor],MATCH(Tab_Emails[[#This Row],[Lei/Decreto]],Tab_Legislação[Legislação],0)),"")</f>
        <v/>
      </c>
      <c r="P33" s="6">
        <v>45608</v>
      </c>
      <c r="Q33" s="12">
        <f>IF(Tab_Emails[[#This Row],[Data da solicitação]]="","",IF(Tab_Emails[[#This Row],[Data da resposta]]="","",_xlfn.DAYS(Tab_Emails[[#This Row],[Data da resposta]],Tab_Emails[[#This Row],[Data da solicitação]])))</f>
        <v>1</v>
      </c>
      <c r="R33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33" s="5" t="str">
        <f>IFERROR(IF(Tab_Emails[[#This Row],[Data da solicitação]]="","",IF(Tab_Emails[[#This Row],[Data da resposta]]="","Aguardando resposta","Respondido")),"")</f>
        <v>Respondido</v>
      </c>
      <c r="T33" s="5" t="s">
        <v>158</v>
      </c>
      <c r="U33" s="5" t="s">
        <v>80</v>
      </c>
      <c r="V33" s="5">
        <f ca="1">IF(Tab_Emails[[#This Row],[Semana da Resposta]]="","",IF(Tab_Emails[[#This Row],[Semana da Resposta]]=$L$3,1,0))</f>
        <v>0</v>
      </c>
    </row>
    <row r="34" spans="2:22" ht="40.200000000000003" customHeight="1" x14ac:dyDescent="0.3">
      <c r="B34" s="7">
        <v>25</v>
      </c>
      <c r="C34" s="7" t="s">
        <v>174</v>
      </c>
      <c r="D34" s="6">
        <v>45607</v>
      </c>
      <c r="E34" s="5" t="str">
        <f>IF(Tab_Emails[[#This Row],[Data da solicitação]]="","",TEXT(Tab_Emails[[#This Row],[Data da solicitação]],"dddd"))</f>
        <v>segunda-feira</v>
      </c>
      <c r="F34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34" s="7" t="s">
        <v>4</v>
      </c>
      <c r="H34" s="3"/>
      <c r="I34" s="3" t="s">
        <v>43</v>
      </c>
      <c r="J34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34" s="5" t="s">
        <v>18</v>
      </c>
      <c r="L34" s="3" t="s">
        <v>81</v>
      </c>
      <c r="M34" s="5" t="s">
        <v>82</v>
      </c>
      <c r="N34" s="6"/>
      <c r="O34" s="6" t="str">
        <f>IFERROR(INDEX(Tab_Legislação[Setor],MATCH(Tab_Emails[[#This Row],[Lei/Decreto]],Tab_Legislação[Legislação],0)),"")</f>
        <v/>
      </c>
      <c r="P34" s="6">
        <v>45608</v>
      </c>
      <c r="Q34" s="12">
        <f>IF(Tab_Emails[[#This Row],[Data da solicitação]]="","",IF(Tab_Emails[[#This Row],[Data da resposta]]="","",_xlfn.DAYS(Tab_Emails[[#This Row],[Data da resposta]],Tab_Emails[[#This Row],[Data da solicitação]])))</f>
        <v>1</v>
      </c>
      <c r="R34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34" s="5" t="str">
        <f>IFERROR(IF(Tab_Emails[[#This Row],[Data da solicitação]]="","",IF(Tab_Emails[[#This Row],[Data da resposta]]="","Aguardando resposta","Respondido")),"")</f>
        <v>Respondido</v>
      </c>
      <c r="T34" s="5" t="s">
        <v>158</v>
      </c>
      <c r="U34" s="5" t="s">
        <v>83</v>
      </c>
      <c r="V34" s="5">
        <f ca="1">IF(Tab_Emails[[#This Row],[Semana da Resposta]]="","",IF(Tab_Emails[[#This Row],[Semana da Resposta]]=$L$3,1,0))</f>
        <v>0</v>
      </c>
    </row>
    <row r="35" spans="2:22" ht="40.200000000000003" customHeight="1" x14ac:dyDescent="0.3">
      <c r="B35" s="7">
        <v>26</v>
      </c>
      <c r="C35" s="7" t="s">
        <v>174</v>
      </c>
      <c r="D35" s="6">
        <v>45607</v>
      </c>
      <c r="E35" s="5" t="str">
        <f>IF(Tab_Emails[[#This Row],[Data da solicitação]]="","",TEXT(Tab_Emails[[#This Row],[Data da solicitação]],"dddd"))</f>
        <v>segunda-feira</v>
      </c>
      <c r="F35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35" s="7" t="s">
        <v>7</v>
      </c>
      <c r="H35" s="3" t="s">
        <v>13</v>
      </c>
      <c r="I35" s="3" t="s">
        <v>49</v>
      </c>
      <c r="J35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>Pedido de vista aos autos</v>
      </c>
      <c r="K35" s="5" t="s">
        <v>18</v>
      </c>
      <c r="L35" s="3" t="s">
        <v>148</v>
      </c>
      <c r="M35" s="5" t="s">
        <v>50</v>
      </c>
      <c r="N35" s="6"/>
      <c r="O35" s="6" t="str">
        <f>IFERROR(INDEX(Tab_Legislação[Setor],MATCH(Tab_Emails[[#This Row],[Lei/Decreto]],Tab_Legislação[Legislação],0)),"")</f>
        <v/>
      </c>
      <c r="P35" s="6">
        <v>45608</v>
      </c>
      <c r="Q35" s="12">
        <f>IF(Tab_Emails[[#This Row],[Data da solicitação]]="","",IF(Tab_Emails[[#This Row],[Data da resposta]]="","",_xlfn.DAYS(Tab_Emails[[#This Row],[Data da resposta]],Tab_Emails[[#This Row],[Data da solicitação]])))</f>
        <v>1</v>
      </c>
      <c r="R35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35" s="5" t="str">
        <f>IFERROR(IF(Tab_Emails[[#This Row],[Data da solicitação]]="","",IF(Tab_Emails[[#This Row],[Data da resposta]]="","Aguardando resposta","Respondido")),"")</f>
        <v>Respondido</v>
      </c>
      <c r="T35" s="5" t="s">
        <v>159</v>
      </c>
      <c r="U35" s="5" t="s">
        <v>51</v>
      </c>
      <c r="V35" s="5">
        <f ca="1">IF(Tab_Emails[[#This Row],[Semana da Resposta]]="","",IF(Tab_Emails[[#This Row],[Semana da Resposta]]=$L$3,1,0))</f>
        <v>0</v>
      </c>
    </row>
    <row r="36" spans="2:22" ht="40.200000000000003" customHeight="1" x14ac:dyDescent="0.3">
      <c r="B36" s="7">
        <v>27</v>
      </c>
      <c r="C36" s="7" t="s">
        <v>174</v>
      </c>
      <c r="D36" s="6">
        <v>45608</v>
      </c>
      <c r="E36" s="5" t="str">
        <f>IF(Tab_Emails[[#This Row],[Data da solicitação]]="","",TEXT(Tab_Emails[[#This Row],[Data da solicitação]],"dddd"))</f>
        <v>terça-feira</v>
      </c>
      <c r="F36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36" s="7" t="s">
        <v>3</v>
      </c>
      <c r="H36" s="3" t="s">
        <v>25</v>
      </c>
      <c r="I36" s="3" t="s">
        <v>84</v>
      </c>
      <c r="J36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>Site CODIN Incentivos</v>
      </c>
      <c r="K36" s="5" t="s">
        <v>18</v>
      </c>
      <c r="L36" s="21" t="s">
        <v>85</v>
      </c>
      <c r="M36" s="20" t="s">
        <v>95</v>
      </c>
      <c r="N36" s="6"/>
      <c r="O36" s="6" t="str">
        <f>IFERROR(INDEX(Tab_Legislação[Setor],MATCH(Tab_Emails[[#This Row],[Lei/Decreto]],Tab_Legislação[Legislação],0)),"")</f>
        <v/>
      </c>
      <c r="P36" s="6">
        <v>45608</v>
      </c>
      <c r="Q36" s="12">
        <f>IF(Tab_Emails[[#This Row],[Data da solicitação]]="","",IF(Tab_Emails[[#This Row],[Data da resposta]]="","",_xlfn.DAYS(Tab_Emails[[#This Row],[Data da resposta]],Tab_Emails[[#This Row],[Data da solicitação]])))</f>
        <v>0</v>
      </c>
      <c r="R36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36" s="5" t="str">
        <f>IFERROR(IF(Tab_Emails[[#This Row],[Data da solicitação]]="","",IF(Tab_Emails[[#This Row],[Data da resposta]]="","Aguardando resposta","Respondido")),"")</f>
        <v>Respondido</v>
      </c>
      <c r="T36" s="5" t="s">
        <v>158</v>
      </c>
      <c r="U36" s="20" t="s">
        <v>163</v>
      </c>
      <c r="V36" s="5">
        <f ca="1">IF(Tab_Emails[[#This Row],[Semana da Resposta]]="","",IF(Tab_Emails[[#This Row],[Semana da Resposta]]=$L$3,1,0))</f>
        <v>0</v>
      </c>
    </row>
    <row r="37" spans="2:22" ht="40.200000000000003" customHeight="1" x14ac:dyDescent="0.3">
      <c r="B37" s="7">
        <v>28</v>
      </c>
      <c r="C37" s="7" t="s">
        <v>174</v>
      </c>
      <c r="D37" s="6">
        <v>45608</v>
      </c>
      <c r="E37" s="5" t="str">
        <f>IF(Tab_Emails[[#This Row],[Data da solicitação]]="","",TEXT(Tab_Emails[[#This Row],[Data da solicitação]],"dddd"))</f>
        <v>terça-feira</v>
      </c>
      <c r="F37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37" s="7" t="s">
        <v>5</v>
      </c>
      <c r="H37" s="3" t="s">
        <v>24</v>
      </c>
      <c r="I37" s="3"/>
      <c r="J37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>15 dias corridos prorrogaveis por mais 15 dias</v>
      </c>
      <c r="K37" s="5" t="s">
        <v>18</v>
      </c>
      <c r="L37" s="3" t="s">
        <v>86</v>
      </c>
      <c r="M37" s="5" t="s">
        <v>87</v>
      </c>
      <c r="N37" s="6"/>
      <c r="O37" s="6" t="str">
        <f>IFERROR(INDEX(Tab_Legislação[Setor],MATCH(Tab_Emails[[#This Row],[Lei/Decreto]],Tab_Legislação[Legislação],0)),"")</f>
        <v/>
      </c>
      <c r="P37" s="6">
        <v>45608</v>
      </c>
      <c r="Q37" s="12">
        <f>IF(Tab_Emails[[#This Row],[Data da solicitação]]="","",IF(Tab_Emails[[#This Row],[Data da resposta]]="","",_xlfn.DAYS(Tab_Emails[[#This Row],[Data da resposta]],Tab_Emails[[#This Row],[Data da solicitação]])))</f>
        <v>0</v>
      </c>
      <c r="R37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37" s="5" t="str">
        <f>IFERROR(IF(Tab_Emails[[#This Row],[Data da solicitação]]="","",IF(Tab_Emails[[#This Row],[Data da resposta]]="","Aguardando resposta","Respondido")),"")</f>
        <v>Respondido</v>
      </c>
      <c r="T37" s="5" t="s">
        <v>158</v>
      </c>
      <c r="U37" s="5" t="s">
        <v>88</v>
      </c>
      <c r="V37" s="5">
        <f ca="1">IF(Tab_Emails[[#This Row],[Semana da Resposta]]="","",IF(Tab_Emails[[#This Row],[Semana da Resposta]]=$L$3,1,0))</f>
        <v>0</v>
      </c>
    </row>
    <row r="38" spans="2:22" ht="40.200000000000003" customHeight="1" x14ac:dyDescent="0.3">
      <c r="B38" s="7">
        <v>29</v>
      </c>
      <c r="C38" s="7" t="s">
        <v>174</v>
      </c>
      <c r="D38" s="6">
        <v>45608</v>
      </c>
      <c r="E38" s="5" t="str">
        <f>IF(Tab_Emails[[#This Row],[Data da solicitação]]="","",TEXT(Tab_Emails[[#This Row],[Data da solicitação]],"dddd"))</f>
        <v>terça-feira</v>
      </c>
      <c r="F38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38" s="7" t="s">
        <v>5</v>
      </c>
      <c r="H38" s="3"/>
      <c r="I38" s="3" t="s">
        <v>43</v>
      </c>
      <c r="J38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38" s="5" t="s">
        <v>18</v>
      </c>
      <c r="L38" s="3" t="s">
        <v>75</v>
      </c>
      <c r="M38" s="5" t="s">
        <v>76</v>
      </c>
      <c r="N38" s="6"/>
      <c r="O38" s="6" t="str">
        <f>IFERROR(INDEX(Tab_Legislação[Setor],MATCH(Tab_Emails[[#This Row],[Lei/Decreto]],Tab_Legislação[Legislação],0)),"")</f>
        <v/>
      </c>
      <c r="P38" s="6">
        <v>45608</v>
      </c>
      <c r="Q38" s="12">
        <f>IF(Tab_Emails[[#This Row],[Data da solicitação]]="","",IF(Tab_Emails[[#This Row],[Data da resposta]]="","",_xlfn.DAYS(Tab_Emails[[#This Row],[Data da resposta]],Tab_Emails[[#This Row],[Data da solicitação]])))</f>
        <v>0</v>
      </c>
      <c r="R38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38" s="5" t="str">
        <f>IFERROR(IF(Tab_Emails[[#This Row],[Data da solicitação]]="","",IF(Tab_Emails[[#This Row],[Data da resposta]]="","Aguardando resposta","Respondido")),"")</f>
        <v>Respondido</v>
      </c>
      <c r="T38" s="5" t="s">
        <v>158</v>
      </c>
      <c r="U38" s="5" t="s">
        <v>77</v>
      </c>
      <c r="V38" s="5">
        <f ca="1">IF(Tab_Emails[[#This Row],[Semana da Resposta]]="","",IF(Tab_Emails[[#This Row],[Semana da Resposta]]=$L$3,1,0))</f>
        <v>0</v>
      </c>
    </row>
    <row r="39" spans="2:22" ht="40.200000000000003" customHeight="1" x14ac:dyDescent="0.3">
      <c r="B39" s="7">
        <v>30</v>
      </c>
      <c r="C39" s="7" t="s">
        <v>174</v>
      </c>
      <c r="D39" s="6">
        <v>45602</v>
      </c>
      <c r="E39" s="5" t="str">
        <f>IF(Tab_Emails[[#This Row],[Data da solicitação]]="","",TEXT(Tab_Emails[[#This Row],[Data da solicitação]],"dddd"))</f>
        <v>quarta-feira</v>
      </c>
      <c r="F39" s="6" t="str">
        <f>IF(Tab_Emails[[#This Row],[Data da solicitação]]="","",YEAR(Tab_Emails[[#This Row],[Data da solicitação]]) &amp; "-" &amp; TEXT(_xlfn.ISOWEEKNUM(Tab_Emails[[#This Row],[Data da solicitação]]), "00"))</f>
        <v>2024-45</v>
      </c>
      <c r="G39" s="7" t="s">
        <v>255</v>
      </c>
      <c r="H39" s="3"/>
      <c r="I39" s="3"/>
      <c r="J39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39" s="5" t="s">
        <v>18</v>
      </c>
      <c r="L39" s="3" t="s">
        <v>89</v>
      </c>
      <c r="M39" s="5" t="s">
        <v>90</v>
      </c>
      <c r="N39" s="6" t="s">
        <v>200</v>
      </c>
      <c r="O39" s="6" t="str">
        <f>IFERROR(INDEX(Tab_Legislação[Setor],MATCH(Tab_Emails[[#This Row],[Lei/Decreto]],Tab_Legislação[Legislação],0)),"")</f>
        <v>Metal - Mecânico</v>
      </c>
      <c r="P39" s="6">
        <v>45609</v>
      </c>
      <c r="Q39" s="12">
        <f>IF(Tab_Emails[[#This Row],[Data da solicitação]]="","",IF(Tab_Emails[[#This Row],[Data da resposta]]="","",_xlfn.DAYS(Tab_Emails[[#This Row],[Data da resposta]],Tab_Emails[[#This Row],[Data da solicitação]])))</f>
        <v>7</v>
      </c>
      <c r="R39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39" s="5" t="str">
        <f>IFERROR(IF(Tab_Emails[[#This Row],[Data da solicitação]]="","",IF(Tab_Emails[[#This Row],[Data da resposta]]="","Aguardando resposta","Respondido")),"")</f>
        <v>Respondido</v>
      </c>
      <c r="T39" s="5" t="s">
        <v>91</v>
      </c>
      <c r="U39" s="5" t="s">
        <v>92</v>
      </c>
      <c r="V39" s="5">
        <f ca="1">IF(Tab_Emails[[#This Row],[Semana da Resposta]]="","",IF(Tab_Emails[[#This Row],[Semana da Resposta]]=$L$3,1,0))</f>
        <v>0</v>
      </c>
    </row>
    <row r="40" spans="2:22" ht="40.200000000000003" customHeight="1" x14ac:dyDescent="0.3">
      <c r="B40" s="7">
        <v>31</v>
      </c>
      <c r="C40" s="7" t="s">
        <v>174</v>
      </c>
      <c r="D40" s="6">
        <v>45608</v>
      </c>
      <c r="E40" s="5" t="str">
        <f>IF(Tab_Emails[[#This Row],[Data da solicitação]]="","",TEXT(Tab_Emails[[#This Row],[Data da solicitação]],"dddd"))</f>
        <v>terça-feira</v>
      </c>
      <c r="F40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40" s="7" t="s">
        <v>7</v>
      </c>
      <c r="H40" s="3" t="s">
        <v>13</v>
      </c>
      <c r="I40" s="3" t="s">
        <v>93</v>
      </c>
      <c r="J40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>Pedido de vista aos autos</v>
      </c>
      <c r="K40" s="5" t="s">
        <v>18</v>
      </c>
      <c r="L40" s="3" t="s">
        <v>94</v>
      </c>
      <c r="M40" s="5" t="s">
        <v>95</v>
      </c>
      <c r="N40" s="6"/>
      <c r="O40" s="6" t="str">
        <f>IFERROR(INDEX(Tab_Legislação[Setor],MATCH(Tab_Emails[[#This Row],[Lei/Decreto]],Tab_Legislação[Legislação],0)),"")</f>
        <v/>
      </c>
      <c r="P40" s="6">
        <v>45617</v>
      </c>
      <c r="Q40" s="12">
        <f>IF(Tab_Emails[[#This Row],[Data da solicitação]]="","",IF(Tab_Emails[[#This Row],[Data da resposta]]="","",_xlfn.DAYS(Tab_Emails[[#This Row],[Data da resposta]],Tab_Emails[[#This Row],[Data da solicitação]])))</f>
        <v>9</v>
      </c>
      <c r="R40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40" s="5" t="str">
        <f>IFERROR(IF(Tab_Emails[[#This Row],[Data da solicitação]]="","",IF(Tab_Emails[[#This Row],[Data da resposta]]="","Aguardando resposta","Respondido")),"")</f>
        <v>Respondido</v>
      </c>
      <c r="T40" s="5" t="s">
        <v>159</v>
      </c>
      <c r="U40" s="5" t="s">
        <v>254</v>
      </c>
      <c r="V40" s="5">
        <f ca="1">IF(Tab_Emails[[#This Row],[Semana da Resposta]]="","",IF(Tab_Emails[[#This Row],[Semana da Resposta]]=$L$3,1,0))</f>
        <v>0</v>
      </c>
    </row>
    <row r="41" spans="2:22" ht="40.200000000000003" customHeight="1" x14ac:dyDescent="0.3">
      <c r="B41" s="7">
        <v>32</v>
      </c>
      <c r="C41" s="7" t="s">
        <v>174</v>
      </c>
      <c r="D41" s="6">
        <v>45608</v>
      </c>
      <c r="E41" s="5" t="str">
        <f>IF(Tab_Emails[[#This Row],[Data da solicitação]]="","",TEXT(Tab_Emails[[#This Row],[Data da solicitação]],"dddd"))</f>
        <v>terça-feira</v>
      </c>
      <c r="F41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41" s="7" t="s">
        <v>7</v>
      </c>
      <c r="H41" s="3" t="s">
        <v>176</v>
      </c>
      <c r="I41" s="3" t="s">
        <v>96</v>
      </c>
      <c r="J41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41" s="5" t="s">
        <v>18</v>
      </c>
      <c r="L41" s="3" t="s">
        <v>75</v>
      </c>
      <c r="M41" s="5" t="s">
        <v>76</v>
      </c>
      <c r="N41" s="6"/>
      <c r="O41" s="6" t="str">
        <f>IFERROR(INDEX(Tab_Legislação[Setor],MATCH(Tab_Emails[[#This Row],[Lei/Decreto]],Tab_Legislação[Legislação],0)),"")</f>
        <v/>
      </c>
      <c r="P41" s="6">
        <v>45617</v>
      </c>
      <c r="Q41" s="12">
        <f>IF(Tab_Emails[[#This Row],[Data da solicitação]]="","",IF(Tab_Emails[[#This Row],[Data da resposta]]="","",_xlfn.DAYS(Tab_Emails[[#This Row],[Data da resposta]],Tab_Emails[[#This Row],[Data da solicitação]])))</f>
        <v>9</v>
      </c>
      <c r="R41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41" s="5" t="str">
        <f>IFERROR(IF(Tab_Emails[[#This Row],[Data da solicitação]]="","",IF(Tab_Emails[[#This Row],[Data da resposta]]="","Aguardando resposta","Respondido")),"")</f>
        <v>Respondido</v>
      </c>
      <c r="T41" s="5" t="s">
        <v>159</v>
      </c>
      <c r="U41" s="5" t="s">
        <v>77</v>
      </c>
      <c r="V41" s="5">
        <f ca="1">IF(Tab_Emails[[#This Row],[Semana da Resposta]]="","",IF(Tab_Emails[[#This Row],[Semana da Resposta]]=$L$3,1,0))</f>
        <v>0</v>
      </c>
    </row>
    <row r="42" spans="2:22" ht="40.200000000000003" customHeight="1" x14ac:dyDescent="0.3">
      <c r="B42" s="7">
        <v>33</v>
      </c>
      <c r="C42" s="7" t="s">
        <v>174</v>
      </c>
      <c r="D42" s="6">
        <v>45609</v>
      </c>
      <c r="E42" s="5" t="str">
        <f>IF(Tab_Emails[[#This Row],[Data da solicitação]]="","",TEXT(Tab_Emails[[#This Row],[Data da solicitação]],"dddd"))</f>
        <v>quarta-feira</v>
      </c>
      <c r="F42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42" s="7" t="s">
        <v>7</v>
      </c>
      <c r="H42" s="3" t="s">
        <v>176</v>
      </c>
      <c r="I42" s="3" t="s">
        <v>98</v>
      </c>
      <c r="J42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42" s="5" t="s">
        <v>18</v>
      </c>
      <c r="L42" s="3" t="s">
        <v>99</v>
      </c>
      <c r="M42" s="5" t="s">
        <v>100</v>
      </c>
      <c r="N42" s="6"/>
      <c r="O42" s="6" t="str">
        <f>IFERROR(INDEX(Tab_Legislação[Setor],MATCH(Tab_Emails[[#This Row],[Lei/Decreto]],Tab_Legislação[Legislação],0)),"")</f>
        <v/>
      </c>
      <c r="P42" s="6">
        <v>45617</v>
      </c>
      <c r="Q42" s="12">
        <f>IF(Tab_Emails[[#This Row],[Data da solicitação]]="","",IF(Tab_Emails[[#This Row],[Data da resposta]]="","",_xlfn.DAYS(Tab_Emails[[#This Row],[Data da resposta]],Tab_Emails[[#This Row],[Data da solicitação]])))</f>
        <v>8</v>
      </c>
      <c r="R42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42" s="5" t="str">
        <f>IFERROR(IF(Tab_Emails[[#This Row],[Data da solicitação]]="","",IF(Tab_Emails[[#This Row],[Data da resposta]]="","Aguardando resposta","Respondido")),"")</f>
        <v>Respondido</v>
      </c>
      <c r="T42" s="5" t="s">
        <v>159</v>
      </c>
      <c r="U42" s="5" t="s">
        <v>97</v>
      </c>
      <c r="V42" s="5">
        <f ca="1">IF(Tab_Emails[[#This Row],[Semana da Resposta]]="","",IF(Tab_Emails[[#This Row],[Semana da Resposta]]=$L$3,1,0))</f>
        <v>0</v>
      </c>
    </row>
    <row r="43" spans="2:22" ht="40.200000000000003" customHeight="1" x14ac:dyDescent="0.3">
      <c r="B43" s="7">
        <v>34</v>
      </c>
      <c r="C43" s="7" t="s">
        <v>174</v>
      </c>
      <c r="D43" s="6">
        <v>45609</v>
      </c>
      <c r="E43" s="5" t="str">
        <f>IF(Tab_Emails[[#This Row],[Data da solicitação]]="","",TEXT(Tab_Emails[[#This Row],[Data da solicitação]],"dddd"))</f>
        <v>quarta-feira</v>
      </c>
      <c r="F43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43" s="7" t="s">
        <v>7</v>
      </c>
      <c r="H43" s="3" t="s">
        <v>176</v>
      </c>
      <c r="I43" s="3" t="s">
        <v>101</v>
      </c>
      <c r="J43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43" s="5" t="s">
        <v>18</v>
      </c>
      <c r="L43" s="3" t="s">
        <v>154</v>
      </c>
      <c r="M43" s="5" t="s">
        <v>102</v>
      </c>
      <c r="N43" s="6"/>
      <c r="O43" s="6" t="str">
        <f>IFERROR(INDEX(Tab_Legislação[Setor],MATCH(Tab_Emails[[#This Row],[Lei/Decreto]],Tab_Legislação[Legislação],0)),"")</f>
        <v/>
      </c>
      <c r="P43" s="6">
        <v>45617</v>
      </c>
      <c r="Q43" s="12">
        <f>IF(Tab_Emails[[#This Row],[Data da solicitação]]="","",IF(Tab_Emails[[#This Row],[Data da resposta]]="","",_xlfn.DAYS(Tab_Emails[[#This Row],[Data da resposta]],Tab_Emails[[#This Row],[Data da solicitação]])))</f>
        <v>8</v>
      </c>
      <c r="R43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43" s="5" t="str">
        <f>IFERROR(IF(Tab_Emails[[#This Row],[Data da solicitação]]="","",IF(Tab_Emails[[#This Row],[Data da resposta]]="","Aguardando resposta","Respondido")),"")</f>
        <v>Respondido</v>
      </c>
      <c r="T43" s="5" t="s">
        <v>159</v>
      </c>
      <c r="U43" s="5" t="s">
        <v>103</v>
      </c>
      <c r="V43" s="5">
        <f ca="1">IF(Tab_Emails[[#This Row],[Semana da Resposta]]="","",IF(Tab_Emails[[#This Row],[Semana da Resposta]]=$L$3,1,0))</f>
        <v>0</v>
      </c>
    </row>
    <row r="44" spans="2:22" ht="40.200000000000003" customHeight="1" x14ac:dyDescent="0.3">
      <c r="B44" s="7">
        <v>35</v>
      </c>
      <c r="C44" s="7" t="s">
        <v>174</v>
      </c>
      <c r="D44" s="6">
        <v>45610</v>
      </c>
      <c r="E44" s="5" t="str">
        <f>IF(Tab_Emails[[#This Row],[Data da solicitação]]="","",TEXT(Tab_Emails[[#This Row],[Data da solicitação]],"dddd"))</f>
        <v>quinta-feira</v>
      </c>
      <c r="F44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44" s="7" t="s">
        <v>7</v>
      </c>
      <c r="H44" s="3" t="s">
        <v>176</v>
      </c>
      <c r="I44" s="3" t="s">
        <v>104</v>
      </c>
      <c r="J44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44" s="5" t="s">
        <v>18</v>
      </c>
      <c r="L44" s="3" t="s">
        <v>147</v>
      </c>
      <c r="N44" s="6"/>
      <c r="O44" s="6" t="str">
        <f>IFERROR(INDEX(Tab_Legislação[Setor],MATCH(Tab_Emails[[#This Row],[Lei/Decreto]],Tab_Legislação[Legislação],0)),"")</f>
        <v/>
      </c>
      <c r="P44" s="6">
        <v>45617</v>
      </c>
      <c r="Q44" s="12">
        <f>IF(Tab_Emails[[#This Row],[Data da solicitação]]="","",IF(Tab_Emails[[#This Row],[Data da resposta]]="","",_xlfn.DAYS(Tab_Emails[[#This Row],[Data da resposta]],Tab_Emails[[#This Row],[Data da solicitação]])))</f>
        <v>7</v>
      </c>
      <c r="R44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44" s="5" t="str">
        <f>IFERROR(IF(Tab_Emails[[#This Row],[Data da solicitação]]="","",IF(Tab_Emails[[#This Row],[Data da resposta]]="","Aguardando resposta","Respondido")),"")</f>
        <v>Respondido</v>
      </c>
      <c r="T44" s="5" t="s">
        <v>159</v>
      </c>
      <c r="U44" s="5" t="s">
        <v>162</v>
      </c>
      <c r="V44" s="5">
        <f ca="1">IF(Tab_Emails[[#This Row],[Semana da Resposta]]="","",IF(Tab_Emails[[#This Row],[Semana da Resposta]]=$L$3,1,0))</f>
        <v>0</v>
      </c>
    </row>
    <row r="45" spans="2:22" ht="40.200000000000003" customHeight="1" x14ac:dyDescent="0.3">
      <c r="B45" s="7">
        <v>36</v>
      </c>
      <c r="C45" s="7" t="s">
        <v>174</v>
      </c>
      <c r="D45" s="6">
        <v>45610</v>
      </c>
      <c r="E45" s="5" t="str">
        <f>IF(Tab_Emails[[#This Row],[Data da solicitação]]="","",TEXT(Tab_Emails[[#This Row],[Data da solicitação]],"dddd"))</f>
        <v>quinta-feira</v>
      </c>
      <c r="F45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45" s="7" t="s">
        <v>14</v>
      </c>
      <c r="H45" s="3" t="s">
        <v>13</v>
      </c>
      <c r="I45" s="3"/>
      <c r="J45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>Pedido de vista aos autos</v>
      </c>
      <c r="K45" s="5" t="s">
        <v>18</v>
      </c>
      <c r="L45" s="3" t="s">
        <v>105</v>
      </c>
      <c r="M45" s="5" t="s">
        <v>106</v>
      </c>
      <c r="N45" s="6"/>
      <c r="O45" s="6" t="str">
        <f>IFERROR(INDEX(Tab_Legislação[Setor],MATCH(Tab_Emails[[#This Row],[Lei/Decreto]],Tab_Legislação[Legislação],0)),"")</f>
        <v/>
      </c>
      <c r="P45" s="6">
        <v>45617</v>
      </c>
      <c r="Q45" s="12">
        <f>IF(Tab_Emails[[#This Row],[Data da solicitação]]="","",IF(Tab_Emails[[#This Row],[Data da resposta]]="","",_xlfn.DAYS(Tab_Emails[[#This Row],[Data da resposta]],Tab_Emails[[#This Row],[Data da solicitação]])))</f>
        <v>7</v>
      </c>
      <c r="R45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45" s="5" t="str">
        <f>IFERROR(IF(Tab_Emails[[#This Row],[Data da solicitação]]="","",IF(Tab_Emails[[#This Row],[Data da resposta]]="","Aguardando resposta","Respondido")),"")</f>
        <v>Respondido</v>
      </c>
      <c r="T45" s="5" t="s">
        <v>161</v>
      </c>
      <c r="V45" s="5">
        <f ca="1">IF(Tab_Emails[[#This Row],[Semana da Resposta]]="","",IF(Tab_Emails[[#This Row],[Semana da Resposta]]=$L$3,1,0))</f>
        <v>0</v>
      </c>
    </row>
    <row r="46" spans="2:22" ht="40.200000000000003" customHeight="1" x14ac:dyDescent="0.3">
      <c r="B46" s="7">
        <v>37</v>
      </c>
      <c r="C46" s="7" t="s">
        <v>174</v>
      </c>
      <c r="D46" s="6">
        <v>45610</v>
      </c>
      <c r="E46" s="5" t="str">
        <f>IF(Tab_Emails[[#This Row],[Data da solicitação]]="","",TEXT(Tab_Emails[[#This Row],[Data da solicitação]],"dddd"))</f>
        <v>quinta-feira</v>
      </c>
      <c r="F46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46" s="7" t="s">
        <v>14</v>
      </c>
      <c r="H46" s="3" t="s">
        <v>13</v>
      </c>
      <c r="I46" s="3"/>
      <c r="J46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>Pedido de vista aos autos</v>
      </c>
      <c r="K46" s="5" t="s">
        <v>18</v>
      </c>
      <c r="L46" s="3" t="s">
        <v>107</v>
      </c>
      <c r="M46" s="5" t="s">
        <v>108</v>
      </c>
      <c r="N46" s="6"/>
      <c r="O46" s="6" t="str">
        <f>IFERROR(INDEX(Tab_Legislação[Setor],MATCH(Tab_Emails[[#This Row],[Lei/Decreto]],Tab_Legislação[Legislação],0)),"")</f>
        <v/>
      </c>
      <c r="P46" s="6">
        <v>45617</v>
      </c>
      <c r="Q46" s="12">
        <f>IF(Tab_Emails[[#This Row],[Data da solicitação]]="","",IF(Tab_Emails[[#This Row],[Data da resposta]]="","",_xlfn.DAYS(Tab_Emails[[#This Row],[Data da resposta]],Tab_Emails[[#This Row],[Data da solicitação]])))</f>
        <v>7</v>
      </c>
      <c r="R46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46" s="5" t="str">
        <f>IFERROR(IF(Tab_Emails[[#This Row],[Data da solicitação]]="","",IF(Tab_Emails[[#This Row],[Data da resposta]]="","Aguardando resposta","Respondido")),"")</f>
        <v>Respondido</v>
      </c>
      <c r="T46" s="5" t="s">
        <v>160</v>
      </c>
      <c r="U46" s="5" t="s">
        <v>109</v>
      </c>
      <c r="V46" s="5">
        <f ca="1">IF(Tab_Emails[[#This Row],[Semana da Resposta]]="","",IF(Tab_Emails[[#This Row],[Semana da Resposta]]=$L$3,1,0))</f>
        <v>0</v>
      </c>
    </row>
    <row r="47" spans="2:22" ht="40.200000000000003" customHeight="1" x14ac:dyDescent="0.3">
      <c r="B47" s="7">
        <v>38</v>
      </c>
      <c r="C47" s="7" t="s">
        <v>174</v>
      </c>
      <c r="D47" s="6">
        <v>45610</v>
      </c>
      <c r="E47" s="5" t="str">
        <f>IF(Tab_Emails[[#This Row],[Data da solicitação]]="","",TEXT(Tab_Emails[[#This Row],[Data da solicitação]],"dddd"))</f>
        <v>quinta-feira</v>
      </c>
      <c r="F47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47" s="7" t="s">
        <v>14</v>
      </c>
      <c r="H47" s="3" t="s">
        <v>13</v>
      </c>
      <c r="I47" s="3"/>
      <c r="J47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>Pedido de vista aos autos</v>
      </c>
      <c r="K47" s="5" t="s">
        <v>18</v>
      </c>
      <c r="L47" s="3" t="s">
        <v>111</v>
      </c>
      <c r="M47" s="5" t="s">
        <v>112</v>
      </c>
      <c r="N47" s="6"/>
      <c r="O47" s="6" t="str">
        <f>IFERROR(INDEX(Tab_Legislação[Setor],MATCH(Tab_Emails[[#This Row],[Lei/Decreto]],Tab_Legislação[Legislação],0)),"")</f>
        <v/>
      </c>
      <c r="P47" s="6">
        <v>45617</v>
      </c>
      <c r="Q47" s="12">
        <f>IF(Tab_Emails[[#This Row],[Data da solicitação]]="","",IF(Tab_Emails[[#This Row],[Data da resposta]]="","",_xlfn.DAYS(Tab_Emails[[#This Row],[Data da resposta]],Tab_Emails[[#This Row],[Data da solicitação]])))</f>
        <v>7</v>
      </c>
      <c r="R47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47" s="5" t="str">
        <f>IFERROR(IF(Tab_Emails[[#This Row],[Data da solicitação]]="","",IF(Tab_Emails[[#This Row],[Data da resposta]]="","Aguardando resposta","Respondido")),"")</f>
        <v>Respondido</v>
      </c>
      <c r="T47" s="5" t="s">
        <v>160</v>
      </c>
      <c r="U47" s="5" t="s">
        <v>113</v>
      </c>
      <c r="V47" s="5">
        <f ca="1">IF(Tab_Emails[[#This Row],[Semana da Resposta]]="","",IF(Tab_Emails[[#This Row],[Semana da Resposta]]=$L$3,1,0))</f>
        <v>0</v>
      </c>
    </row>
    <row r="48" spans="2:22" ht="40.200000000000003" customHeight="1" x14ac:dyDescent="0.3">
      <c r="B48" s="7">
        <v>39</v>
      </c>
      <c r="C48" s="7" t="s">
        <v>174</v>
      </c>
      <c r="D48" s="6">
        <v>45610</v>
      </c>
      <c r="E48" s="5" t="str">
        <f>IF(Tab_Emails[[#This Row],[Data da solicitação]]="","",TEXT(Tab_Emails[[#This Row],[Data da solicitação]],"dddd"))</f>
        <v>quinta-feira</v>
      </c>
      <c r="F48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48" s="7" t="s">
        <v>7</v>
      </c>
      <c r="H48" s="3" t="s">
        <v>176</v>
      </c>
      <c r="I48" s="3" t="s">
        <v>110</v>
      </c>
      <c r="J48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48" s="5" t="s">
        <v>18</v>
      </c>
      <c r="L48" s="3" t="s">
        <v>147</v>
      </c>
      <c r="N48" s="6"/>
      <c r="O48" s="6" t="str">
        <f>IFERROR(INDEX(Tab_Legislação[Setor],MATCH(Tab_Emails[[#This Row],[Lei/Decreto]],Tab_Legislação[Legislação],0)),"")</f>
        <v/>
      </c>
      <c r="P48" s="6">
        <v>45617</v>
      </c>
      <c r="Q48" s="12">
        <f>IF(Tab_Emails[[#This Row],[Data da solicitação]]="","",IF(Tab_Emails[[#This Row],[Data da resposta]]="","",_xlfn.DAYS(Tab_Emails[[#This Row],[Data da resposta]],Tab_Emails[[#This Row],[Data da solicitação]])))</f>
        <v>7</v>
      </c>
      <c r="R48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48" s="5" t="str">
        <f>IFERROR(IF(Tab_Emails[[#This Row],[Data da solicitação]]="","",IF(Tab_Emails[[#This Row],[Data da resposta]]="","Aguardando resposta","Respondido")),"")</f>
        <v>Respondido</v>
      </c>
      <c r="T48" s="5" t="s">
        <v>159</v>
      </c>
      <c r="U48" s="5" t="s">
        <v>162</v>
      </c>
      <c r="V48" s="5">
        <f ca="1">IF(Tab_Emails[[#This Row],[Semana da Resposta]]="","",IF(Tab_Emails[[#This Row],[Semana da Resposta]]=$L$3,1,0))</f>
        <v>0</v>
      </c>
    </row>
    <row r="49" spans="2:22" ht="40.200000000000003" customHeight="1" x14ac:dyDescent="0.3">
      <c r="B49" s="7">
        <v>40</v>
      </c>
      <c r="C49" s="7" t="s">
        <v>174</v>
      </c>
      <c r="D49" s="6">
        <v>45610</v>
      </c>
      <c r="E49" s="5" t="str">
        <f>IF(Tab_Emails[[#This Row],[Data da solicitação]]="","",TEXT(Tab_Emails[[#This Row],[Data da solicitação]],"dddd"))</f>
        <v>quinta-feira</v>
      </c>
      <c r="F49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49" s="7" t="s">
        <v>4</v>
      </c>
      <c r="H49" s="3" t="s">
        <v>176</v>
      </c>
      <c r="I49" s="3" t="s">
        <v>43</v>
      </c>
      <c r="J49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49" s="5" t="s">
        <v>18</v>
      </c>
      <c r="L49" s="3" t="s">
        <v>150</v>
      </c>
      <c r="M49" s="5" t="s">
        <v>114</v>
      </c>
      <c r="N49" s="6"/>
      <c r="O49" s="6" t="str">
        <f>IFERROR(INDEX(Tab_Legislação[Setor],MATCH(Tab_Emails[[#This Row],[Lei/Decreto]],Tab_Legislação[Legislação],0)),"")</f>
        <v/>
      </c>
      <c r="P49" s="6">
        <v>45617</v>
      </c>
      <c r="Q49" s="12">
        <f>IF(Tab_Emails[[#This Row],[Data da solicitação]]="","",IF(Tab_Emails[[#This Row],[Data da resposta]]="","",_xlfn.DAYS(Tab_Emails[[#This Row],[Data da resposta]],Tab_Emails[[#This Row],[Data da solicitação]])))</f>
        <v>7</v>
      </c>
      <c r="R49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49" s="5" t="str">
        <f>IFERROR(IF(Tab_Emails[[#This Row],[Data da solicitação]]="","",IF(Tab_Emails[[#This Row],[Data da resposta]]="","Aguardando resposta","Respondido")),"")</f>
        <v>Respondido</v>
      </c>
      <c r="T49" s="5" t="s">
        <v>158</v>
      </c>
      <c r="U49" s="5" t="s">
        <v>115</v>
      </c>
      <c r="V49" s="5">
        <f ca="1">IF(Tab_Emails[[#This Row],[Semana da Resposta]]="","",IF(Tab_Emails[[#This Row],[Semana da Resposta]]=$L$3,1,0))</f>
        <v>0</v>
      </c>
    </row>
    <row r="50" spans="2:22" ht="40.200000000000003" customHeight="1" x14ac:dyDescent="0.3">
      <c r="B50" s="7">
        <v>41</v>
      </c>
      <c r="C50" s="7" t="s">
        <v>174</v>
      </c>
      <c r="D50" s="6">
        <v>45610</v>
      </c>
      <c r="E50" s="5" t="str">
        <f>IF(Tab_Emails[[#This Row],[Data da solicitação]]="","",TEXT(Tab_Emails[[#This Row],[Data da solicitação]],"dddd"))</f>
        <v>quinta-feira</v>
      </c>
      <c r="F50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50" s="7" t="s">
        <v>4</v>
      </c>
      <c r="H50" s="3" t="s">
        <v>176</v>
      </c>
      <c r="I50" s="3" t="s">
        <v>43</v>
      </c>
      <c r="J50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50" s="5" t="s">
        <v>18</v>
      </c>
      <c r="L50" s="3" t="s">
        <v>111</v>
      </c>
      <c r="M50" s="5" t="s">
        <v>112</v>
      </c>
      <c r="N50" s="6"/>
      <c r="O50" s="6" t="str">
        <f>IFERROR(INDEX(Tab_Legislação[Setor],MATCH(Tab_Emails[[#This Row],[Lei/Decreto]],Tab_Legislação[Legislação],0)),"")</f>
        <v/>
      </c>
      <c r="P50" s="6">
        <v>45617</v>
      </c>
      <c r="Q50" s="12">
        <f>IF(Tab_Emails[[#This Row],[Data da solicitação]]="","",IF(Tab_Emails[[#This Row],[Data da resposta]]="","",_xlfn.DAYS(Tab_Emails[[#This Row],[Data da resposta]],Tab_Emails[[#This Row],[Data da solicitação]])))</f>
        <v>7</v>
      </c>
      <c r="R50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50" s="5" t="str">
        <f>IFERROR(IF(Tab_Emails[[#This Row],[Data da solicitação]]="","",IF(Tab_Emails[[#This Row],[Data da resposta]]="","Aguardando resposta","Respondido")),"")</f>
        <v>Respondido</v>
      </c>
      <c r="T50" s="5" t="s">
        <v>158</v>
      </c>
      <c r="U50" s="5" t="s">
        <v>113</v>
      </c>
      <c r="V50" s="5">
        <f ca="1">IF(Tab_Emails[[#This Row],[Semana da Resposta]]="","",IF(Tab_Emails[[#This Row],[Semana da Resposta]]=$L$3,1,0))</f>
        <v>0</v>
      </c>
    </row>
    <row r="51" spans="2:22" ht="40.200000000000003" customHeight="1" x14ac:dyDescent="0.3">
      <c r="B51" s="7">
        <v>42</v>
      </c>
      <c r="C51" s="7" t="s">
        <v>174</v>
      </c>
      <c r="D51" s="6">
        <v>45610</v>
      </c>
      <c r="E51" s="5" t="str">
        <f>IF(Tab_Emails[[#This Row],[Data da solicitação]]="","",TEXT(Tab_Emails[[#This Row],[Data da solicitação]],"dddd"))</f>
        <v>quinta-feira</v>
      </c>
      <c r="F51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51" s="7" t="s">
        <v>4</v>
      </c>
      <c r="H51" s="3" t="s">
        <v>176</v>
      </c>
      <c r="I51" s="3" t="s">
        <v>43</v>
      </c>
      <c r="J51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51" s="5" t="s">
        <v>18</v>
      </c>
      <c r="L51" s="3" t="s">
        <v>116</v>
      </c>
      <c r="M51" s="5" t="s">
        <v>117</v>
      </c>
      <c r="N51" s="6"/>
      <c r="O51" s="6" t="str">
        <f>IFERROR(INDEX(Tab_Legislação[Setor],MATCH(Tab_Emails[[#This Row],[Lei/Decreto]],Tab_Legislação[Legislação],0)),"")</f>
        <v/>
      </c>
      <c r="P51" s="6">
        <v>45617</v>
      </c>
      <c r="Q51" s="12">
        <f>IF(Tab_Emails[[#This Row],[Data da solicitação]]="","",IF(Tab_Emails[[#This Row],[Data da resposta]]="","",_xlfn.DAYS(Tab_Emails[[#This Row],[Data da resposta]],Tab_Emails[[#This Row],[Data da solicitação]])))</f>
        <v>7</v>
      </c>
      <c r="R51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51" s="5" t="str">
        <f>IFERROR(IF(Tab_Emails[[#This Row],[Data da solicitação]]="","",IF(Tab_Emails[[#This Row],[Data da resposta]]="","Aguardando resposta","Respondido")),"")</f>
        <v>Respondido</v>
      </c>
      <c r="T51" s="5" t="s">
        <v>158</v>
      </c>
      <c r="U51" s="5" t="s">
        <v>118</v>
      </c>
      <c r="V51" s="5">
        <f ca="1">IF(Tab_Emails[[#This Row],[Semana da Resposta]]="","",IF(Tab_Emails[[#This Row],[Semana da Resposta]]=$L$3,1,0))</f>
        <v>0</v>
      </c>
    </row>
    <row r="52" spans="2:22" ht="40.200000000000003" customHeight="1" x14ac:dyDescent="0.3">
      <c r="B52" s="7">
        <v>43</v>
      </c>
      <c r="C52" s="7" t="s">
        <v>174</v>
      </c>
      <c r="D52" s="6">
        <v>45610</v>
      </c>
      <c r="E52" s="5" t="str">
        <f>IF(Tab_Emails[[#This Row],[Data da solicitação]]="","",TEXT(Tab_Emails[[#This Row],[Data da solicitação]],"dddd"))</f>
        <v>quinta-feira</v>
      </c>
      <c r="F52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52" s="7" t="s">
        <v>4</v>
      </c>
      <c r="H52" s="3" t="s">
        <v>176</v>
      </c>
      <c r="I52" s="3" t="s">
        <v>43</v>
      </c>
      <c r="J52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52" s="5" t="s">
        <v>18</v>
      </c>
      <c r="L52" s="3" t="s">
        <v>120</v>
      </c>
      <c r="M52" s="5" t="s">
        <v>121</v>
      </c>
      <c r="N52" s="6"/>
      <c r="O52" s="6" t="str">
        <f>IFERROR(INDEX(Tab_Legislação[Setor],MATCH(Tab_Emails[[#This Row],[Lei/Decreto]],Tab_Legislação[Legislação],0)),"")</f>
        <v/>
      </c>
      <c r="P52" s="6">
        <v>45617</v>
      </c>
      <c r="Q52" s="12">
        <f>IF(Tab_Emails[[#This Row],[Data da solicitação]]="","",IF(Tab_Emails[[#This Row],[Data da resposta]]="","",_xlfn.DAYS(Tab_Emails[[#This Row],[Data da resposta]],Tab_Emails[[#This Row],[Data da solicitação]])))</f>
        <v>7</v>
      </c>
      <c r="R52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52" s="5" t="str">
        <f>IFERROR(IF(Tab_Emails[[#This Row],[Data da solicitação]]="","",IF(Tab_Emails[[#This Row],[Data da resposta]]="","Aguardando resposta","Respondido")),"")</f>
        <v>Respondido</v>
      </c>
      <c r="T52" s="5" t="s">
        <v>158</v>
      </c>
      <c r="U52" s="5" t="s">
        <v>119</v>
      </c>
      <c r="V52" s="5">
        <f ca="1">IF(Tab_Emails[[#This Row],[Semana da Resposta]]="","",IF(Tab_Emails[[#This Row],[Semana da Resposta]]=$L$3,1,0))</f>
        <v>0</v>
      </c>
    </row>
    <row r="53" spans="2:22" ht="40.200000000000003" customHeight="1" x14ac:dyDescent="0.3">
      <c r="B53" s="7">
        <v>44</v>
      </c>
      <c r="C53" s="7" t="s">
        <v>174</v>
      </c>
      <c r="D53" s="6">
        <v>45610</v>
      </c>
      <c r="E53" s="5" t="str">
        <f>IF(Tab_Emails[[#This Row],[Data da solicitação]]="","",TEXT(Tab_Emails[[#This Row],[Data da solicitação]],"dddd"))</f>
        <v>quinta-feira</v>
      </c>
      <c r="F53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53" s="7" t="s">
        <v>4</v>
      </c>
      <c r="H53" s="3" t="s">
        <v>176</v>
      </c>
      <c r="I53" s="3" t="s">
        <v>43</v>
      </c>
      <c r="J53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53" s="5" t="s">
        <v>18</v>
      </c>
      <c r="L53" s="3" t="s">
        <v>107</v>
      </c>
      <c r="M53" s="5" t="s">
        <v>122</v>
      </c>
      <c r="N53" s="6"/>
      <c r="O53" s="6" t="str">
        <f>IFERROR(INDEX(Tab_Legislação[Setor],MATCH(Tab_Emails[[#This Row],[Lei/Decreto]],Tab_Legislação[Legislação],0)),"")</f>
        <v/>
      </c>
      <c r="P53" s="6">
        <v>45617</v>
      </c>
      <c r="Q53" s="12">
        <f>IF(Tab_Emails[[#This Row],[Data da solicitação]]="","",IF(Tab_Emails[[#This Row],[Data da resposta]]="","",_xlfn.DAYS(Tab_Emails[[#This Row],[Data da resposta]],Tab_Emails[[#This Row],[Data da solicitação]])))</f>
        <v>7</v>
      </c>
      <c r="R53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53" s="5" t="str">
        <f>IFERROR(IF(Tab_Emails[[#This Row],[Data da solicitação]]="","",IF(Tab_Emails[[#This Row],[Data da resposta]]="","Aguardando resposta","Respondido")),"")</f>
        <v>Respondido</v>
      </c>
      <c r="T53" s="5" t="s">
        <v>158</v>
      </c>
      <c r="U53" s="5" t="s">
        <v>109</v>
      </c>
      <c r="V53" s="5">
        <f ca="1">IF(Tab_Emails[[#This Row],[Semana da Resposta]]="","",IF(Tab_Emails[[#This Row],[Semana da Resposta]]=$L$3,1,0))</f>
        <v>0</v>
      </c>
    </row>
    <row r="54" spans="2:22" ht="40.200000000000003" customHeight="1" x14ac:dyDescent="0.3">
      <c r="B54" s="7">
        <v>45</v>
      </c>
      <c r="C54" s="7" t="s">
        <v>174</v>
      </c>
      <c r="D54" s="6">
        <v>45610</v>
      </c>
      <c r="E54" s="5" t="str">
        <f>IF(Tab_Emails[[#This Row],[Data da solicitação]]="","",TEXT(Tab_Emails[[#This Row],[Data da solicitação]],"dddd"))</f>
        <v>quinta-feira</v>
      </c>
      <c r="F54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54" s="7" t="s">
        <v>4</v>
      </c>
      <c r="H54" s="3" t="s">
        <v>176</v>
      </c>
      <c r="I54" s="3" t="s">
        <v>43</v>
      </c>
      <c r="J54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54" s="5" t="s">
        <v>18</v>
      </c>
      <c r="L54" s="3" t="s">
        <v>123</v>
      </c>
      <c r="M54" s="5" t="s">
        <v>124</v>
      </c>
      <c r="N54" s="6"/>
      <c r="O54" s="6" t="str">
        <f>IFERROR(INDEX(Tab_Legislação[Setor],MATCH(Tab_Emails[[#This Row],[Lei/Decreto]],Tab_Legislação[Legislação],0)),"")</f>
        <v/>
      </c>
      <c r="P54" s="6">
        <v>45617</v>
      </c>
      <c r="Q54" s="12">
        <f>IF(Tab_Emails[[#This Row],[Data da solicitação]]="","",IF(Tab_Emails[[#This Row],[Data da resposta]]="","",_xlfn.DAYS(Tab_Emails[[#This Row],[Data da resposta]],Tab_Emails[[#This Row],[Data da solicitação]])))</f>
        <v>7</v>
      </c>
      <c r="R54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54" s="5" t="str">
        <f>IFERROR(IF(Tab_Emails[[#This Row],[Data da solicitação]]="","",IF(Tab_Emails[[#This Row],[Data da resposta]]="","Aguardando resposta","Respondido")),"")</f>
        <v>Respondido</v>
      </c>
      <c r="T54" s="5" t="s">
        <v>158</v>
      </c>
      <c r="U54" s="5" t="s">
        <v>125</v>
      </c>
      <c r="V54" s="5">
        <f ca="1">IF(Tab_Emails[[#This Row],[Semana da Resposta]]="","",IF(Tab_Emails[[#This Row],[Semana da Resposta]]=$L$3,1,0))</f>
        <v>0</v>
      </c>
    </row>
    <row r="55" spans="2:22" ht="40.200000000000003" customHeight="1" x14ac:dyDescent="0.3">
      <c r="B55" s="7">
        <v>46</v>
      </c>
      <c r="C55" s="7" t="s">
        <v>174</v>
      </c>
      <c r="D55" s="6">
        <v>45610</v>
      </c>
      <c r="E55" s="5" t="str">
        <f>IF(Tab_Emails[[#This Row],[Data da solicitação]]="","",TEXT(Tab_Emails[[#This Row],[Data da solicitação]],"dddd"))</f>
        <v>quinta-feira</v>
      </c>
      <c r="F55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55" s="7" t="s">
        <v>4</v>
      </c>
      <c r="H55" s="3" t="s">
        <v>176</v>
      </c>
      <c r="I55" s="3" t="s">
        <v>43</v>
      </c>
      <c r="J55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55" s="5" t="s">
        <v>18</v>
      </c>
      <c r="L55" s="3" t="s">
        <v>127</v>
      </c>
      <c r="M55" s="5" t="s">
        <v>157</v>
      </c>
      <c r="N55" s="6"/>
      <c r="O55" s="6" t="str">
        <f>IFERROR(INDEX(Tab_Legislação[Setor],MATCH(Tab_Emails[[#This Row],[Lei/Decreto]],Tab_Legislação[Legislação],0)),"")</f>
        <v/>
      </c>
      <c r="P55" s="6">
        <v>45617</v>
      </c>
      <c r="Q55" s="12">
        <f>IF(Tab_Emails[[#This Row],[Data da solicitação]]="","",IF(Tab_Emails[[#This Row],[Data da resposta]]="","",_xlfn.DAYS(Tab_Emails[[#This Row],[Data da resposta]],Tab_Emails[[#This Row],[Data da solicitação]])))</f>
        <v>7</v>
      </c>
      <c r="R55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55" s="5" t="str">
        <f>IFERROR(IF(Tab_Emails[[#This Row],[Data da solicitação]]="","",IF(Tab_Emails[[#This Row],[Data da resposta]]="","Aguardando resposta","Respondido")),"")</f>
        <v>Respondido</v>
      </c>
      <c r="T55" s="5" t="s">
        <v>158</v>
      </c>
      <c r="U55" s="5" t="s">
        <v>126</v>
      </c>
      <c r="V55" s="5">
        <f ca="1">IF(Tab_Emails[[#This Row],[Semana da Resposta]]="","",IF(Tab_Emails[[#This Row],[Semana da Resposta]]=$L$3,1,0))</f>
        <v>0</v>
      </c>
    </row>
    <row r="56" spans="2:22" ht="40.200000000000003" customHeight="1" x14ac:dyDescent="0.3">
      <c r="B56" s="7">
        <v>47</v>
      </c>
      <c r="C56" s="7" t="s">
        <v>174</v>
      </c>
      <c r="D56" s="6">
        <v>45610</v>
      </c>
      <c r="E56" s="5" t="str">
        <f>IF(Tab_Emails[[#This Row],[Data da solicitação]]="","",TEXT(Tab_Emails[[#This Row],[Data da solicitação]],"dddd"))</f>
        <v>quinta-feira</v>
      </c>
      <c r="F56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56" s="7" t="s">
        <v>4</v>
      </c>
      <c r="H56" s="3" t="s">
        <v>176</v>
      </c>
      <c r="I56" s="3" t="s">
        <v>128</v>
      </c>
      <c r="J56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56" s="5" t="s">
        <v>18</v>
      </c>
      <c r="L56" s="3" t="s">
        <v>147</v>
      </c>
      <c r="N56" s="6"/>
      <c r="O56" s="6" t="str">
        <f>IFERROR(INDEX(Tab_Legislação[Setor],MATCH(Tab_Emails[[#This Row],[Lei/Decreto]],Tab_Legislação[Legislação],0)),"")</f>
        <v/>
      </c>
      <c r="P56" s="6">
        <v>45617</v>
      </c>
      <c r="Q56" s="12">
        <f>IF(Tab_Emails[[#This Row],[Data da solicitação]]="","",IF(Tab_Emails[[#This Row],[Data da resposta]]="","",_xlfn.DAYS(Tab_Emails[[#This Row],[Data da resposta]],Tab_Emails[[#This Row],[Data da solicitação]])))</f>
        <v>7</v>
      </c>
      <c r="R56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56" s="5" t="str">
        <f>IFERROR(IF(Tab_Emails[[#This Row],[Data da solicitação]]="","",IF(Tab_Emails[[#This Row],[Data da resposta]]="","Aguardando resposta","Respondido")),"")</f>
        <v>Respondido</v>
      </c>
      <c r="T56" s="5" t="s">
        <v>158</v>
      </c>
      <c r="U56" s="5" t="s">
        <v>162</v>
      </c>
      <c r="V56" s="5">
        <f ca="1">IF(Tab_Emails[[#This Row],[Semana da Resposta]]="","",IF(Tab_Emails[[#This Row],[Semana da Resposta]]=$L$3,1,0))</f>
        <v>0</v>
      </c>
    </row>
    <row r="57" spans="2:22" ht="40.200000000000003" customHeight="1" x14ac:dyDescent="0.3">
      <c r="B57" s="7">
        <v>48</v>
      </c>
      <c r="C57" s="7" t="s">
        <v>174</v>
      </c>
      <c r="D57" s="6">
        <v>45610</v>
      </c>
      <c r="E57" s="5" t="str">
        <f>IF(Tab_Emails[[#This Row],[Data da solicitação]]="","",TEXT(Tab_Emails[[#This Row],[Data da solicitação]],"dddd"))</f>
        <v>quinta-feira</v>
      </c>
      <c r="F57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57" s="7" t="s">
        <v>4</v>
      </c>
      <c r="H57" s="3" t="s">
        <v>176</v>
      </c>
      <c r="I57" s="3" t="s">
        <v>128</v>
      </c>
      <c r="J57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57" s="5" t="s">
        <v>18</v>
      </c>
      <c r="L57" s="3" t="s">
        <v>155</v>
      </c>
      <c r="M57" s="5" t="s">
        <v>129</v>
      </c>
      <c r="N57" s="6"/>
      <c r="O57" s="6" t="str">
        <f>IFERROR(INDEX(Tab_Legislação[Setor],MATCH(Tab_Emails[[#This Row],[Lei/Decreto]],Tab_Legislação[Legislação],0)),"")</f>
        <v/>
      </c>
      <c r="P57" s="6">
        <v>45617</v>
      </c>
      <c r="Q57" s="12">
        <f>IF(Tab_Emails[[#This Row],[Data da solicitação]]="","",IF(Tab_Emails[[#This Row],[Data da resposta]]="","",_xlfn.DAYS(Tab_Emails[[#This Row],[Data da resposta]],Tab_Emails[[#This Row],[Data da solicitação]])))</f>
        <v>7</v>
      </c>
      <c r="R57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57" s="5" t="str">
        <f>IFERROR(IF(Tab_Emails[[#This Row],[Data da solicitação]]="","",IF(Tab_Emails[[#This Row],[Data da resposta]]="","Aguardando resposta","Respondido")),"")</f>
        <v>Respondido</v>
      </c>
      <c r="T57" s="5" t="s">
        <v>158</v>
      </c>
      <c r="U57" s="5" t="s">
        <v>130</v>
      </c>
      <c r="V57" s="5">
        <f ca="1">IF(Tab_Emails[[#This Row],[Semana da Resposta]]="","",IF(Tab_Emails[[#This Row],[Semana da Resposta]]=$L$3,1,0))</f>
        <v>0</v>
      </c>
    </row>
    <row r="58" spans="2:22" ht="40.200000000000003" customHeight="1" x14ac:dyDescent="0.3">
      <c r="B58" s="7">
        <v>49</v>
      </c>
      <c r="C58" s="7" t="s">
        <v>174</v>
      </c>
      <c r="D58" s="6">
        <v>45610</v>
      </c>
      <c r="E58" s="5" t="str">
        <f>IF(Tab_Emails[[#This Row],[Data da solicitação]]="","",TEXT(Tab_Emails[[#This Row],[Data da solicitação]],"dddd"))</f>
        <v>quinta-feira</v>
      </c>
      <c r="F58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58" s="7" t="s">
        <v>7</v>
      </c>
      <c r="H58" s="3" t="s">
        <v>176</v>
      </c>
      <c r="I58" s="3" t="s">
        <v>131</v>
      </c>
      <c r="J58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58" s="5" t="s">
        <v>18</v>
      </c>
      <c r="L58" s="3" t="s">
        <v>151</v>
      </c>
      <c r="M58" s="5" t="s">
        <v>132</v>
      </c>
      <c r="N58" s="6"/>
      <c r="O58" s="6" t="str">
        <f>IFERROR(INDEX(Tab_Legislação[Setor],MATCH(Tab_Emails[[#This Row],[Lei/Decreto]],Tab_Legislação[Legislação],0)),"")</f>
        <v/>
      </c>
      <c r="P58" s="6">
        <v>45617</v>
      </c>
      <c r="Q58" s="12">
        <f>IF(Tab_Emails[[#This Row],[Data da solicitação]]="","",IF(Tab_Emails[[#This Row],[Data da resposta]]="","",_xlfn.DAYS(Tab_Emails[[#This Row],[Data da resposta]],Tab_Emails[[#This Row],[Data da solicitação]])))</f>
        <v>7</v>
      </c>
      <c r="R58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58" s="5" t="str">
        <f>IFERROR(IF(Tab_Emails[[#This Row],[Data da solicitação]]="","",IF(Tab_Emails[[#This Row],[Data da resposta]]="","Aguardando resposta","Respondido")),"")</f>
        <v>Respondido</v>
      </c>
      <c r="T58" s="5" t="s">
        <v>159</v>
      </c>
      <c r="U58" s="5" t="s">
        <v>130</v>
      </c>
      <c r="V58" s="5">
        <f ca="1">IF(Tab_Emails[[#This Row],[Semana da Resposta]]="","",IF(Tab_Emails[[#This Row],[Semana da Resposta]]=$L$3,1,0))</f>
        <v>0</v>
      </c>
    </row>
    <row r="59" spans="2:22" ht="40.200000000000003" customHeight="1" x14ac:dyDescent="0.3">
      <c r="B59" s="7">
        <v>50</v>
      </c>
      <c r="C59" s="7" t="s">
        <v>174</v>
      </c>
      <c r="D59" s="6">
        <v>45614</v>
      </c>
      <c r="E59" s="5" t="str">
        <f>IF(Tab_Emails[[#This Row],[Data da solicitação]]="","",TEXT(Tab_Emails[[#This Row],[Data da solicitação]],"dddd"))</f>
        <v>segunda-feira</v>
      </c>
      <c r="F59" s="6" t="str">
        <f>IF(Tab_Emails[[#This Row],[Data da solicitação]]="","",YEAR(Tab_Emails[[#This Row],[Data da solicitação]]) &amp; "-" &amp; TEXT(_xlfn.ISOWEEKNUM(Tab_Emails[[#This Row],[Data da solicitação]]), "00"))</f>
        <v>2024-47</v>
      </c>
      <c r="G59" s="7" t="s">
        <v>14</v>
      </c>
      <c r="H59" s="3" t="s">
        <v>176</v>
      </c>
      <c r="I59" s="3" t="s">
        <v>133</v>
      </c>
      <c r="J59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59" s="5" t="s">
        <v>18</v>
      </c>
      <c r="L59" s="3" t="s">
        <v>134</v>
      </c>
      <c r="M59" s="5" t="s">
        <v>135</v>
      </c>
      <c r="N59" s="6"/>
      <c r="O59" s="6" t="str">
        <f>IFERROR(INDEX(Tab_Legislação[Setor],MATCH(Tab_Emails[[#This Row],[Lei/Decreto]],Tab_Legislação[Legislação],0)),"")</f>
        <v/>
      </c>
      <c r="P59" s="6">
        <v>45617</v>
      </c>
      <c r="Q59" s="12">
        <f>IF(Tab_Emails[[#This Row],[Data da solicitação]]="","",IF(Tab_Emails[[#This Row],[Data da resposta]]="","",_xlfn.DAYS(Tab_Emails[[#This Row],[Data da resposta]],Tab_Emails[[#This Row],[Data da solicitação]])))</f>
        <v>3</v>
      </c>
      <c r="R59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59" s="5" t="str">
        <f>IFERROR(IF(Tab_Emails[[#This Row],[Data da solicitação]]="","",IF(Tab_Emails[[#This Row],[Data da resposta]]="","Aguardando resposta","Respondido")),"")</f>
        <v>Respondido</v>
      </c>
      <c r="T59" s="5" t="s">
        <v>160</v>
      </c>
      <c r="U59" s="5" t="s">
        <v>136</v>
      </c>
      <c r="V59" s="5">
        <f ca="1">IF(Tab_Emails[[#This Row],[Semana da Resposta]]="","",IF(Tab_Emails[[#This Row],[Semana da Resposta]]=$L$3,1,0))</f>
        <v>0</v>
      </c>
    </row>
    <row r="60" spans="2:22" ht="40.200000000000003" customHeight="1" x14ac:dyDescent="0.3">
      <c r="B60" s="7">
        <v>51</v>
      </c>
      <c r="C60" s="7" t="s">
        <v>174</v>
      </c>
      <c r="D60" s="6">
        <v>45614</v>
      </c>
      <c r="E60" s="5" t="str">
        <f>IF(Tab_Emails[[#This Row],[Data da solicitação]]="","",TEXT(Tab_Emails[[#This Row],[Data da solicitação]],"dddd"))</f>
        <v>segunda-feira</v>
      </c>
      <c r="F60" s="6" t="str">
        <f>IF(Tab_Emails[[#This Row],[Data da solicitação]]="","",YEAR(Tab_Emails[[#This Row],[Data da solicitação]]) &amp; "-" &amp; TEXT(_xlfn.ISOWEEKNUM(Tab_Emails[[#This Row],[Data da solicitação]]), "00"))</f>
        <v>2024-47</v>
      </c>
      <c r="G60" s="7" t="s">
        <v>14</v>
      </c>
      <c r="H60" s="3" t="s">
        <v>13</v>
      </c>
      <c r="I60" s="3"/>
      <c r="J60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>Pedido de vista aos autos</v>
      </c>
      <c r="K60" s="5" t="s">
        <v>18</v>
      </c>
      <c r="L60" s="3" t="s">
        <v>137</v>
      </c>
      <c r="M60" s="5" t="s">
        <v>138</v>
      </c>
      <c r="N60" s="6"/>
      <c r="O60" s="6" t="str">
        <f>IFERROR(INDEX(Tab_Legislação[Setor],MATCH(Tab_Emails[[#This Row],[Lei/Decreto]],Tab_Legislação[Legislação],0)),"")</f>
        <v/>
      </c>
      <c r="P60" s="6">
        <v>45617</v>
      </c>
      <c r="Q60" s="12">
        <f>IF(Tab_Emails[[#This Row],[Data da solicitação]]="","",IF(Tab_Emails[[#This Row],[Data da resposta]]="","",_xlfn.DAYS(Tab_Emails[[#This Row],[Data da resposta]],Tab_Emails[[#This Row],[Data da solicitação]])))</f>
        <v>3</v>
      </c>
      <c r="R60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60" s="5" t="str">
        <f>IFERROR(IF(Tab_Emails[[#This Row],[Data da solicitação]]="","",IF(Tab_Emails[[#This Row],[Data da resposta]]="","Aguardando resposta","Respondido")),"")</f>
        <v>Respondido</v>
      </c>
      <c r="T60" s="5" t="s">
        <v>160</v>
      </c>
      <c r="U60" s="5" t="s">
        <v>139</v>
      </c>
      <c r="V60" s="5">
        <f ca="1">IF(Tab_Emails[[#This Row],[Semana da Resposta]]="","",IF(Tab_Emails[[#This Row],[Semana da Resposta]]=$L$3,1,0))</f>
        <v>0</v>
      </c>
    </row>
    <row r="61" spans="2:22" ht="40.200000000000003" customHeight="1" x14ac:dyDescent="0.3">
      <c r="B61" s="7">
        <v>52</v>
      </c>
      <c r="C61" s="7" t="s">
        <v>174</v>
      </c>
      <c r="D61" s="6">
        <v>45615</v>
      </c>
      <c r="E61" s="5" t="str">
        <f>IF(Tab_Emails[[#This Row],[Data da solicitação]]="","",TEXT(Tab_Emails[[#This Row],[Data da solicitação]],"dddd"))</f>
        <v>terça-feira</v>
      </c>
      <c r="F61" s="6" t="str">
        <f>IF(Tab_Emails[[#This Row],[Data da solicitação]]="","",YEAR(Tab_Emails[[#This Row],[Data da solicitação]]) &amp; "-" &amp; TEXT(_xlfn.ISOWEEKNUM(Tab_Emails[[#This Row],[Data da solicitação]]), "00"))</f>
        <v>2024-47</v>
      </c>
      <c r="G61" s="7" t="s">
        <v>14</v>
      </c>
      <c r="H61" s="3" t="s">
        <v>13</v>
      </c>
      <c r="I61" s="3" t="s">
        <v>140</v>
      </c>
      <c r="J61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>Pedido de vista aos autos</v>
      </c>
      <c r="K61" s="5" t="s">
        <v>18</v>
      </c>
      <c r="L61" s="3" t="s">
        <v>89</v>
      </c>
      <c r="M61" s="5" t="s">
        <v>90</v>
      </c>
      <c r="N61" s="6" t="s">
        <v>200</v>
      </c>
      <c r="O61" s="6" t="str">
        <f>IFERROR(INDEX(Tab_Legislação[Setor],MATCH(Tab_Emails[[#This Row],[Lei/Decreto]],Tab_Legislação[Legislação],0)),"")</f>
        <v>Metal - Mecânico</v>
      </c>
      <c r="P61" s="6">
        <v>45617</v>
      </c>
      <c r="Q61" s="12">
        <f>IF(Tab_Emails[[#This Row],[Data da solicitação]]="","",IF(Tab_Emails[[#This Row],[Data da resposta]]="","",_xlfn.DAYS(Tab_Emails[[#This Row],[Data da resposta]],Tab_Emails[[#This Row],[Data da solicitação]])))</f>
        <v>2</v>
      </c>
      <c r="R61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61" s="5" t="str">
        <f>IFERROR(IF(Tab_Emails[[#This Row],[Data da solicitação]]="","",IF(Tab_Emails[[#This Row],[Data da resposta]]="","Aguardando resposta","Respondido")),"")</f>
        <v>Respondido</v>
      </c>
      <c r="T61" s="5" t="s">
        <v>161</v>
      </c>
      <c r="U61" s="5" t="s">
        <v>92</v>
      </c>
      <c r="V61" s="5">
        <f ca="1">IF(Tab_Emails[[#This Row],[Semana da Resposta]]="","",IF(Tab_Emails[[#This Row],[Semana da Resposta]]=$L$3,1,0))</f>
        <v>0</v>
      </c>
    </row>
    <row r="62" spans="2:22" ht="40.200000000000003" customHeight="1" x14ac:dyDescent="0.3">
      <c r="B62" s="7">
        <v>53</v>
      </c>
      <c r="C62" s="7" t="s">
        <v>174</v>
      </c>
      <c r="D62" s="6">
        <v>45615</v>
      </c>
      <c r="E62" s="5" t="str">
        <f>IF(Tab_Emails[[#This Row],[Data da solicitação]]="","",TEXT(Tab_Emails[[#This Row],[Data da solicitação]],"dddd"))</f>
        <v>terça-feira</v>
      </c>
      <c r="F62" s="6" t="str">
        <f>IF(Tab_Emails[[#This Row],[Data da solicitação]]="","",YEAR(Tab_Emails[[#This Row],[Data da solicitação]]) &amp; "-" &amp; TEXT(_xlfn.ISOWEEKNUM(Tab_Emails[[#This Row],[Data da solicitação]]), "00"))</f>
        <v>2024-47</v>
      </c>
      <c r="G62" s="7" t="s">
        <v>4</v>
      </c>
      <c r="H62" s="3" t="s">
        <v>176</v>
      </c>
      <c r="I62" s="3" t="s">
        <v>128</v>
      </c>
      <c r="J62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62" s="5" t="s">
        <v>18</v>
      </c>
      <c r="L62" s="3" t="s">
        <v>156</v>
      </c>
      <c r="M62" s="5" t="s">
        <v>141</v>
      </c>
      <c r="N62" s="6"/>
      <c r="O62" s="6" t="str">
        <f>IFERROR(INDEX(Tab_Legislação[Setor],MATCH(Tab_Emails[[#This Row],[Lei/Decreto]],Tab_Legislação[Legislação],0)),"")</f>
        <v/>
      </c>
      <c r="P62" s="6">
        <v>45617</v>
      </c>
      <c r="Q62" s="12">
        <f>IF(Tab_Emails[[#This Row],[Data da solicitação]]="","",IF(Tab_Emails[[#This Row],[Data da resposta]]="","",_xlfn.DAYS(Tab_Emails[[#This Row],[Data da resposta]],Tab_Emails[[#This Row],[Data da solicitação]])))</f>
        <v>2</v>
      </c>
      <c r="R62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62" s="5" t="str">
        <f>IFERROR(IF(Tab_Emails[[#This Row],[Data da solicitação]]="","",IF(Tab_Emails[[#This Row],[Data da resposta]]="","Aguardando resposta","Respondido")),"")</f>
        <v>Respondido</v>
      </c>
      <c r="T62" s="5" t="s">
        <v>158</v>
      </c>
      <c r="U62" s="5" t="s">
        <v>142</v>
      </c>
      <c r="V62" s="5">
        <f ca="1">IF(Tab_Emails[[#This Row],[Semana da Resposta]]="","",IF(Tab_Emails[[#This Row],[Semana da Resposta]]=$L$3,1,0))</f>
        <v>0</v>
      </c>
    </row>
    <row r="63" spans="2:22" ht="40.200000000000003" customHeight="1" x14ac:dyDescent="0.3">
      <c r="B63" s="7">
        <v>54</v>
      </c>
      <c r="C63" s="7" t="s">
        <v>174</v>
      </c>
      <c r="D63" s="6">
        <v>45617</v>
      </c>
      <c r="E63" s="5" t="str">
        <f>IF(Tab_Emails[[#This Row],[Data da solicitação]]="","",TEXT(Tab_Emails[[#This Row],[Data da solicitação]],"dddd"))</f>
        <v>quinta-feira</v>
      </c>
      <c r="F63" s="6" t="str">
        <f>IF(Tab_Emails[[#This Row],[Data da solicitação]]="","",YEAR(Tab_Emails[[#This Row],[Data da solicitação]]) &amp; "-" &amp; TEXT(_xlfn.ISOWEEKNUM(Tab_Emails[[#This Row],[Data da solicitação]]), "00"))</f>
        <v>2024-47</v>
      </c>
      <c r="G63" s="7" t="s">
        <v>7</v>
      </c>
      <c r="H63" s="3" t="s">
        <v>176</v>
      </c>
      <c r="I63" s="3" t="s">
        <v>143</v>
      </c>
      <c r="J63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63" s="5" t="s">
        <v>18</v>
      </c>
      <c r="L63" s="3" t="s">
        <v>144</v>
      </c>
      <c r="M63" s="5" t="s">
        <v>145</v>
      </c>
      <c r="N63" s="6"/>
      <c r="O63" s="6" t="str">
        <f>IFERROR(INDEX(Tab_Legislação[Setor],MATCH(Tab_Emails[[#This Row],[Lei/Decreto]],Tab_Legislação[Legislação],0)),"")</f>
        <v/>
      </c>
      <c r="P63" s="6">
        <v>45617</v>
      </c>
      <c r="Q63" s="12">
        <f>IF(Tab_Emails[[#This Row],[Data da solicitação]]="","",IF(Tab_Emails[[#This Row],[Data da resposta]]="","",_xlfn.DAYS(Tab_Emails[[#This Row],[Data da resposta]],Tab_Emails[[#This Row],[Data da solicitação]])))</f>
        <v>0</v>
      </c>
      <c r="R63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63" s="5" t="str">
        <f>IFERROR(IF(Tab_Emails[[#This Row],[Data da solicitação]]="","",IF(Tab_Emails[[#This Row],[Data da resposta]]="","Aguardando resposta","Respondido")),"")</f>
        <v>Respondido</v>
      </c>
      <c r="T63" s="5" t="s">
        <v>159</v>
      </c>
      <c r="U63" s="5" t="s">
        <v>146</v>
      </c>
      <c r="V63" s="5">
        <f ca="1">IF(Tab_Emails[[#This Row],[Semana da Resposta]]="","",IF(Tab_Emails[[#This Row],[Semana da Resposta]]=$L$3,1,0))</f>
        <v>0</v>
      </c>
    </row>
    <row r="64" spans="2:22" ht="40.200000000000003" customHeight="1" x14ac:dyDescent="0.3">
      <c r="B64" s="7">
        <v>55</v>
      </c>
      <c r="C64" s="7" t="s">
        <v>174</v>
      </c>
      <c r="D64" s="6">
        <v>45608</v>
      </c>
      <c r="E64" s="5" t="str">
        <f>IF(Tab_Emails[[#This Row],[Data da solicitação]]="","",TEXT(Tab_Emails[[#This Row],[Data da solicitação]],"dddd"))</f>
        <v>terça-feira</v>
      </c>
      <c r="F64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64" s="7" t="s">
        <v>7</v>
      </c>
      <c r="H64" s="3" t="s">
        <v>13</v>
      </c>
      <c r="I64" s="3"/>
      <c r="J64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>Pedido de vista aos autos</v>
      </c>
      <c r="K64" s="5" t="s">
        <v>18</v>
      </c>
      <c r="L64" s="3" t="s">
        <v>164</v>
      </c>
      <c r="M64" s="5" t="s">
        <v>165</v>
      </c>
      <c r="N64" s="6"/>
      <c r="O64" s="6" t="str">
        <f>IFERROR(INDEX(Tab_Legislação[Setor],MATCH(Tab_Emails[[#This Row],[Lei/Decreto]],Tab_Legislação[Legislação],0)),"")</f>
        <v/>
      </c>
      <c r="P64" s="6">
        <v>45618</v>
      </c>
      <c r="Q64" s="12">
        <f>IF(Tab_Emails[[#This Row],[Data da solicitação]]="","",IF(Tab_Emails[[#This Row],[Data da resposta]]="","",_xlfn.DAYS(Tab_Emails[[#This Row],[Data da resposta]],Tab_Emails[[#This Row],[Data da solicitação]])))</f>
        <v>10</v>
      </c>
      <c r="R64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64" s="5" t="str">
        <f>IFERROR(IF(Tab_Emails[[#This Row],[Data da solicitação]]="","",IF(Tab_Emails[[#This Row],[Data da resposta]]="","Aguardando resposta","Respondido")),"")</f>
        <v>Respondido</v>
      </c>
      <c r="T64" s="5" t="s">
        <v>159</v>
      </c>
      <c r="U64" s="5" t="s">
        <v>166</v>
      </c>
      <c r="V64" s="5">
        <f ca="1">IF(Tab_Emails[[#This Row],[Semana da Resposta]]="","",IF(Tab_Emails[[#This Row],[Semana da Resposta]]=$L$3,1,0))</f>
        <v>0</v>
      </c>
    </row>
    <row r="65" spans="2:22" ht="40.200000000000003" customHeight="1" x14ac:dyDescent="0.3">
      <c r="B65" s="7">
        <v>56</v>
      </c>
      <c r="C65" s="7" t="s">
        <v>174</v>
      </c>
      <c r="D65" s="6">
        <v>45609</v>
      </c>
      <c r="E65" s="5" t="str">
        <f>IF(Tab_Emails[[#This Row],[Data da solicitação]]="","",TEXT(Tab_Emails[[#This Row],[Data da solicitação]],"dddd"))</f>
        <v>quarta-feira</v>
      </c>
      <c r="F65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65" s="7" t="s">
        <v>6</v>
      </c>
      <c r="H65" s="3" t="s">
        <v>13</v>
      </c>
      <c r="I65" s="3" t="s">
        <v>167</v>
      </c>
      <c r="J65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>Pedido de vista aos autos</v>
      </c>
      <c r="K65" s="5" t="s">
        <v>18</v>
      </c>
      <c r="L65" s="3" t="s">
        <v>168</v>
      </c>
      <c r="M65" s="5" t="s">
        <v>169</v>
      </c>
      <c r="N65" s="6"/>
      <c r="O65" s="6" t="str">
        <f>IFERROR(INDEX(Tab_Legislação[Setor],MATCH(Tab_Emails[[#This Row],[Lei/Decreto]],Tab_Legislação[Legislação],0)),"")</f>
        <v/>
      </c>
      <c r="P65" s="6">
        <v>45618</v>
      </c>
      <c r="Q65" s="12">
        <f>IF(Tab_Emails[[#This Row],[Data da solicitação]]="","",IF(Tab_Emails[[#This Row],[Data da resposta]]="","",_xlfn.DAYS(Tab_Emails[[#This Row],[Data da resposta]],Tab_Emails[[#This Row],[Data da solicitação]])))</f>
        <v>9</v>
      </c>
      <c r="R65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65" s="5" t="str">
        <f>IFERROR(IF(Tab_Emails[[#This Row],[Data da solicitação]]="","",IF(Tab_Emails[[#This Row],[Data da resposta]]="","Aguardando resposta","Respondido")),"")</f>
        <v>Respondido</v>
      </c>
      <c r="T65" s="5" t="s">
        <v>158</v>
      </c>
      <c r="U65" s="5" t="s">
        <v>170</v>
      </c>
      <c r="V65" s="5">
        <f ca="1">IF(Tab_Emails[[#This Row],[Semana da Resposta]]="","",IF(Tab_Emails[[#This Row],[Semana da Resposta]]=$L$3,1,0))</f>
        <v>0</v>
      </c>
    </row>
    <row r="66" spans="2:22" ht="40.200000000000003" customHeight="1" x14ac:dyDescent="0.3">
      <c r="B66" s="7">
        <v>57</v>
      </c>
      <c r="C66" s="7" t="s">
        <v>174</v>
      </c>
      <c r="D66" s="6">
        <v>45610</v>
      </c>
      <c r="E66" s="5" t="str">
        <f>IF(Tab_Emails[[#This Row],[Data da solicitação]]="","",TEXT(Tab_Emails[[#This Row],[Data da solicitação]],"dddd"))</f>
        <v>quinta-feira</v>
      </c>
      <c r="F66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66" s="7" t="s">
        <v>7</v>
      </c>
      <c r="H66" s="3" t="s">
        <v>176</v>
      </c>
      <c r="I66" s="3" t="s">
        <v>171</v>
      </c>
      <c r="J66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66" s="5" t="s">
        <v>18</v>
      </c>
      <c r="L66" s="3" t="s">
        <v>147</v>
      </c>
      <c r="N66" s="6"/>
      <c r="O66" s="6" t="str">
        <f>IFERROR(INDEX(Tab_Legislação[Setor],MATCH(Tab_Emails[[#This Row],[Lei/Decreto]],Tab_Legislação[Legislação],0)),"")</f>
        <v/>
      </c>
      <c r="P66" s="6">
        <v>45618</v>
      </c>
      <c r="Q66" s="12">
        <f>IF(Tab_Emails[[#This Row],[Data da solicitação]]="","",IF(Tab_Emails[[#This Row],[Data da resposta]]="","",_xlfn.DAYS(Tab_Emails[[#This Row],[Data da resposta]],Tab_Emails[[#This Row],[Data da solicitação]])))</f>
        <v>8</v>
      </c>
      <c r="R66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66" s="5" t="str">
        <f>IFERROR(IF(Tab_Emails[[#This Row],[Data da solicitação]]="","",IF(Tab_Emails[[#This Row],[Data da resposta]]="","Aguardando resposta","Respondido")),"")</f>
        <v>Respondido</v>
      </c>
      <c r="T66" s="5" t="s">
        <v>159</v>
      </c>
      <c r="U66" s="5" t="s">
        <v>162</v>
      </c>
      <c r="V66" s="5">
        <f ca="1">IF(Tab_Emails[[#This Row],[Semana da Resposta]]="","",IF(Tab_Emails[[#This Row],[Semana da Resposta]]=$L$3,1,0))</f>
        <v>0</v>
      </c>
    </row>
    <row r="67" spans="2:22" ht="40.200000000000003" customHeight="1" x14ac:dyDescent="0.3">
      <c r="B67" s="7">
        <v>58</v>
      </c>
      <c r="C67" s="7" t="s">
        <v>173</v>
      </c>
      <c r="D67" s="6">
        <v>45568</v>
      </c>
      <c r="E67" s="5" t="str">
        <f>IF(Tab_Emails[[#This Row],[Data da solicitação]]="","",TEXT(Tab_Emails[[#This Row],[Data da solicitação]],"dddd"))</f>
        <v>quinta-feira</v>
      </c>
      <c r="F67" s="6" t="str">
        <f>IF(Tab_Emails[[#This Row],[Data da solicitação]]="","",YEAR(Tab_Emails[[#This Row],[Data da solicitação]]) &amp; "-" &amp; TEXT(_xlfn.ISOWEEKNUM(Tab_Emails[[#This Row],[Data da solicitação]]), "00"))</f>
        <v>2024-40</v>
      </c>
      <c r="G67" s="7" t="s">
        <v>255</v>
      </c>
      <c r="H67" s="3"/>
      <c r="I67" s="3"/>
      <c r="J67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67" s="5" t="s">
        <v>253</v>
      </c>
      <c r="L67" s="3" t="s">
        <v>256</v>
      </c>
      <c r="M67" s="5" t="s">
        <v>265</v>
      </c>
      <c r="N67" s="6" t="s">
        <v>191</v>
      </c>
      <c r="O67" s="6" t="str">
        <f>IFERROR(INDEX(Tab_Legislação[Setor],MATCH(Tab_Emails[[#This Row],[Lei/Decreto]],Tab_Legislação[Legislação],0)),"")</f>
        <v>Metal - Mecânico</v>
      </c>
      <c r="P67" s="6">
        <v>45607</v>
      </c>
      <c r="Q67" s="12">
        <f>IF(Tab_Emails[[#This Row],[Data da solicitação]]="","",IF(Tab_Emails[[#This Row],[Data da resposta]]="","",_xlfn.DAYS(Tab_Emails[[#This Row],[Data da resposta]],Tab_Emails[[#This Row],[Data da solicitação]])))</f>
        <v>39</v>
      </c>
      <c r="R67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67" s="5" t="str">
        <f>IFERROR(IF(Tab_Emails[[#This Row],[Data da solicitação]]="","",IF(Tab_Emails[[#This Row],[Data da resposta]]="","Aguardando resposta","Respondido")),"")</f>
        <v>Respondido</v>
      </c>
      <c r="T67" s="5" t="s">
        <v>91</v>
      </c>
      <c r="U67" s="5" t="s">
        <v>274</v>
      </c>
      <c r="V67" s="5">
        <f ca="1">IF(Tab_Emails[[#This Row],[Semana da Resposta]]="","",IF(Tab_Emails[[#This Row],[Semana da Resposta]]=$L$3,1,0))</f>
        <v>0</v>
      </c>
    </row>
    <row r="68" spans="2:22" ht="40.200000000000003" customHeight="1" x14ac:dyDescent="0.3">
      <c r="B68" s="7">
        <v>59</v>
      </c>
      <c r="C68" s="7" t="s">
        <v>173</v>
      </c>
      <c r="D68" s="6">
        <v>45561</v>
      </c>
      <c r="E68" s="5" t="str">
        <f>IF(Tab_Emails[[#This Row],[Data da solicitação]]="","",TEXT(Tab_Emails[[#This Row],[Data da solicitação]],"dddd"))</f>
        <v>quinta-feira</v>
      </c>
      <c r="F68" s="6" t="str">
        <f>IF(Tab_Emails[[#This Row],[Data da solicitação]]="","",YEAR(Tab_Emails[[#This Row],[Data da solicitação]]) &amp; "-" &amp; TEXT(_xlfn.ISOWEEKNUM(Tab_Emails[[#This Row],[Data da solicitação]]), "00"))</f>
        <v>2024-39</v>
      </c>
      <c r="G68" s="7" t="s">
        <v>255</v>
      </c>
      <c r="H68" s="3"/>
      <c r="I68" s="3"/>
      <c r="J68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68" s="5" t="s">
        <v>253</v>
      </c>
      <c r="L68" s="3" t="s">
        <v>257</v>
      </c>
      <c r="M68" s="5" t="s">
        <v>266</v>
      </c>
      <c r="N68" s="6" t="s">
        <v>200</v>
      </c>
      <c r="O68" s="6" t="str">
        <f>IFERROR(INDEX(Tab_Legislação[Setor],MATCH(Tab_Emails[[#This Row],[Lei/Decreto]],Tab_Legislação[Legislação],0)),"")</f>
        <v>Metal - Mecânico</v>
      </c>
      <c r="P68" s="6">
        <v>45607</v>
      </c>
      <c r="Q68" s="12">
        <f>IF(Tab_Emails[[#This Row],[Data da solicitação]]="","",IF(Tab_Emails[[#This Row],[Data da resposta]]="","",_xlfn.DAYS(Tab_Emails[[#This Row],[Data da resposta]],Tab_Emails[[#This Row],[Data da solicitação]])))</f>
        <v>46</v>
      </c>
      <c r="R68" s="6" t="str">
        <f>IF(
   NOT(ISBLANK(Tab_Emails[[#This Row],[Data da resposta]])),
   YEAR(Tab_Emails[[#This Row],[Data da resposta]]) &amp; "-" &amp; TEXT(_xlfn.ISOWEEKNUM(Tab_Emails[[#This Row],[Data da resposta]]), "00"),
   "")</f>
        <v>2024-46</v>
      </c>
      <c r="S68" s="5" t="str">
        <f>IFERROR(IF(Tab_Emails[[#This Row],[Data da solicitação]]="","",IF(Tab_Emails[[#This Row],[Data da resposta]]="","Aguardando resposta","Respondido")),"")</f>
        <v>Respondido</v>
      </c>
      <c r="T68" s="5" t="s">
        <v>91</v>
      </c>
      <c r="U68" s="5" t="s">
        <v>275</v>
      </c>
      <c r="V68" s="5">
        <f ca="1">IF(Tab_Emails[[#This Row],[Semana da Resposta]]="","",IF(Tab_Emails[[#This Row],[Semana da Resposta]]=$L$3,1,0))</f>
        <v>0</v>
      </c>
    </row>
    <row r="69" spans="2:22" ht="40.200000000000003" customHeight="1" x14ac:dyDescent="0.3">
      <c r="B69" s="7">
        <v>60</v>
      </c>
      <c r="C69" s="7" t="s">
        <v>173</v>
      </c>
      <c r="D69" s="6">
        <v>45608</v>
      </c>
      <c r="E69" s="5" t="str">
        <f>IF(Tab_Emails[[#This Row],[Data da solicitação]]="","",TEXT(Tab_Emails[[#This Row],[Data da solicitação]],"dddd"))</f>
        <v>terça-feira</v>
      </c>
      <c r="F69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69" s="7" t="s">
        <v>255</v>
      </c>
      <c r="H69" s="3"/>
      <c r="I69" s="3"/>
      <c r="J69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69" s="5" t="s">
        <v>253</v>
      </c>
      <c r="L69" s="3" t="s">
        <v>258</v>
      </c>
      <c r="M69" s="5" t="s">
        <v>267</v>
      </c>
      <c r="N69" s="6" t="s">
        <v>201</v>
      </c>
      <c r="O69" s="6" t="str">
        <f>IFERROR(INDEX(Tab_Legislação[Setor],MATCH(Tab_Emails[[#This Row],[Lei/Decreto]],Tab_Legislação[Legislação],0)),"")</f>
        <v xml:space="preserve">Logística </v>
      </c>
      <c r="P69" s="6"/>
      <c r="Q69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69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69" s="5" t="str">
        <f>IFERROR(IF(Tab_Emails[[#This Row],[Data da solicitação]]="","",IF(Tab_Emails[[#This Row],[Data da resposta]]="","Aguardando resposta","Respondido")),"")</f>
        <v>Aguardando resposta</v>
      </c>
      <c r="T69" s="5" t="s">
        <v>91</v>
      </c>
      <c r="U69" s="5" t="s">
        <v>276</v>
      </c>
      <c r="V69" s="5" t="str">
        <f>IF(Tab_Emails[[#This Row],[Semana da Resposta]]="","",IF(Tab_Emails[[#This Row],[Semana da Resposta]]=$L$3,1,0))</f>
        <v/>
      </c>
    </row>
    <row r="70" spans="2:22" ht="40.200000000000003" customHeight="1" x14ac:dyDescent="0.3">
      <c r="B70" s="7">
        <v>61</v>
      </c>
      <c r="C70" s="7" t="s">
        <v>173</v>
      </c>
      <c r="D70" s="6">
        <v>45610</v>
      </c>
      <c r="E70" s="5" t="str">
        <f>IF(Tab_Emails[[#This Row],[Data da solicitação]]="","",TEXT(Tab_Emails[[#This Row],[Data da solicitação]],"dddd"))</f>
        <v>quinta-feira</v>
      </c>
      <c r="F70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70" s="7" t="s">
        <v>255</v>
      </c>
      <c r="H70" s="3"/>
      <c r="I70" s="3"/>
      <c r="J70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70" s="5" t="s">
        <v>253</v>
      </c>
      <c r="L70" s="3" t="s">
        <v>259</v>
      </c>
      <c r="M70" s="5" t="s">
        <v>268</v>
      </c>
      <c r="N70" s="6" t="s">
        <v>201</v>
      </c>
      <c r="O70" s="6" t="str">
        <f>IFERROR(INDEX(Tab_Legislação[Setor],MATCH(Tab_Emails[[#This Row],[Lei/Decreto]],Tab_Legislação[Legislação],0)),"")</f>
        <v xml:space="preserve">Logística </v>
      </c>
      <c r="P70" s="6"/>
      <c r="Q70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70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70" s="5" t="str">
        <f>IFERROR(IF(Tab_Emails[[#This Row],[Data da solicitação]]="","",IF(Tab_Emails[[#This Row],[Data da resposta]]="","Aguardando resposta","Respondido")),"")</f>
        <v>Aguardando resposta</v>
      </c>
      <c r="T70" s="5" t="s">
        <v>91</v>
      </c>
      <c r="U70" s="5" t="s">
        <v>277</v>
      </c>
      <c r="V70" s="5" t="str">
        <f>IF(Tab_Emails[[#This Row],[Semana da Resposta]]="","",IF(Tab_Emails[[#This Row],[Semana da Resposta]]=$L$3,1,0))</f>
        <v/>
      </c>
    </row>
    <row r="71" spans="2:22" ht="40.200000000000003" customHeight="1" x14ac:dyDescent="0.3">
      <c r="B71" s="7">
        <v>62</v>
      </c>
      <c r="C71" s="7" t="s">
        <v>173</v>
      </c>
      <c r="D71" s="6">
        <v>45597</v>
      </c>
      <c r="E71" s="5" t="str">
        <f>IF(Tab_Emails[[#This Row],[Data da solicitação]]="","",TEXT(Tab_Emails[[#This Row],[Data da solicitação]],"dddd"))</f>
        <v>sexta-feira</v>
      </c>
      <c r="F71" s="6" t="str">
        <f>IF(Tab_Emails[[#This Row],[Data da solicitação]]="","",YEAR(Tab_Emails[[#This Row],[Data da solicitação]]) &amp; "-" &amp; TEXT(_xlfn.ISOWEEKNUM(Tab_Emails[[#This Row],[Data da solicitação]]), "00"))</f>
        <v>2024-44</v>
      </c>
      <c r="G71" s="7" t="s">
        <v>255</v>
      </c>
      <c r="H71" s="3"/>
      <c r="I71" s="3"/>
      <c r="J71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71" s="5" t="s">
        <v>253</v>
      </c>
      <c r="L71" s="3" t="s">
        <v>260</v>
      </c>
      <c r="M71" s="5" t="s">
        <v>269</v>
      </c>
      <c r="N71" s="6" t="s">
        <v>201</v>
      </c>
      <c r="O71" s="6" t="str">
        <f>IFERROR(INDEX(Tab_Legislação[Setor],MATCH(Tab_Emails[[#This Row],[Lei/Decreto]],Tab_Legislação[Legislação],0)),"")</f>
        <v xml:space="preserve">Logística </v>
      </c>
      <c r="P71" s="6"/>
      <c r="Q71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71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71" s="5" t="str">
        <f>IFERROR(IF(Tab_Emails[[#This Row],[Data da solicitação]]="","",IF(Tab_Emails[[#This Row],[Data da resposta]]="","Aguardando resposta","Respondido")),"")</f>
        <v>Aguardando resposta</v>
      </c>
      <c r="T71" s="5" t="s">
        <v>91</v>
      </c>
      <c r="U71" s="5" t="s">
        <v>278</v>
      </c>
      <c r="V71" s="5" t="str">
        <f>IF(Tab_Emails[[#This Row],[Semana da Resposta]]="","",IF(Tab_Emails[[#This Row],[Semana da Resposta]]=$L$3,1,0))</f>
        <v/>
      </c>
    </row>
    <row r="72" spans="2:22" ht="40.200000000000003" customHeight="1" x14ac:dyDescent="0.3">
      <c r="B72" s="7">
        <v>63</v>
      </c>
      <c r="C72" s="7" t="s">
        <v>173</v>
      </c>
      <c r="D72" s="6">
        <v>45587</v>
      </c>
      <c r="E72" s="5" t="str">
        <f>IF(Tab_Emails[[#This Row],[Data da solicitação]]="","",TEXT(Tab_Emails[[#This Row],[Data da solicitação]],"dddd"))</f>
        <v>terça-feira</v>
      </c>
      <c r="F72" s="6" t="str">
        <f>IF(Tab_Emails[[#This Row],[Data da solicitação]]="","",YEAR(Tab_Emails[[#This Row],[Data da solicitação]]) &amp; "-" &amp; TEXT(_xlfn.ISOWEEKNUM(Tab_Emails[[#This Row],[Data da solicitação]]), "00"))</f>
        <v>2024-43</v>
      </c>
      <c r="G72" s="7" t="s">
        <v>255</v>
      </c>
      <c r="H72" s="3"/>
      <c r="I72" s="3"/>
      <c r="J72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72" s="5" t="s">
        <v>253</v>
      </c>
      <c r="L72" s="3" t="s">
        <v>261</v>
      </c>
      <c r="M72" s="5" t="s">
        <v>270</v>
      </c>
      <c r="N72" s="6" t="s">
        <v>218</v>
      </c>
      <c r="O72" s="6" t="str">
        <f>IFERROR(INDEX(Tab_Legislação[Setor],MATCH(Tab_Emails[[#This Row],[Lei/Decreto]],Tab_Legislação[Legislação],0)),"")</f>
        <v>Farmacêutica</v>
      </c>
      <c r="P72" s="6"/>
      <c r="Q72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72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72" s="5" t="str">
        <f>IFERROR(IF(Tab_Emails[[#This Row],[Data da solicitação]]="","",IF(Tab_Emails[[#This Row],[Data da resposta]]="","Aguardando resposta","Respondido")),"")</f>
        <v>Aguardando resposta</v>
      </c>
      <c r="T72" s="5" t="s">
        <v>91</v>
      </c>
      <c r="U72" s="5" t="s">
        <v>279</v>
      </c>
      <c r="V72" s="5" t="str">
        <f>IF(Tab_Emails[[#This Row],[Semana da Resposta]]="","",IF(Tab_Emails[[#This Row],[Semana da Resposta]]=$L$3,1,0))</f>
        <v/>
      </c>
    </row>
    <row r="73" spans="2:22" ht="40.200000000000003" customHeight="1" x14ac:dyDescent="0.3">
      <c r="B73" s="7">
        <v>64</v>
      </c>
      <c r="C73" s="7" t="s">
        <v>173</v>
      </c>
      <c r="D73" s="6">
        <v>45595</v>
      </c>
      <c r="E73" s="5" t="str">
        <f>IF(Tab_Emails[[#This Row],[Data da solicitação]]="","",TEXT(Tab_Emails[[#This Row],[Data da solicitação]],"dddd"))</f>
        <v>quarta-feira</v>
      </c>
      <c r="F73" s="6" t="str">
        <f>IF(Tab_Emails[[#This Row],[Data da solicitação]]="","",YEAR(Tab_Emails[[#This Row],[Data da solicitação]]) &amp; "-" &amp; TEXT(_xlfn.ISOWEEKNUM(Tab_Emails[[#This Row],[Data da solicitação]]), "00"))</f>
        <v>2024-44</v>
      </c>
      <c r="G73" s="7" t="s">
        <v>255</v>
      </c>
      <c r="H73" s="3"/>
      <c r="I73" s="3"/>
      <c r="J73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73" s="5" t="s">
        <v>253</v>
      </c>
      <c r="L73" s="3" t="s">
        <v>262</v>
      </c>
      <c r="M73" s="5" t="s">
        <v>271</v>
      </c>
      <c r="N73" s="6" t="s">
        <v>201</v>
      </c>
      <c r="O73" s="6" t="str">
        <f>IFERROR(INDEX(Tab_Legislação[Setor],MATCH(Tab_Emails[[#This Row],[Lei/Decreto]],Tab_Legislação[Legislação],0)),"")</f>
        <v xml:space="preserve">Logística </v>
      </c>
      <c r="P73" s="6"/>
      <c r="Q73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73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73" s="5" t="str">
        <f>IFERROR(IF(Tab_Emails[[#This Row],[Data da solicitação]]="","",IF(Tab_Emails[[#This Row],[Data da resposta]]="","Aguardando resposta","Respondido")),"")</f>
        <v>Aguardando resposta</v>
      </c>
      <c r="T73" s="5" t="s">
        <v>91</v>
      </c>
      <c r="U73" s="5" t="s">
        <v>280</v>
      </c>
      <c r="V73" s="5" t="str">
        <f>IF(Tab_Emails[[#This Row],[Semana da Resposta]]="","",IF(Tab_Emails[[#This Row],[Semana da Resposta]]=$L$3,1,0))</f>
        <v/>
      </c>
    </row>
    <row r="74" spans="2:22" ht="40.200000000000003" customHeight="1" x14ac:dyDescent="0.3">
      <c r="B74" s="7">
        <v>65</v>
      </c>
      <c r="C74" s="7" t="s">
        <v>173</v>
      </c>
      <c r="D74" s="6">
        <v>45596</v>
      </c>
      <c r="E74" s="5" t="str">
        <f>IF(Tab_Emails[[#This Row],[Data da solicitação]]="","",TEXT(Tab_Emails[[#This Row],[Data da solicitação]],"dddd"))</f>
        <v>quinta-feira</v>
      </c>
      <c r="F74" s="6" t="str">
        <f>IF(Tab_Emails[[#This Row],[Data da solicitação]]="","",YEAR(Tab_Emails[[#This Row],[Data da solicitação]]) &amp; "-" &amp; TEXT(_xlfn.ISOWEEKNUM(Tab_Emails[[#This Row],[Data da solicitação]]), "00"))</f>
        <v>2024-44</v>
      </c>
      <c r="G74" s="7" t="s">
        <v>255</v>
      </c>
      <c r="H74" s="3"/>
      <c r="I74" s="3"/>
      <c r="J74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74" s="5" t="s">
        <v>253</v>
      </c>
      <c r="L74" s="3" t="s">
        <v>263</v>
      </c>
      <c r="M74" s="5" t="s">
        <v>272</v>
      </c>
      <c r="N74" s="6" t="s">
        <v>201</v>
      </c>
      <c r="O74" s="6" t="str">
        <f>IFERROR(INDEX(Tab_Legislação[Setor],MATCH(Tab_Emails[[#This Row],[Lei/Decreto]],Tab_Legislação[Legislação],0)),"")</f>
        <v xml:space="preserve">Logística </v>
      </c>
      <c r="P74" s="6"/>
      <c r="Q74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74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74" s="5" t="str">
        <f>IFERROR(IF(Tab_Emails[[#This Row],[Data da solicitação]]="","",IF(Tab_Emails[[#This Row],[Data da resposta]]="","Aguardando resposta","Respondido")),"")</f>
        <v>Aguardando resposta</v>
      </c>
      <c r="T74" s="5" t="s">
        <v>91</v>
      </c>
      <c r="U74" s="5" t="s">
        <v>281</v>
      </c>
      <c r="V74" s="5" t="str">
        <f>IF(Tab_Emails[[#This Row],[Semana da Resposta]]="","",IF(Tab_Emails[[#This Row],[Semana da Resposta]]=$L$3,1,0))</f>
        <v/>
      </c>
    </row>
    <row r="75" spans="2:22" ht="40.200000000000003" customHeight="1" x14ac:dyDescent="0.3">
      <c r="B75" s="7">
        <v>66</v>
      </c>
      <c r="C75" s="7" t="s">
        <v>173</v>
      </c>
      <c r="D75" s="6">
        <v>45574</v>
      </c>
      <c r="E75" s="5" t="str">
        <f>IF(Tab_Emails[[#This Row],[Data da solicitação]]="","",TEXT(Tab_Emails[[#This Row],[Data da solicitação]],"dddd"))</f>
        <v>quarta-feira</v>
      </c>
      <c r="F75" s="6" t="str">
        <f>IF(Tab_Emails[[#This Row],[Data da solicitação]]="","",YEAR(Tab_Emails[[#This Row],[Data da solicitação]]) &amp; "-" &amp; TEXT(_xlfn.ISOWEEKNUM(Tab_Emails[[#This Row],[Data da solicitação]]), "00"))</f>
        <v>2024-41</v>
      </c>
      <c r="G75" s="7" t="s">
        <v>255</v>
      </c>
      <c r="H75" s="3"/>
      <c r="I75" s="3"/>
      <c r="J75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75" s="5" t="s">
        <v>253</v>
      </c>
      <c r="L75" s="3" t="s">
        <v>264</v>
      </c>
      <c r="M75" s="5" t="s">
        <v>273</v>
      </c>
      <c r="N75" s="6" t="s">
        <v>201</v>
      </c>
      <c r="O75" s="6" t="str">
        <f>IFERROR(INDEX(Tab_Legislação[Setor],MATCH(Tab_Emails[[#This Row],[Lei/Decreto]],Tab_Legislação[Legislação],0)),"")</f>
        <v xml:space="preserve">Logística </v>
      </c>
      <c r="P75" s="6"/>
      <c r="Q75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75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75" s="5" t="str">
        <f>IFERROR(IF(Tab_Emails[[#This Row],[Data da solicitação]]="","",IF(Tab_Emails[[#This Row],[Data da resposta]]="","Aguardando resposta","Respondido")),"")</f>
        <v>Aguardando resposta</v>
      </c>
      <c r="T75" s="5" t="s">
        <v>91</v>
      </c>
      <c r="U75" s="5" t="s">
        <v>282</v>
      </c>
      <c r="V75" s="5" t="str">
        <f>IF(Tab_Emails[[#This Row],[Semana da Resposta]]="","",IF(Tab_Emails[[#This Row],[Semana da Resposta]]=$L$3,1,0))</f>
        <v/>
      </c>
    </row>
    <row r="76" spans="2:22" ht="40.200000000000003" customHeight="1" x14ac:dyDescent="0.3">
      <c r="B76" s="7">
        <v>67</v>
      </c>
      <c r="C76" s="7" t="s">
        <v>174</v>
      </c>
      <c r="D76" s="6">
        <v>45614</v>
      </c>
      <c r="E76" s="5" t="str">
        <f>IF(Tab_Emails[[#This Row],[Data da solicitação]]="","",TEXT(Tab_Emails[[#This Row],[Data da solicitação]],"dddd"))</f>
        <v>segunda-feira</v>
      </c>
      <c r="F76" s="6" t="str">
        <f>IF(Tab_Emails[[#This Row],[Data da solicitação]]="","",YEAR(Tab_Emails[[#This Row],[Data da solicitação]]) &amp; "-" &amp; TEXT(_xlfn.ISOWEEKNUM(Tab_Emails[[#This Row],[Data da solicitação]]), "00"))</f>
        <v>2024-47</v>
      </c>
      <c r="G76" s="7" t="s">
        <v>7</v>
      </c>
      <c r="H76" s="3" t="s">
        <v>176</v>
      </c>
      <c r="I76" s="3" t="s">
        <v>283</v>
      </c>
      <c r="J76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76" s="5" t="s">
        <v>18</v>
      </c>
      <c r="L76" s="3" t="s">
        <v>147</v>
      </c>
      <c r="N76" s="6"/>
      <c r="O76" s="6" t="str">
        <f>IFERROR(INDEX(Tab_Legislação[Setor],MATCH(Tab_Emails[[#This Row],[Lei/Decreto]],Tab_Legislação[Legislação],0)),"")</f>
        <v/>
      </c>
      <c r="P76" s="6">
        <v>45621</v>
      </c>
      <c r="Q76" s="12">
        <f>IF(Tab_Emails[[#This Row],[Data da solicitação]]="","",IF(Tab_Emails[[#This Row],[Data da resposta]]="","",_xlfn.DAYS(Tab_Emails[[#This Row],[Data da resposta]],Tab_Emails[[#This Row],[Data da solicitação]])))</f>
        <v>7</v>
      </c>
      <c r="R76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76" s="5" t="str">
        <f>IFERROR(IF(Tab_Emails[[#This Row],[Data da solicitação]]="","",IF(Tab_Emails[[#This Row],[Data da resposta]]="","Aguardando resposta","Respondido")),"")</f>
        <v>Respondido</v>
      </c>
      <c r="T76" s="5" t="s">
        <v>159</v>
      </c>
      <c r="U76" s="5" t="s">
        <v>162</v>
      </c>
      <c r="V76" s="5">
        <f ca="1">IF(Tab_Emails[[#This Row],[Semana da Resposta]]="","",IF(Tab_Emails[[#This Row],[Semana da Resposta]]=$L$3,1,0))</f>
        <v>1</v>
      </c>
    </row>
    <row r="77" spans="2:22" ht="40.200000000000003" customHeight="1" x14ac:dyDescent="0.3">
      <c r="B77" s="7">
        <v>68</v>
      </c>
      <c r="C77" s="7" t="s">
        <v>174</v>
      </c>
      <c r="D77" s="6">
        <v>45610</v>
      </c>
      <c r="E77" s="5" t="str">
        <f>IF(Tab_Emails[[#This Row],[Data da solicitação]]="","",TEXT(Tab_Emails[[#This Row],[Data da solicitação]],"dddd"))</f>
        <v>quinta-feira</v>
      </c>
      <c r="F77" s="6" t="str">
        <f>IF(Tab_Emails[[#This Row],[Data da solicitação]]="","",YEAR(Tab_Emails[[#This Row],[Data da solicitação]]) &amp; "-" &amp; TEXT(_xlfn.ISOWEEKNUM(Tab_Emails[[#This Row],[Data da solicitação]]), "00"))</f>
        <v>2024-46</v>
      </c>
      <c r="G77" s="7" t="s">
        <v>7</v>
      </c>
      <c r="H77" s="3" t="s">
        <v>176</v>
      </c>
      <c r="I77" s="3" t="s">
        <v>284</v>
      </c>
      <c r="J77" s="3" t="s">
        <v>39</v>
      </c>
      <c r="K77" s="5" t="s">
        <v>18</v>
      </c>
      <c r="L77" s="3" t="s">
        <v>147</v>
      </c>
      <c r="N77" s="6"/>
      <c r="O77" s="6" t="str">
        <f>IFERROR(INDEX(Tab_Legislação[Setor],MATCH(Tab_Emails[[#This Row],[Lei/Decreto]],Tab_Legislação[Legislação],0)),"")</f>
        <v/>
      </c>
      <c r="P77" s="6">
        <v>45618</v>
      </c>
      <c r="Q77" s="12">
        <f>IF(Tab_Emails[[#This Row],[Data da solicitação]]="","",IF(Tab_Emails[[#This Row],[Data da resposta]]="","",_xlfn.DAYS(Tab_Emails[[#This Row],[Data da resposta]],Tab_Emails[[#This Row],[Data da solicitação]])))</f>
        <v>8</v>
      </c>
      <c r="R77" s="6" t="str">
        <f>IF(
   NOT(ISBLANK(Tab_Emails[[#This Row],[Data da resposta]])),
   YEAR(Tab_Emails[[#This Row],[Data da resposta]]) &amp; "-" &amp; TEXT(_xlfn.ISOWEEKNUM(Tab_Emails[[#This Row],[Data da resposta]]), "00"),
   "")</f>
        <v>2024-47</v>
      </c>
      <c r="S77" s="5" t="str">
        <f>IFERROR(IF(Tab_Emails[[#This Row],[Data da solicitação]]="","",IF(Tab_Emails[[#This Row],[Data da resposta]]="","Aguardando resposta","Respondido")),"")</f>
        <v>Respondido</v>
      </c>
      <c r="T77" s="5" t="s">
        <v>159</v>
      </c>
      <c r="U77" s="5" t="s">
        <v>162</v>
      </c>
      <c r="V77" s="5">
        <f ca="1">IF(Tab_Emails[[#This Row],[Semana da Resposta]]="","",IF(Tab_Emails[[#This Row],[Semana da Resposta]]=$L$3,1,0))</f>
        <v>0</v>
      </c>
    </row>
    <row r="78" spans="2:22" ht="40.200000000000003" customHeight="1" x14ac:dyDescent="0.3">
      <c r="B78" s="7">
        <v>69</v>
      </c>
      <c r="C78" s="7" t="s">
        <v>174</v>
      </c>
      <c r="D78" s="6">
        <v>45617</v>
      </c>
      <c r="E78" s="5" t="str">
        <f>IF(Tab_Emails[[#This Row],[Data da solicitação]]="","",TEXT(Tab_Emails[[#This Row],[Data da solicitação]],"dddd"))</f>
        <v>quinta-feira</v>
      </c>
      <c r="F78" s="6" t="str">
        <f>IF(Tab_Emails[[#This Row],[Data da solicitação]]="","",YEAR(Tab_Emails[[#This Row],[Data da solicitação]]) &amp; "-" &amp; TEXT(_xlfn.ISOWEEKNUM(Tab_Emails[[#This Row],[Data da solicitação]]), "00"))</f>
        <v>2024-47</v>
      </c>
      <c r="G78" s="7" t="s">
        <v>255</v>
      </c>
      <c r="H78" s="3" t="s">
        <v>25</v>
      </c>
      <c r="I78" s="26" t="s">
        <v>285</v>
      </c>
      <c r="J78" s="3" t="s">
        <v>39</v>
      </c>
      <c r="K78" s="5" t="s">
        <v>18</v>
      </c>
      <c r="L78" s="3" t="s">
        <v>286</v>
      </c>
      <c r="M78" s="5" t="s">
        <v>287</v>
      </c>
      <c r="N78" s="6" t="s">
        <v>237</v>
      </c>
      <c r="O78" s="6" t="str">
        <f>IFERROR(INDEX(Tab_Legislação[Setor],MATCH(Tab_Emails[[#This Row],[Lei/Decreto]],Tab_Legislação[Legislação],0)),"")</f>
        <v xml:space="preserve">Alimentício </v>
      </c>
      <c r="P78" s="6">
        <v>45621</v>
      </c>
      <c r="Q78" s="12">
        <f>IF(Tab_Emails[[#This Row],[Data da solicitação]]="","",IF(Tab_Emails[[#This Row],[Data da resposta]]="","",_xlfn.DAYS(Tab_Emails[[#This Row],[Data da resposta]],Tab_Emails[[#This Row],[Data da solicitação]])))</f>
        <v>4</v>
      </c>
      <c r="R78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78" s="5" t="str">
        <f>IFERROR(IF(Tab_Emails[[#This Row],[Data da solicitação]]="","",IF(Tab_Emails[[#This Row],[Data da resposta]]="","Aguardando resposta","Respondido")),"")</f>
        <v>Respondido</v>
      </c>
      <c r="T78" s="5" t="s">
        <v>159</v>
      </c>
      <c r="U78" s="5" t="s">
        <v>162</v>
      </c>
      <c r="V78" s="5">
        <f ca="1">IF(Tab_Emails[[#This Row],[Semana da Resposta]]="","",IF(Tab_Emails[[#This Row],[Semana da Resposta]]=$L$3,1,0))</f>
        <v>1</v>
      </c>
    </row>
    <row r="79" spans="2:22" ht="40.200000000000003" customHeight="1" x14ac:dyDescent="0.3">
      <c r="B79" s="7">
        <v>70</v>
      </c>
      <c r="C79" s="7" t="s">
        <v>174</v>
      </c>
      <c r="D79" s="6">
        <v>45617</v>
      </c>
      <c r="E79" s="5" t="str">
        <f>IF(Tab_Emails[[#This Row],[Data da solicitação]]="","",TEXT(Tab_Emails[[#This Row],[Data da solicitação]],"dddd"))</f>
        <v>quinta-feira</v>
      </c>
      <c r="F79" s="6" t="str">
        <f>IF(Tab_Emails[[#This Row],[Data da solicitação]]="","",YEAR(Tab_Emails[[#This Row],[Data da solicitação]]) &amp; "-" &amp; TEXT(_xlfn.ISOWEEKNUM(Tab_Emails[[#This Row],[Data da solicitação]]), "00"))</f>
        <v>2024-47</v>
      </c>
      <c r="G79" s="7" t="s">
        <v>7</v>
      </c>
      <c r="H79" s="3" t="s">
        <v>21</v>
      </c>
      <c r="I79" s="3"/>
      <c r="J79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Modelos disponíveis no Site CODIN</v>
      </c>
      <c r="K79" s="5" t="s">
        <v>18</v>
      </c>
      <c r="L79" s="3" t="s">
        <v>147</v>
      </c>
      <c r="N79" s="6"/>
      <c r="O79" s="6" t="str">
        <f>IFERROR(INDEX(Tab_Legislação[Setor],MATCH(Tab_Emails[[#This Row],[Lei/Decreto]],Tab_Legislação[Legislação],0)),"")</f>
        <v/>
      </c>
      <c r="P79" s="6">
        <v>45621</v>
      </c>
      <c r="Q79" s="12">
        <f>IF(Tab_Emails[[#This Row],[Data da solicitação]]="","",IF(Tab_Emails[[#This Row],[Data da resposta]]="","",_xlfn.DAYS(Tab_Emails[[#This Row],[Data da resposta]],Tab_Emails[[#This Row],[Data da solicitação]])))</f>
        <v>4</v>
      </c>
      <c r="R79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79" s="5" t="str">
        <f>IFERROR(IF(Tab_Emails[[#This Row],[Data da solicitação]]="","",IF(Tab_Emails[[#This Row],[Data da resposta]]="","Aguardando resposta","Respondido")),"")</f>
        <v>Respondido</v>
      </c>
      <c r="T79" s="5" t="s">
        <v>159</v>
      </c>
      <c r="U79" s="5" t="s">
        <v>162</v>
      </c>
      <c r="V79" s="5">
        <f ca="1">IF(Tab_Emails[[#This Row],[Semana da Resposta]]="","",IF(Tab_Emails[[#This Row],[Semana da Resposta]]=$L$3,1,0))</f>
        <v>1</v>
      </c>
    </row>
    <row r="80" spans="2:22" ht="40.200000000000003" customHeight="1" x14ac:dyDescent="0.3">
      <c r="B80" s="7">
        <v>71</v>
      </c>
      <c r="C80" s="7" t="s">
        <v>174</v>
      </c>
      <c r="D80" s="6">
        <v>45617</v>
      </c>
      <c r="E80" s="5" t="str">
        <f>IF(Tab_Emails[[#This Row],[Data da solicitação]]="","",TEXT(Tab_Emails[[#This Row],[Data da solicitação]],"dddd"))</f>
        <v>quinta-feira</v>
      </c>
      <c r="F80" s="6" t="str">
        <f>IF(Tab_Emails[[#This Row],[Data da solicitação]]="","",YEAR(Tab_Emails[[#This Row],[Data da solicitação]]) &amp; "-" &amp; TEXT(_xlfn.ISOWEEKNUM(Tab_Emails[[#This Row],[Data da solicitação]]), "00"))</f>
        <v>2024-47</v>
      </c>
      <c r="G80" s="7" t="s">
        <v>4</v>
      </c>
      <c r="H80" s="3" t="s">
        <v>13</v>
      </c>
      <c r="I80" s="3" t="s">
        <v>288</v>
      </c>
      <c r="J80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Pedido de vista aos autos</v>
      </c>
      <c r="K80" s="5" t="s">
        <v>18</v>
      </c>
      <c r="L80" s="3" t="s">
        <v>289</v>
      </c>
      <c r="M80" s="5" t="s">
        <v>290</v>
      </c>
      <c r="N80" s="6" t="s">
        <v>201</v>
      </c>
      <c r="O80" s="6" t="str">
        <f>IFERROR(INDEX(Tab_Legislação[Setor],MATCH(Tab_Emails[[#This Row],[Lei/Decreto]],Tab_Legislação[Legislação],0)),"")</f>
        <v xml:space="preserve">Logística </v>
      </c>
      <c r="P80" s="6">
        <v>45621</v>
      </c>
      <c r="Q80" s="12">
        <f>IF(Tab_Emails[[#This Row],[Data da solicitação]]="","",IF(Tab_Emails[[#This Row],[Data da resposta]]="","",_xlfn.DAYS(Tab_Emails[[#This Row],[Data da resposta]],Tab_Emails[[#This Row],[Data da solicitação]])))</f>
        <v>4</v>
      </c>
      <c r="R80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80" s="5" t="str">
        <f>IFERROR(IF(Tab_Emails[[#This Row],[Data da solicitação]]="","",IF(Tab_Emails[[#This Row],[Data da resposta]]="","Aguardando resposta","Respondido")),"")</f>
        <v>Respondido</v>
      </c>
      <c r="T80" s="5" t="s">
        <v>161</v>
      </c>
      <c r="U80" s="5" t="s">
        <v>291</v>
      </c>
      <c r="V80" s="5">
        <f ca="1">IF(Tab_Emails[[#This Row],[Semana da Resposta]]="","",IF(Tab_Emails[[#This Row],[Semana da Resposta]]=$L$3,1,0))</f>
        <v>1</v>
      </c>
    </row>
    <row r="81" spans="2:22" ht="40.200000000000003" customHeight="1" x14ac:dyDescent="0.3">
      <c r="B81" s="7">
        <v>72</v>
      </c>
      <c r="C81" s="7" t="s">
        <v>174</v>
      </c>
      <c r="D81" s="6">
        <v>45618</v>
      </c>
      <c r="E81" s="5" t="str">
        <f>IF(Tab_Emails[[#This Row],[Data da solicitação]]="","",TEXT(Tab_Emails[[#This Row],[Data da solicitação]],"dddd"))</f>
        <v>sexta-feira</v>
      </c>
      <c r="F81" s="6" t="str">
        <f>IF(Tab_Emails[[#This Row],[Data da solicitação]]="","",YEAR(Tab_Emails[[#This Row],[Data da solicitação]]) &amp; "-" &amp; TEXT(_xlfn.ISOWEEKNUM(Tab_Emails[[#This Row],[Data da solicitação]]), "00"))</f>
        <v>2024-47</v>
      </c>
      <c r="G81" s="7" t="s">
        <v>14</v>
      </c>
      <c r="H81" s="3" t="s">
        <v>176</v>
      </c>
      <c r="I81" s="3" t="s">
        <v>292</v>
      </c>
      <c r="J81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81" s="5" t="s">
        <v>18</v>
      </c>
      <c r="L81" s="3" t="s">
        <v>137</v>
      </c>
      <c r="M81" s="5" t="s">
        <v>138</v>
      </c>
      <c r="N81" s="6" t="s">
        <v>201</v>
      </c>
      <c r="O81" s="6" t="str">
        <f>IFERROR(INDEX(Tab_Legislação[Setor],MATCH(Tab_Emails[[#This Row],[Lei/Decreto]],Tab_Legislação[Legislação],0)),"")</f>
        <v xml:space="preserve">Logística </v>
      </c>
      <c r="P81" s="6">
        <v>45621</v>
      </c>
      <c r="Q81" s="12">
        <f>IF(Tab_Emails[[#This Row],[Data da solicitação]]="","",IF(Tab_Emails[[#This Row],[Data da resposta]]="","",_xlfn.DAYS(Tab_Emails[[#This Row],[Data da resposta]],Tab_Emails[[#This Row],[Data da solicitação]])))</f>
        <v>3</v>
      </c>
      <c r="R81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81" s="5" t="str">
        <f>IFERROR(IF(Tab_Emails[[#This Row],[Data da solicitação]]="","",IF(Tab_Emails[[#This Row],[Data da resposta]]="","Aguardando resposta","Respondido")),"")</f>
        <v>Respondido</v>
      </c>
      <c r="T81" s="5" t="s">
        <v>161</v>
      </c>
      <c r="U81" s="5" t="s">
        <v>139</v>
      </c>
      <c r="V81" s="5">
        <f ca="1">IF(Tab_Emails[[#This Row],[Semana da Resposta]]="","",IF(Tab_Emails[[#This Row],[Semana da Resposta]]=$L$3,1,0))</f>
        <v>1</v>
      </c>
    </row>
    <row r="82" spans="2:22" ht="40.200000000000003" customHeight="1" x14ac:dyDescent="0.3">
      <c r="B82" s="7">
        <v>73</v>
      </c>
      <c r="C82" s="7" t="s">
        <v>174</v>
      </c>
      <c r="D82" s="6">
        <v>45618</v>
      </c>
      <c r="E82" s="5" t="str">
        <f>IF(Tab_Emails[[#This Row],[Data da solicitação]]="","",TEXT(Tab_Emails[[#This Row],[Data da solicitação]],"dddd"))</f>
        <v>sexta-feira</v>
      </c>
      <c r="F82" s="6" t="str">
        <f>IF(Tab_Emails[[#This Row],[Data da solicitação]]="","",YEAR(Tab_Emails[[#This Row],[Data da solicitação]]) &amp; "-" &amp; TEXT(_xlfn.ISOWEEKNUM(Tab_Emails[[#This Row],[Data da solicitação]]), "00"))</f>
        <v>2024-47</v>
      </c>
      <c r="G82" s="7" t="s">
        <v>7</v>
      </c>
      <c r="H82" s="3" t="s">
        <v>176</v>
      </c>
      <c r="I82" s="3" t="s">
        <v>293</v>
      </c>
      <c r="J82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82" s="5" t="s">
        <v>18</v>
      </c>
      <c r="L82" s="3" t="s">
        <v>294</v>
      </c>
      <c r="M82" s="5" t="s">
        <v>295</v>
      </c>
      <c r="N82" s="6" t="s">
        <v>191</v>
      </c>
      <c r="O82" s="6" t="str">
        <f>IFERROR(INDEX(Tab_Legislação[Setor],MATCH(Tab_Emails[[#This Row],[Lei/Decreto]],Tab_Legislação[Legislação],0)),"")</f>
        <v>Metal - Mecânico</v>
      </c>
      <c r="P82" s="6">
        <v>45621</v>
      </c>
      <c r="Q82" s="12">
        <f>IF(Tab_Emails[[#This Row],[Data da solicitação]]="","",IF(Tab_Emails[[#This Row],[Data da resposta]]="","",_xlfn.DAYS(Tab_Emails[[#This Row],[Data da resposta]],Tab_Emails[[#This Row],[Data da solicitação]])))</f>
        <v>3</v>
      </c>
      <c r="R82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82" s="5" t="str">
        <f>IFERROR(IF(Tab_Emails[[#This Row],[Data da solicitação]]="","",IF(Tab_Emails[[#This Row],[Data da resposta]]="","Aguardando resposta","Respondido")),"")</f>
        <v>Respondido</v>
      </c>
      <c r="T82" s="5" t="s">
        <v>160</v>
      </c>
      <c r="U82" s="5" t="s">
        <v>296</v>
      </c>
      <c r="V82" s="5">
        <f ca="1">IF(Tab_Emails[[#This Row],[Semana da Resposta]]="","",IF(Tab_Emails[[#This Row],[Semana da Resposta]]=$L$3,1,0))</f>
        <v>1</v>
      </c>
    </row>
    <row r="83" spans="2:22" ht="40.200000000000003" customHeight="1" x14ac:dyDescent="0.3">
      <c r="B83" s="7">
        <v>74</v>
      </c>
      <c r="C83" s="7" t="s">
        <v>174</v>
      </c>
      <c r="D83" s="6">
        <v>45617</v>
      </c>
      <c r="E83" s="5" t="str">
        <f>IF(Tab_Emails[[#This Row],[Data da solicitação]]="","",TEXT(Tab_Emails[[#This Row],[Data da solicitação]],"dddd"))</f>
        <v>quinta-feira</v>
      </c>
      <c r="F83" s="6" t="str">
        <f>IF(Tab_Emails[[#This Row],[Data da solicitação]]="","",YEAR(Tab_Emails[[#This Row],[Data da solicitação]]) &amp; "-" &amp; TEXT(_xlfn.ISOWEEKNUM(Tab_Emails[[#This Row],[Data da solicitação]]), "00"))</f>
        <v>2024-47</v>
      </c>
      <c r="G83" s="7" t="s">
        <v>14</v>
      </c>
      <c r="H83" s="3" t="s">
        <v>13</v>
      </c>
      <c r="I83" s="3" t="s">
        <v>297</v>
      </c>
      <c r="J83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Pedido de vista aos autos</v>
      </c>
      <c r="K83" s="5" t="s">
        <v>18</v>
      </c>
      <c r="L83" s="3" t="s">
        <v>298</v>
      </c>
      <c r="M83" s="5" t="s">
        <v>165</v>
      </c>
      <c r="N83" s="6" t="s">
        <v>196</v>
      </c>
      <c r="O83" s="6" t="str">
        <f>IFERROR(INDEX(Tab_Legislação[Setor],MATCH(Tab_Emails[[#This Row],[Lei/Decreto]],Tab_Legislação[Legislação],0)),"")</f>
        <v>Indústria</v>
      </c>
      <c r="P83" s="6">
        <v>45622</v>
      </c>
      <c r="Q83" s="12">
        <f>IF(Tab_Emails[[#This Row],[Data da solicitação]]="","",IF(Tab_Emails[[#This Row],[Data da resposta]]="","",_xlfn.DAYS(Tab_Emails[[#This Row],[Data da resposta]],Tab_Emails[[#This Row],[Data da solicitação]])))</f>
        <v>5</v>
      </c>
      <c r="R83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83" s="5" t="str">
        <f>IFERROR(IF(Tab_Emails[[#This Row],[Data da solicitação]]="","",IF(Tab_Emails[[#This Row],[Data da resposta]]="","Aguardando resposta","Respondido")),"")</f>
        <v>Respondido</v>
      </c>
      <c r="T83" s="5" t="s">
        <v>161</v>
      </c>
      <c r="U83" s="5" t="s">
        <v>299</v>
      </c>
      <c r="V83" s="5">
        <f ca="1">IF(Tab_Emails[[#This Row],[Semana da Resposta]]="","",IF(Tab_Emails[[#This Row],[Semana da Resposta]]=$L$3,1,0))</f>
        <v>1</v>
      </c>
    </row>
    <row r="84" spans="2:22" ht="40.200000000000003" customHeight="1" x14ac:dyDescent="0.3">
      <c r="B84" s="7">
        <v>75</v>
      </c>
      <c r="C84" s="7" t="s">
        <v>174</v>
      </c>
      <c r="D84" s="6">
        <v>45618</v>
      </c>
      <c r="E84" s="5" t="str">
        <f>IF(Tab_Emails[[#This Row],[Data da solicitação]]="","",TEXT(Tab_Emails[[#This Row],[Data da solicitação]],"dddd"))</f>
        <v>sexta-feira</v>
      </c>
      <c r="F84" s="6" t="str">
        <f>IF(Tab_Emails[[#This Row],[Data da solicitação]]="","",YEAR(Tab_Emails[[#This Row],[Data da solicitação]]) &amp; "-" &amp; TEXT(_xlfn.ISOWEEKNUM(Tab_Emails[[#This Row],[Data da solicitação]]), "00"))</f>
        <v>2024-47</v>
      </c>
      <c r="G84" s="7" t="s">
        <v>14</v>
      </c>
      <c r="H84" s="3" t="s">
        <v>13</v>
      </c>
      <c r="I84" s="27" t="s">
        <v>300</v>
      </c>
      <c r="J84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Pedido de vista aos autos</v>
      </c>
      <c r="K84" s="5" t="s">
        <v>18</v>
      </c>
      <c r="L84" s="3" t="s">
        <v>301</v>
      </c>
      <c r="M84" s="5" t="s">
        <v>302</v>
      </c>
      <c r="N84" s="6" t="s">
        <v>191</v>
      </c>
      <c r="O84" s="6" t="str">
        <f>IFERROR(INDEX(Tab_Legislação[Setor],MATCH(Tab_Emails[[#This Row],[Lei/Decreto]],Tab_Legislação[Legislação],0)),"")</f>
        <v>Metal - Mecânico</v>
      </c>
      <c r="P84" s="6">
        <v>45622</v>
      </c>
      <c r="Q84" s="12">
        <f>IF(Tab_Emails[[#This Row],[Data da solicitação]]="","",IF(Tab_Emails[[#This Row],[Data da resposta]]="","",_xlfn.DAYS(Tab_Emails[[#This Row],[Data da resposta]],Tab_Emails[[#This Row],[Data da solicitação]])))</f>
        <v>4</v>
      </c>
      <c r="R84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84" s="5" t="str">
        <f>IFERROR(IF(Tab_Emails[[#This Row],[Data da solicitação]]="","",IF(Tab_Emails[[#This Row],[Data da resposta]]="","Aguardando resposta","Respondido")),"")</f>
        <v>Respondido</v>
      </c>
      <c r="T84" s="5" t="s">
        <v>161</v>
      </c>
      <c r="U84" s="5" t="s">
        <v>303</v>
      </c>
      <c r="V84" s="5">
        <f ca="1">IF(Tab_Emails[[#This Row],[Semana da Resposta]]="","",IF(Tab_Emails[[#This Row],[Semana da Resposta]]=$L$3,1,0))</f>
        <v>1</v>
      </c>
    </row>
    <row r="85" spans="2:22" ht="40.200000000000003" customHeight="1" x14ac:dyDescent="0.3">
      <c r="B85" s="7">
        <v>76</v>
      </c>
      <c r="C85" s="7" t="s">
        <v>174</v>
      </c>
      <c r="D85" s="6">
        <v>45618</v>
      </c>
      <c r="E85" s="5" t="str">
        <f>IF(Tab_Emails[[#This Row],[Data da solicitação]]="","",TEXT(Tab_Emails[[#This Row],[Data da solicitação]],"dddd"))</f>
        <v>sexta-feira</v>
      </c>
      <c r="F85" s="6" t="str">
        <f>IF(Tab_Emails[[#This Row],[Data da solicitação]]="","",YEAR(Tab_Emails[[#This Row],[Data da solicitação]]) &amp; "-" &amp; TEXT(_xlfn.ISOWEEKNUM(Tab_Emails[[#This Row],[Data da solicitação]]), "00"))</f>
        <v>2024-47</v>
      </c>
      <c r="G85" s="7" t="s">
        <v>14</v>
      </c>
      <c r="H85" s="3" t="s">
        <v>13</v>
      </c>
      <c r="I85" s="3"/>
      <c r="J85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Pedido de vista aos autos</v>
      </c>
      <c r="K85" s="5" t="s">
        <v>18</v>
      </c>
      <c r="L85" s="3" t="s">
        <v>61</v>
      </c>
      <c r="M85" s="5" t="s">
        <v>55</v>
      </c>
      <c r="N85" s="6" t="s">
        <v>201</v>
      </c>
      <c r="O85" s="6" t="str">
        <f>IFERROR(INDEX(Tab_Legislação[Setor],MATCH(Tab_Emails[[#This Row],[Lei/Decreto]],Tab_Legislação[Legislação],0)),"")</f>
        <v xml:space="preserve">Logística </v>
      </c>
      <c r="P85" s="6">
        <v>45622</v>
      </c>
      <c r="Q85" s="12">
        <f>IF(Tab_Emails[[#This Row],[Data da solicitação]]="","",IF(Tab_Emails[[#This Row],[Data da resposta]]="","",_xlfn.DAYS(Tab_Emails[[#This Row],[Data da resposta]],Tab_Emails[[#This Row],[Data da solicitação]])))</f>
        <v>4</v>
      </c>
      <c r="R85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85" s="5" t="str">
        <f>IFERROR(IF(Tab_Emails[[#This Row],[Data da solicitação]]="","",IF(Tab_Emails[[#This Row],[Data da resposta]]="","Aguardando resposta","Respondido")),"")</f>
        <v>Respondido</v>
      </c>
      <c r="T85" s="5" t="s">
        <v>161</v>
      </c>
      <c r="U85" s="5" t="s">
        <v>54</v>
      </c>
      <c r="V85" s="5">
        <f ca="1">IF(Tab_Emails[[#This Row],[Semana da Resposta]]="","",IF(Tab_Emails[[#This Row],[Semana da Resposta]]=$L$3,1,0))</f>
        <v>1</v>
      </c>
    </row>
    <row r="86" spans="2:22" ht="40.200000000000003" customHeight="1" x14ac:dyDescent="0.3">
      <c r="B86" s="7">
        <v>77</v>
      </c>
      <c r="C86" s="7" t="s">
        <v>174</v>
      </c>
      <c r="D86" s="6">
        <v>45618</v>
      </c>
      <c r="E86" s="5" t="str">
        <f>IF(Tab_Emails[[#This Row],[Data da solicitação]]="","",TEXT(Tab_Emails[[#This Row],[Data da solicitação]],"dddd"))</f>
        <v>sexta-feira</v>
      </c>
      <c r="F86" s="6" t="str">
        <f>IF(Tab_Emails[[#This Row],[Data da solicitação]]="","",YEAR(Tab_Emails[[#This Row],[Data da solicitação]]) &amp; "-" &amp; TEXT(_xlfn.ISOWEEKNUM(Tab_Emails[[#This Row],[Data da solicitação]]), "00"))</f>
        <v>2024-47</v>
      </c>
      <c r="G86" s="7" t="s">
        <v>4</v>
      </c>
      <c r="H86" s="3"/>
      <c r="I86" s="3" t="s">
        <v>140</v>
      </c>
      <c r="J86" s="3" t="s">
        <v>39</v>
      </c>
      <c r="K86" s="5" t="s">
        <v>18</v>
      </c>
      <c r="L86" s="3" t="s">
        <v>304</v>
      </c>
      <c r="M86" s="5" t="s">
        <v>305</v>
      </c>
      <c r="N86" s="6" t="s">
        <v>216</v>
      </c>
      <c r="O86" s="6" t="str">
        <f>IFERROR(INDEX(Tab_Legislação[Setor],MATCH(Tab_Emails[[#This Row],[Lei/Decreto]],Tab_Legislação[Legislação],0)),"")</f>
        <v>E-commerce</v>
      </c>
      <c r="P86" s="6">
        <v>45622</v>
      </c>
      <c r="Q86" s="12">
        <f>IF(Tab_Emails[[#This Row],[Data da solicitação]]="","",IF(Tab_Emails[[#This Row],[Data da resposta]]="","",_xlfn.DAYS(Tab_Emails[[#This Row],[Data da resposta]],Tab_Emails[[#This Row],[Data da solicitação]])))</f>
        <v>4</v>
      </c>
      <c r="R86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86" s="5" t="str">
        <f>IFERROR(IF(Tab_Emails[[#This Row],[Data da solicitação]]="","",IF(Tab_Emails[[#This Row],[Data da resposta]]="","Aguardando resposta","Respondido")),"")</f>
        <v>Respondido</v>
      </c>
      <c r="T86" s="5" t="s">
        <v>158</v>
      </c>
      <c r="U86" s="5" t="s">
        <v>119</v>
      </c>
      <c r="V86" s="5">
        <f ca="1">IF(Tab_Emails[[#This Row],[Semana da Resposta]]="","",IF(Tab_Emails[[#This Row],[Semana da Resposta]]=$L$3,1,0))</f>
        <v>1</v>
      </c>
    </row>
    <row r="87" spans="2:22" ht="40.200000000000003" customHeight="1" x14ac:dyDescent="0.3">
      <c r="B87" s="7">
        <v>78</v>
      </c>
      <c r="C87" s="7" t="s">
        <v>174</v>
      </c>
      <c r="D87" s="6">
        <v>45618</v>
      </c>
      <c r="E87" s="5" t="str">
        <f>IF(Tab_Emails[[#This Row],[Data da solicitação]]="","",TEXT(Tab_Emails[[#This Row],[Data da solicitação]],"dddd"))</f>
        <v>sexta-feira</v>
      </c>
      <c r="F87" s="6" t="str">
        <f>IF(Tab_Emails[[#This Row],[Data da solicitação]]="","",YEAR(Tab_Emails[[#This Row],[Data da solicitação]]) &amp; "-" &amp; TEXT(_xlfn.ISOWEEKNUM(Tab_Emails[[#This Row],[Data da solicitação]]), "00"))</f>
        <v>2024-47</v>
      </c>
      <c r="G87" s="7" t="s">
        <v>4</v>
      </c>
      <c r="H87" s="3"/>
      <c r="I87" s="3" t="s">
        <v>313</v>
      </c>
      <c r="J87" s="3" t="s">
        <v>39</v>
      </c>
      <c r="K87" s="5" t="s">
        <v>18</v>
      </c>
      <c r="L87" s="3" t="s">
        <v>306</v>
      </c>
      <c r="M87" s="5" t="s">
        <v>307</v>
      </c>
      <c r="N87" s="6" t="s">
        <v>201</v>
      </c>
      <c r="O87" s="6" t="str">
        <f>IFERROR(INDEX(Tab_Legislação[Setor],MATCH(Tab_Emails[[#This Row],[Lei/Decreto]],Tab_Legislação[Legislação],0)),"")</f>
        <v xml:space="preserve">Logística </v>
      </c>
      <c r="P87" s="6">
        <v>45622</v>
      </c>
      <c r="Q87" s="12">
        <f>IF(Tab_Emails[[#This Row],[Data da solicitação]]="","",IF(Tab_Emails[[#This Row],[Data da resposta]]="","",_xlfn.DAYS(Tab_Emails[[#This Row],[Data da resposta]],Tab_Emails[[#This Row],[Data da solicitação]])))</f>
        <v>4</v>
      </c>
      <c r="R87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87" s="5" t="str">
        <f>IFERROR(IF(Tab_Emails[[#This Row],[Data da solicitação]]="","",IF(Tab_Emails[[#This Row],[Data da resposta]]="","Aguardando resposta","Respondido")),"")</f>
        <v>Respondido</v>
      </c>
      <c r="T87" s="5" t="s">
        <v>158</v>
      </c>
      <c r="U87" s="5" t="s">
        <v>308</v>
      </c>
      <c r="V87" s="5">
        <f ca="1">IF(Tab_Emails[[#This Row],[Semana da Resposta]]="","",IF(Tab_Emails[[#This Row],[Semana da Resposta]]=$L$3,1,0))</f>
        <v>1</v>
      </c>
    </row>
    <row r="88" spans="2:22" ht="40.200000000000003" customHeight="1" x14ac:dyDescent="0.3">
      <c r="B88" s="7">
        <v>79</v>
      </c>
      <c r="C88" s="7" t="s">
        <v>174</v>
      </c>
      <c r="D88" s="6">
        <v>45618</v>
      </c>
      <c r="E88" s="5" t="str">
        <f>IF(Tab_Emails[[#This Row],[Data da solicitação]]="","",TEXT(Tab_Emails[[#This Row],[Data da solicitação]],"dddd"))</f>
        <v>sexta-feira</v>
      </c>
      <c r="F88" s="6" t="str">
        <f>IF(Tab_Emails[[#This Row],[Data da solicitação]]="","",YEAR(Tab_Emails[[#This Row],[Data da solicitação]]) &amp; "-" &amp; TEXT(_xlfn.ISOWEEKNUM(Tab_Emails[[#This Row],[Data da solicitação]]), "00"))</f>
        <v>2024-47</v>
      </c>
      <c r="G88" s="7" t="s">
        <v>4</v>
      </c>
      <c r="H88" s="3"/>
      <c r="I88" s="3" t="s">
        <v>309</v>
      </c>
      <c r="J88" s="3" t="s">
        <v>39</v>
      </c>
      <c r="K88" s="5" t="s">
        <v>18</v>
      </c>
      <c r="L88" s="3" t="s">
        <v>310</v>
      </c>
      <c r="M88" s="5" t="s">
        <v>311</v>
      </c>
      <c r="N88" s="6" t="s">
        <v>201</v>
      </c>
      <c r="O88" s="6" t="str">
        <f>IFERROR(INDEX(Tab_Legislação[Setor],MATCH(Tab_Emails[[#This Row],[Lei/Decreto]],Tab_Legislação[Legislação],0)),"")</f>
        <v xml:space="preserve">Logística </v>
      </c>
      <c r="P88" s="6">
        <v>45622</v>
      </c>
      <c r="Q88" s="12">
        <f>IF(Tab_Emails[[#This Row],[Data da solicitação]]="","",IF(Tab_Emails[[#This Row],[Data da resposta]]="","",_xlfn.DAYS(Tab_Emails[[#This Row],[Data da resposta]],Tab_Emails[[#This Row],[Data da solicitação]])))</f>
        <v>4</v>
      </c>
      <c r="R88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88" s="5" t="str">
        <f>IFERROR(IF(Tab_Emails[[#This Row],[Data da solicitação]]="","",IF(Tab_Emails[[#This Row],[Data da resposta]]="","Aguardando resposta","Respondido")),"")</f>
        <v>Respondido</v>
      </c>
      <c r="T88" s="5" t="s">
        <v>160</v>
      </c>
      <c r="U88" s="5" t="s">
        <v>312</v>
      </c>
      <c r="V88" s="5">
        <f ca="1">IF(Tab_Emails[[#This Row],[Semana da Resposta]]="","",IF(Tab_Emails[[#This Row],[Semana da Resposta]]=$L$3,1,0))</f>
        <v>1</v>
      </c>
    </row>
    <row r="89" spans="2:22" ht="40.200000000000003" customHeight="1" x14ac:dyDescent="0.3">
      <c r="B89" s="7">
        <v>80</v>
      </c>
      <c r="C89" s="7" t="s">
        <v>174</v>
      </c>
      <c r="D89" s="6">
        <v>45619</v>
      </c>
      <c r="E89" s="5" t="str">
        <f>IF(Tab_Emails[[#This Row],[Data da solicitação]]="","",TEXT(Tab_Emails[[#This Row],[Data da solicitação]],"dddd"))</f>
        <v>sábado</v>
      </c>
      <c r="F89" s="6" t="str">
        <f>IF(Tab_Emails[[#This Row],[Data da solicitação]]="","",YEAR(Tab_Emails[[#This Row],[Data da solicitação]]) &amp; "-" &amp; TEXT(_xlfn.ISOWEEKNUM(Tab_Emails[[#This Row],[Data da solicitação]]), "00"))</f>
        <v>2024-47</v>
      </c>
      <c r="G89" s="7" t="s">
        <v>4</v>
      </c>
      <c r="H89" s="3"/>
      <c r="I89" s="3" t="s">
        <v>140</v>
      </c>
      <c r="J89" s="3" t="s">
        <v>39</v>
      </c>
      <c r="K89" s="5" t="s">
        <v>18</v>
      </c>
      <c r="L89" s="3" t="s">
        <v>314</v>
      </c>
      <c r="M89" s="5" t="s">
        <v>315</v>
      </c>
      <c r="N89" s="6" t="s">
        <v>200</v>
      </c>
      <c r="O89" s="6" t="str">
        <f>IFERROR(INDEX(Tab_Legislação[Setor],MATCH(Tab_Emails[[#This Row],[Lei/Decreto]],Tab_Legislação[Legislação],0)),"")</f>
        <v>Metal - Mecânico</v>
      </c>
      <c r="P89" s="6">
        <v>45622</v>
      </c>
      <c r="Q89" s="12">
        <f>IF(Tab_Emails[[#This Row],[Data da solicitação]]="","",IF(Tab_Emails[[#This Row],[Data da resposta]]="","",_xlfn.DAYS(Tab_Emails[[#This Row],[Data da resposta]],Tab_Emails[[#This Row],[Data da solicitação]])))</f>
        <v>3</v>
      </c>
      <c r="R89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89" s="5" t="str">
        <f>IFERROR(IF(Tab_Emails[[#This Row],[Data da solicitação]]="","",IF(Tab_Emails[[#This Row],[Data da resposta]]="","Aguardando resposta","Respondido")),"")</f>
        <v>Respondido</v>
      </c>
      <c r="T89" s="5" t="s">
        <v>158</v>
      </c>
      <c r="U89" s="5" t="s">
        <v>316</v>
      </c>
      <c r="V89" s="5">
        <f ca="1">IF(Tab_Emails[[#This Row],[Semana da Resposta]]="","",IF(Tab_Emails[[#This Row],[Semana da Resposta]]=$L$3,1,0))</f>
        <v>1</v>
      </c>
    </row>
    <row r="90" spans="2:22" ht="40.200000000000003" customHeight="1" x14ac:dyDescent="0.3">
      <c r="B90" s="7">
        <v>81</v>
      </c>
      <c r="C90" s="7" t="s">
        <v>174</v>
      </c>
      <c r="D90" s="6">
        <v>45618</v>
      </c>
      <c r="E90" s="5" t="str">
        <f>IF(Tab_Emails[[#This Row],[Data da solicitação]]="","",TEXT(Tab_Emails[[#This Row],[Data da solicitação]],"dddd"))</f>
        <v>sexta-feira</v>
      </c>
      <c r="F90" s="6" t="str">
        <f>IF(Tab_Emails[[#This Row],[Data da solicitação]]="","",YEAR(Tab_Emails[[#This Row],[Data da solicitação]]) &amp; "-" &amp; TEXT(_xlfn.ISOWEEKNUM(Tab_Emails[[#This Row],[Data da solicitação]]), "00"))</f>
        <v>2024-47</v>
      </c>
      <c r="G90" s="7" t="s">
        <v>14</v>
      </c>
      <c r="H90" s="3" t="s">
        <v>13</v>
      </c>
      <c r="I90" s="3" t="s">
        <v>317</v>
      </c>
      <c r="J90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Pedido de vista aos autos</v>
      </c>
      <c r="K90" s="5" t="s">
        <v>18</v>
      </c>
      <c r="L90" s="3" t="s">
        <v>318</v>
      </c>
      <c r="M90" s="5" t="s">
        <v>135</v>
      </c>
      <c r="N90" s="6" t="s">
        <v>196</v>
      </c>
      <c r="O90" s="6" t="str">
        <f>IFERROR(INDEX(Tab_Legislação[Setor],MATCH(Tab_Emails[[#This Row],[Lei/Decreto]],Tab_Legislação[Legislação],0)),"")</f>
        <v>Indústria</v>
      </c>
      <c r="P90" s="6">
        <v>45622</v>
      </c>
      <c r="Q90" s="12">
        <f>IF(Tab_Emails[[#This Row],[Data da solicitação]]="","",IF(Tab_Emails[[#This Row],[Data da resposta]]="","",_xlfn.DAYS(Tab_Emails[[#This Row],[Data da resposta]],Tab_Emails[[#This Row],[Data da solicitação]])))</f>
        <v>4</v>
      </c>
      <c r="R90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90" s="5" t="str">
        <f>IFERROR(IF(Tab_Emails[[#This Row],[Data da solicitação]]="","",IF(Tab_Emails[[#This Row],[Data da resposta]]="","Aguardando resposta","Respondido")),"")</f>
        <v>Respondido</v>
      </c>
      <c r="T90" s="5" t="s">
        <v>161</v>
      </c>
      <c r="U90" s="5" t="s">
        <v>136</v>
      </c>
      <c r="V90" s="5">
        <f ca="1">IF(Tab_Emails[[#This Row],[Semana da Resposta]]="","",IF(Tab_Emails[[#This Row],[Semana da Resposta]]=$L$3,1,0))</f>
        <v>1</v>
      </c>
    </row>
    <row r="91" spans="2:22" ht="40.200000000000003" customHeight="1" x14ac:dyDescent="0.3">
      <c r="B91" s="7">
        <v>82</v>
      </c>
      <c r="C91" s="7" t="s">
        <v>174</v>
      </c>
      <c r="D91" s="6">
        <v>45621</v>
      </c>
      <c r="E91" s="5" t="str">
        <f>IF(Tab_Emails[[#This Row],[Data da solicitação]]="","",TEXT(Tab_Emails[[#This Row],[Data da solicitação]],"dddd"))</f>
        <v>segunda-feira</v>
      </c>
      <c r="F91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91" s="7" t="s">
        <v>4</v>
      </c>
      <c r="H91" s="3"/>
      <c r="I91" s="3" t="s">
        <v>319</v>
      </c>
      <c r="J91" s="3" t="s">
        <v>39</v>
      </c>
      <c r="K91" s="5" t="s">
        <v>18</v>
      </c>
      <c r="L91" s="3" t="s">
        <v>320</v>
      </c>
      <c r="M91" s="5" t="s">
        <v>321</v>
      </c>
      <c r="N91" s="6" t="s">
        <v>196</v>
      </c>
      <c r="O91" s="6" t="str">
        <f>IFERROR(INDEX(Tab_Legislação[Setor],MATCH(Tab_Emails[[#This Row],[Lei/Decreto]],Tab_Legislação[Legislação],0)),"")</f>
        <v>Indústria</v>
      </c>
      <c r="P91" s="6">
        <v>45622</v>
      </c>
      <c r="Q91" s="12">
        <f>IF(Tab_Emails[[#This Row],[Data da solicitação]]="","",IF(Tab_Emails[[#This Row],[Data da resposta]]="","",_xlfn.DAYS(Tab_Emails[[#This Row],[Data da resposta]],Tab_Emails[[#This Row],[Data da solicitação]])))</f>
        <v>1</v>
      </c>
      <c r="R91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91" s="5" t="str">
        <f>IFERROR(IF(Tab_Emails[[#This Row],[Data da solicitação]]="","",IF(Tab_Emails[[#This Row],[Data da resposta]]="","Aguardando resposta","Respondido")),"")</f>
        <v>Respondido</v>
      </c>
      <c r="T91" s="5" t="s">
        <v>158</v>
      </c>
      <c r="U91" s="5" t="s">
        <v>322</v>
      </c>
      <c r="V91" s="5">
        <f ca="1">IF(Tab_Emails[[#This Row],[Semana da Resposta]]="","",IF(Tab_Emails[[#This Row],[Semana da Resposta]]=$L$3,1,0))</f>
        <v>1</v>
      </c>
    </row>
    <row r="92" spans="2:22" ht="40.200000000000003" customHeight="1" x14ac:dyDescent="0.3">
      <c r="B92" s="7">
        <v>83</v>
      </c>
      <c r="C92" s="7" t="s">
        <v>174</v>
      </c>
      <c r="D92" s="6">
        <v>45621</v>
      </c>
      <c r="E92" s="5" t="str">
        <f>IF(Tab_Emails[[#This Row],[Data da solicitação]]="","",TEXT(Tab_Emails[[#This Row],[Data da solicitação]],"dddd"))</f>
        <v>segunda-feira</v>
      </c>
      <c r="F92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92" s="7" t="s">
        <v>7</v>
      </c>
      <c r="H92" s="3" t="s">
        <v>25</v>
      </c>
      <c r="I92" s="3"/>
      <c r="J92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Site CODIN Incentivos</v>
      </c>
      <c r="K92" s="5" t="s">
        <v>18</v>
      </c>
      <c r="L92" s="3" t="s">
        <v>147</v>
      </c>
      <c r="N92" s="6"/>
      <c r="O92" s="6" t="str">
        <f>IFERROR(INDEX(Tab_Legislação[Setor],MATCH(Tab_Emails[[#This Row],[Lei/Decreto]],Tab_Legislação[Legislação],0)),"")</f>
        <v/>
      </c>
      <c r="P92" s="6">
        <v>45622</v>
      </c>
      <c r="Q92" s="12">
        <f>IF(Tab_Emails[[#This Row],[Data da solicitação]]="","",IF(Tab_Emails[[#This Row],[Data da resposta]]="","",_xlfn.DAYS(Tab_Emails[[#This Row],[Data da resposta]],Tab_Emails[[#This Row],[Data da solicitação]])))</f>
        <v>1</v>
      </c>
      <c r="R92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92" s="5" t="str">
        <f>IFERROR(IF(Tab_Emails[[#This Row],[Data da solicitação]]="","",IF(Tab_Emails[[#This Row],[Data da resposta]]="","Aguardando resposta","Respondido")),"")</f>
        <v>Respondido</v>
      </c>
      <c r="T92" s="5" t="s">
        <v>158</v>
      </c>
      <c r="U92" s="5" t="s">
        <v>162</v>
      </c>
      <c r="V92" s="5">
        <f ca="1">IF(Tab_Emails[[#This Row],[Semana da Resposta]]="","",IF(Tab_Emails[[#This Row],[Semana da Resposta]]=$L$3,1,0))</f>
        <v>1</v>
      </c>
    </row>
    <row r="93" spans="2:22" ht="40.200000000000003" customHeight="1" x14ac:dyDescent="0.3">
      <c r="B93" s="7">
        <v>84</v>
      </c>
      <c r="C93" s="7" t="s">
        <v>174</v>
      </c>
      <c r="D93" s="6">
        <v>45621</v>
      </c>
      <c r="E93" s="5" t="str">
        <f>IF(Tab_Emails[[#This Row],[Data da solicitação]]="","",TEXT(Tab_Emails[[#This Row],[Data da solicitação]],"dddd"))</f>
        <v>segunda-feira</v>
      </c>
      <c r="F93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93" s="7" t="s">
        <v>5</v>
      </c>
      <c r="H93" s="3" t="s">
        <v>24</v>
      </c>
      <c r="I93" s="3"/>
      <c r="J93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15 dias corridos prorrogaveis por mais 15 dias</v>
      </c>
      <c r="K93" s="5" t="s">
        <v>18</v>
      </c>
      <c r="L93" s="3" t="s">
        <v>86</v>
      </c>
      <c r="M93" s="5" t="s">
        <v>87</v>
      </c>
      <c r="N93" s="6" t="s">
        <v>196</v>
      </c>
      <c r="O93" s="6" t="str">
        <f>IFERROR(INDEX(Tab_Legislação[Setor],MATCH(Tab_Emails[[#This Row],[Lei/Decreto]],Tab_Legislação[Legislação],0)),"")</f>
        <v>Indústria</v>
      </c>
      <c r="P93" s="6">
        <v>45622</v>
      </c>
      <c r="Q93" s="12">
        <f>IF(Tab_Emails[[#This Row],[Data da solicitação]]="","",IF(Tab_Emails[[#This Row],[Data da resposta]]="","",_xlfn.DAYS(Tab_Emails[[#This Row],[Data da resposta]],Tab_Emails[[#This Row],[Data da solicitação]])))</f>
        <v>1</v>
      </c>
      <c r="R93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93" s="5" t="str">
        <f>IFERROR(IF(Tab_Emails[[#This Row],[Data da solicitação]]="","",IF(Tab_Emails[[#This Row],[Data da resposta]]="","Aguardando resposta","Respondido")),"")</f>
        <v>Respondido</v>
      </c>
      <c r="T93" s="5" t="s">
        <v>158</v>
      </c>
      <c r="U93" s="5" t="s">
        <v>88</v>
      </c>
      <c r="V93" s="5">
        <f ca="1">IF(Tab_Emails[[#This Row],[Semana da Resposta]]="","",IF(Tab_Emails[[#This Row],[Semana da Resposta]]=$L$3,1,0))</f>
        <v>1</v>
      </c>
    </row>
    <row r="94" spans="2:22" ht="40.200000000000003" customHeight="1" x14ac:dyDescent="0.3">
      <c r="B94" s="7">
        <v>85</v>
      </c>
      <c r="C94" s="7" t="s">
        <v>174</v>
      </c>
      <c r="D94" s="6">
        <v>45621</v>
      </c>
      <c r="E94" s="5" t="str">
        <f>IF(Tab_Emails[[#This Row],[Data da solicitação]]="","",TEXT(Tab_Emails[[#This Row],[Data da solicitação]],"dddd"))</f>
        <v>segunda-feira</v>
      </c>
      <c r="F94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94" s="7" t="s">
        <v>7</v>
      </c>
      <c r="H94" s="3" t="s">
        <v>176</v>
      </c>
      <c r="I94" s="3" t="s">
        <v>323</v>
      </c>
      <c r="J94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94" s="5" t="s">
        <v>18</v>
      </c>
      <c r="L94" s="3" t="s">
        <v>147</v>
      </c>
      <c r="N94" s="6"/>
      <c r="O94" s="6" t="str">
        <f>IFERROR(INDEX(Tab_Legislação[Setor],MATCH(Tab_Emails[[#This Row],[Lei/Decreto]],Tab_Legislação[Legislação],0)),"")</f>
        <v/>
      </c>
      <c r="P94" s="6">
        <v>45622</v>
      </c>
      <c r="Q94" s="12">
        <f>IF(Tab_Emails[[#This Row],[Data da solicitação]]="","",IF(Tab_Emails[[#This Row],[Data da resposta]]="","",_xlfn.DAYS(Tab_Emails[[#This Row],[Data da resposta]],Tab_Emails[[#This Row],[Data da solicitação]])))</f>
        <v>1</v>
      </c>
      <c r="R94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94" s="5" t="str">
        <f>IFERROR(IF(Tab_Emails[[#This Row],[Data da solicitação]]="","",IF(Tab_Emails[[#This Row],[Data da resposta]]="","Aguardando resposta","Respondido")),"")</f>
        <v>Respondido</v>
      </c>
      <c r="T94" s="5" t="s">
        <v>160</v>
      </c>
      <c r="U94" s="5" t="s">
        <v>162</v>
      </c>
      <c r="V94" s="5">
        <f ca="1">IF(Tab_Emails[[#This Row],[Semana da Resposta]]="","",IF(Tab_Emails[[#This Row],[Semana da Resposta]]=$L$3,1,0))</f>
        <v>1</v>
      </c>
    </row>
    <row r="95" spans="2:22" ht="40.200000000000003" customHeight="1" x14ac:dyDescent="0.3">
      <c r="B95" s="7">
        <v>86</v>
      </c>
      <c r="C95" s="7" t="s">
        <v>174</v>
      </c>
      <c r="D95" s="6">
        <v>45622</v>
      </c>
      <c r="E95" s="5" t="str">
        <f>IF(Tab_Emails[[#This Row],[Data da solicitação]]="","",TEXT(Tab_Emails[[#This Row],[Data da solicitação]],"dddd"))</f>
        <v>terça-feira</v>
      </c>
      <c r="F95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95" s="7" t="s">
        <v>4</v>
      </c>
      <c r="H95" s="3"/>
      <c r="I95" s="3" t="s">
        <v>43</v>
      </c>
      <c r="J95" s="3" t="s">
        <v>39</v>
      </c>
      <c r="K95" s="5" t="s">
        <v>18</v>
      </c>
      <c r="L95" s="3" t="s">
        <v>324</v>
      </c>
      <c r="M95" s="5" t="s">
        <v>325</v>
      </c>
      <c r="N95" s="6" t="s">
        <v>196</v>
      </c>
      <c r="O95" s="6" t="str">
        <f>IFERROR(INDEX(Tab_Legislação[Setor],MATCH(Tab_Emails[[#This Row],[Lei/Decreto]],Tab_Legislação[Legislação],0)),"")</f>
        <v>Indústria</v>
      </c>
      <c r="P95" s="6">
        <v>45622</v>
      </c>
      <c r="Q95" s="12">
        <f>IF(Tab_Emails[[#This Row],[Data da solicitação]]="","",IF(Tab_Emails[[#This Row],[Data da resposta]]="","",_xlfn.DAYS(Tab_Emails[[#This Row],[Data da resposta]],Tab_Emails[[#This Row],[Data da solicitação]])))</f>
        <v>0</v>
      </c>
      <c r="R95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95" s="5" t="str">
        <f>IFERROR(IF(Tab_Emails[[#This Row],[Data da solicitação]]="","",IF(Tab_Emails[[#This Row],[Data da resposta]]="","Aguardando resposta","Respondido")),"")</f>
        <v>Respondido</v>
      </c>
      <c r="T95" s="5" t="s">
        <v>158</v>
      </c>
      <c r="U95" s="5" t="s">
        <v>326</v>
      </c>
      <c r="V95" s="5">
        <f ca="1">IF(Tab_Emails[[#This Row],[Semana da Resposta]]="","",IF(Tab_Emails[[#This Row],[Semana da Resposta]]=$L$3,1,0))</f>
        <v>1</v>
      </c>
    </row>
    <row r="96" spans="2:22" ht="40.200000000000003" customHeight="1" x14ac:dyDescent="0.3">
      <c r="B96" s="7">
        <v>87</v>
      </c>
      <c r="C96" s="7" t="s">
        <v>174</v>
      </c>
      <c r="D96" s="6">
        <v>45621</v>
      </c>
      <c r="E96" s="5" t="str">
        <f>IF(Tab_Emails[[#This Row],[Data da solicitação]]="","",TEXT(Tab_Emails[[#This Row],[Data da solicitação]],"dddd"))</f>
        <v>segunda-feira</v>
      </c>
      <c r="F96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96" s="7" t="s">
        <v>7</v>
      </c>
      <c r="H96" s="3" t="s">
        <v>176</v>
      </c>
      <c r="I96" s="3" t="s">
        <v>327</v>
      </c>
      <c r="J96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96" s="5" t="s">
        <v>18</v>
      </c>
      <c r="L96" s="3" t="s">
        <v>328</v>
      </c>
      <c r="M96" s="5" t="s">
        <v>329</v>
      </c>
      <c r="N96" s="6" t="s">
        <v>218</v>
      </c>
      <c r="O96" s="6" t="str">
        <f>IFERROR(INDEX(Tab_Legislação[Setor],MATCH(Tab_Emails[[#This Row],[Lei/Decreto]],Tab_Legislação[Legislação],0)),"")</f>
        <v>Farmacêutica</v>
      </c>
      <c r="P96" s="6">
        <v>45622</v>
      </c>
      <c r="Q96" s="12">
        <f>IF(Tab_Emails[[#This Row],[Data da solicitação]]="","",IF(Tab_Emails[[#This Row],[Data da resposta]]="","",_xlfn.DAYS(Tab_Emails[[#This Row],[Data da resposta]],Tab_Emails[[#This Row],[Data da solicitação]])))</f>
        <v>1</v>
      </c>
      <c r="R96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96" s="5" t="str">
        <f>IFERROR(IF(Tab_Emails[[#This Row],[Data da solicitação]]="","",IF(Tab_Emails[[#This Row],[Data da resposta]]="","Aguardando resposta","Respondido")),"")</f>
        <v>Respondido</v>
      </c>
      <c r="T96" s="5" t="s">
        <v>159</v>
      </c>
      <c r="U96" s="5" t="s">
        <v>330</v>
      </c>
      <c r="V96" s="5">
        <f ca="1">IF(Tab_Emails[[#This Row],[Semana da Resposta]]="","",IF(Tab_Emails[[#This Row],[Semana da Resposta]]=$L$3,1,0))</f>
        <v>1</v>
      </c>
    </row>
    <row r="97" spans="2:22" ht="40.200000000000003" customHeight="1" x14ac:dyDescent="0.3">
      <c r="B97" s="7">
        <v>88</v>
      </c>
      <c r="C97" s="7" t="s">
        <v>174</v>
      </c>
      <c r="D97" s="6">
        <v>45621</v>
      </c>
      <c r="E97" s="5" t="str">
        <f>IF(Tab_Emails[[#This Row],[Data da solicitação]]="","",TEXT(Tab_Emails[[#This Row],[Data da solicitação]],"dddd"))</f>
        <v>segunda-feira</v>
      </c>
      <c r="F97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97" s="7" t="s">
        <v>7</v>
      </c>
      <c r="H97" s="3" t="s">
        <v>176</v>
      </c>
      <c r="I97" s="3" t="s">
        <v>331</v>
      </c>
      <c r="J97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97" s="5" t="s">
        <v>18</v>
      </c>
      <c r="L97" s="3" t="s">
        <v>137</v>
      </c>
      <c r="M97" s="5" t="s">
        <v>138</v>
      </c>
      <c r="N97" s="6" t="s">
        <v>201</v>
      </c>
      <c r="O97" s="6" t="str">
        <f>IFERROR(INDEX(Tab_Legislação[Setor],MATCH(Tab_Emails[[#This Row],[Lei/Decreto]],Tab_Legislação[Legislação],0)),"")</f>
        <v xml:space="preserve">Logística </v>
      </c>
      <c r="P97" s="6">
        <v>45622</v>
      </c>
      <c r="Q97" s="12">
        <f>IF(Tab_Emails[[#This Row],[Data da solicitação]]="","",IF(Tab_Emails[[#This Row],[Data da resposta]]="","",_xlfn.DAYS(Tab_Emails[[#This Row],[Data da resposta]],Tab_Emails[[#This Row],[Data da solicitação]])))</f>
        <v>1</v>
      </c>
      <c r="R97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97" s="5" t="str">
        <f>IFERROR(IF(Tab_Emails[[#This Row],[Data da solicitação]]="","",IF(Tab_Emails[[#This Row],[Data da resposta]]="","Aguardando resposta","Respondido")),"")</f>
        <v>Respondido</v>
      </c>
      <c r="T97" s="5" t="s">
        <v>159</v>
      </c>
      <c r="U97" s="5" t="s">
        <v>139</v>
      </c>
      <c r="V97" s="5">
        <f ca="1">IF(Tab_Emails[[#This Row],[Semana da Resposta]]="","",IF(Tab_Emails[[#This Row],[Semana da Resposta]]=$L$3,1,0))</f>
        <v>1</v>
      </c>
    </row>
    <row r="98" spans="2:22" ht="40.200000000000003" customHeight="1" x14ac:dyDescent="0.3">
      <c r="B98" s="7">
        <v>89</v>
      </c>
      <c r="C98" s="7" t="s">
        <v>174</v>
      </c>
      <c r="D98" s="6">
        <v>45622</v>
      </c>
      <c r="E98" s="5" t="str">
        <f>IF(Tab_Emails[[#This Row],[Data da solicitação]]="","",TEXT(Tab_Emails[[#This Row],[Data da solicitação]],"dddd"))</f>
        <v>terça-feira</v>
      </c>
      <c r="F98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98" s="7" t="s">
        <v>7</v>
      </c>
      <c r="H98" s="3" t="s">
        <v>176</v>
      </c>
      <c r="I98" s="3" t="s">
        <v>332</v>
      </c>
      <c r="J98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98" s="5" t="s">
        <v>18</v>
      </c>
      <c r="L98" s="3" t="s">
        <v>333</v>
      </c>
      <c r="M98" s="5" t="s">
        <v>334</v>
      </c>
      <c r="N98" s="6" t="s">
        <v>201</v>
      </c>
      <c r="O98" s="6" t="str">
        <f>IFERROR(INDEX(Tab_Legislação[Setor],MATCH(Tab_Emails[[#This Row],[Lei/Decreto]],Tab_Legislação[Legislação],0)),"")</f>
        <v xml:space="preserve">Logística </v>
      </c>
      <c r="P98" s="6">
        <v>45622</v>
      </c>
      <c r="Q98" s="12">
        <f>IF(Tab_Emails[[#This Row],[Data da solicitação]]="","",IF(Tab_Emails[[#This Row],[Data da resposta]]="","",_xlfn.DAYS(Tab_Emails[[#This Row],[Data da resposta]],Tab_Emails[[#This Row],[Data da solicitação]])))</f>
        <v>0</v>
      </c>
      <c r="R98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98" s="5" t="str">
        <f>IFERROR(IF(Tab_Emails[[#This Row],[Data da solicitação]]="","",IF(Tab_Emails[[#This Row],[Data da resposta]]="","Aguardando resposta","Respondido")),"")</f>
        <v>Respondido</v>
      </c>
      <c r="T98" s="5" t="s">
        <v>159</v>
      </c>
      <c r="U98" s="5" t="s">
        <v>162</v>
      </c>
      <c r="V98" s="5">
        <f ca="1">IF(Tab_Emails[[#This Row],[Semana da Resposta]]="","",IF(Tab_Emails[[#This Row],[Semana da Resposta]]=$L$3,1,0))</f>
        <v>1</v>
      </c>
    </row>
    <row r="99" spans="2:22" ht="40.200000000000003" customHeight="1" x14ac:dyDescent="0.3">
      <c r="B99" s="7">
        <v>90</v>
      </c>
      <c r="C99" s="7" t="s">
        <v>174</v>
      </c>
      <c r="D99" s="6">
        <v>45622</v>
      </c>
      <c r="E99" s="5" t="str">
        <f>IF(Tab_Emails[[#This Row],[Data da solicitação]]="","",TEXT(Tab_Emails[[#This Row],[Data da solicitação]],"dddd"))</f>
        <v>terça-feira</v>
      </c>
      <c r="F99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99" s="7" t="s">
        <v>255</v>
      </c>
      <c r="H99" s="3"/>
      <c r="I99" s="3" t="s">
        <v>335</v>
      </c>
      <c r="J99" s="3" t="s">
        <v>39</v>
      </c>
      <c r="K99" s="5" t="s">
        <v>18</v>
      </c>
      <c r="L99" s="3" t="s">
        <v>336</v>
      </c>
      <c r="N99" s="6" t="s">
        <v>218</v>
      </c>
      <c r="O99" s="6" t="str">
        <f>IFERROR(INDEX(Tab_Legislação[Setor],MATCH(Tab_Emails[[#This Row],[Lei/Decreto]],Tab_Legislação[Legislação],0)),"")</f>
        <v>Farmacêutica</v>
      </c>
      <c r="P99" s="6">
        <v>45622</v>
      </c>
      <c r="Q99" s="12">
        <f>IF(Tab_Emails[[#This Row],[Data da solicitação]]="","",IF(Tab_Emails[[#This Row],[Data da resposta]]="","",_xlfn.DAYS(Tab_Emails[[#This Row],[Data da resposta]],Tab_Emails[[#This Row],[Data da solicitação]])))</f>
        <v>0</v>
      </c>
      <c r="R99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99" s="5" t="str">
        <f>IFERROR(IF(Tab_Emails[[#This Row],[Data da solicitação]]="","",IF(Tab_Emails[[#This Row],[Data da resposta]]="","Aguardando resposta","Respondido")),"")</f>
        <v>Respondido</v>
      </c>
      <c r="T99" s="5" t="s">
        <v>385</v>
      </c>
      <c r="U99" s="5" t="s">
        <v>162</v>
      </c>
      <c r="V99" s="5">
        <f ca="1">IF(Tab_Emails[[#This Row],[Semana da Resposta]]="","",IF(Tab_Emails[[#This Row],[Semana da Resposta]]=$L$3,1,0))</f>
        <v>1</v>
      </c>
    </row>
    <row r="100" spans="2:22" ht="40.200000000000003" customHeight="1" x14ac:dyDescent="0.3">
      <c r="B100" s="7">
        <v>91</v>
      </c>
      <c r="C100" s="7" t="s">
        <v>174</v>
      </c>
      <c r="D100" s="6">
        <v>45621</v>
      </c>
      <c r="E100" s="5" t="str">
        <f>IF(Tab_Emails[[#This Row],[Data da solicitação]]="","",TEXT(Tab_Emails[[#This Row],[Data da solicitação]],"dddd"))</f>
        <v>segunda-feira</v>
      </c>
      <c r="F100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100" s="7" t="s">
        <v>7</v>
      </c>
      <c r="H100" s="3" t="s">
        <v>176</v>
      </c>
      <c r="I100" s="3" t="s">
        <v>337</v>
      </c>
      <c r="J100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100" s="5" t="s">
        <v>18</v>
      </c>
      <c r="L100" s="3" t="s">
        <v>147</v>
      </c>
      <c r="N100" s="6"/>
      <c r="O100" s="6" t="str">
        <f>IFERROR(INDEX(Tab_Legislação[Setor],MATCH(Tab_Emails[[#This Row],[Lei/Decreto]],Tab_Legislação[Legislação],0)),"")</f>
        <v/>
      </c>
      <c r="P100" s="6">
        <v>45622</v>
      </c>
      <c r="Q100" s="12">
        <f>IF(Tab_Emails[[#This Row],[Data da solicitação]]="","",IF(Tab_Emails[[#This Row],[Data da resposta]]="","",_xlfn.DAYS(Tab_Emails[[#This Row],[Data da resposta]],Tab_Emails[[#This Row],[Data da solicitação]])))</f>
        <v>1</v>
      </c>
      <c r="R100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100" s="5" t="str">
        <f>IFERROR(IF(Tab_Emails[[#This Row],[Data da solicitação]]="","",IF(Tab_Emails[[#This Row],[Data da resposta]]="","Aguardando resposta","Respondido")),"")</f>
        <v>Respondido</v>
      </c>
      <c r="T100" s="5" t="s">
        <v>159</v>
      </c>
      <c r="U100" s="5" t="s">
        <v>162</v>
      </c>
      <c r="V100" s="5">
        <f ca="1">IF(Tab_Emails[[#This Row],[Semana da Resposta]]="","",IF(Tab_Emails[[#This Row],[Semana da Resposta]]=$L$3,1,0))</f>
        <v>1</v>
      </c>
    </row>
    <row r="101" spans="2:22" ht="40.200000000000003" customHeight="1" x14ac:dyDescent="0.3">
      <c r="B101" s="7">
        <v>92</v>
      </c>
      <c r="C101" s="7" t="s">
        <v>174</v>
      </c>
      <c r="D101" s="6">
        <v>45623</v>
      </c>
      <c r="E101" s="5" t="str">
        <f>IF(Tab_Emails[[#This Row],[Data da solicitação]]="","",TEXT(Tab_Emails[[#This Row],[Data da solicitação]],"dddd"))</f>
        <v>quarta-feira</v>
      </c>
      <c r="F101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101" s="7" t="s">
        <v>7</v>
      </c>
      <c r="H101" s="3" t="s">
        <v>176</v>
      </c>
      <c r="I101" s="3" t="s">
        <v>338</v>
      </c>
      <c r="J101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101" s="5" t="s">
        <v>18</v>
      </c>
      <c r="L101" s="3" t="s">
        <v>339</v>
      </c>
      <c r="M101" s="5" t="s">
        <v>340</v>
      </c>
      <c r="N101" s="6" t="s">
        <v>196</v>
      </c>
      <c r="O101" s="6" t="str">
        <f>IFERROR(INDEX(Tab_Legislação[Setor],MATCH(Tab_Emails[[#This Row],[Lei/Decreto]],Tab_Legislação[Legislação],0)),"")</f>
        <v>Indústria</v>
      </c>
      <c r="P101" s="6">
        <v>45624</v>
      </c>
      <c r="Q101" s="12">
        <f>IF(Tab_Emails[[#This Row],[Data da solicitação]]="","",IF(Tab_Emails[[#This Row],[Data da resposta]]="","",_xlfn.DAYS(Tab_Emails[[#This Row],[Data da resposta]],Tab_Emails[[#This Row],[Data da solicitação]])))</f>
        <v>1</v>
      </c>
      <c r="R101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101" s="5" t="str">
        <f>IFERROR(IF(Tab_Emails[[#This Row],[Data da solicitação]]="","",IF(Tab_Emails[[#This Row],[Data da resposta]]="","Aguardando resposta","Respondido")),"")</f>
        <v>Respondido</v>
      </c>
      <c r="T101" s="5" t="s">
        <v>159</v>
      </c>
      <c r="U101" s="5" t="s">
        <v>341</v>
      </c>
      <c r="V101" s="5">
        <f ca="1">IF(Tab_Emails[[#This Row],[Semana da Resposta]]="","",IF(Tab_Emails[[#This Row],[Semana da Resposta]]=$L$3,1,0))</f>
        <v>1</v>
      </c>
    </row>
    <row r="102" spans="2:22" ht="40.200000000000003" customHeight="1" x14ac:dyDescent="0.3">
      <c r="B102" s="7">
        <v>93</v>
      </c>
      <c r="C102" s="7" t="s">
        <v>174</v>
      </c>
      <c r="D102" s="6">
        <v>45623</v>
      </c>
      <c r="E102" s="5" t="str">
        <f>IF(Tab_Emails[[#This Row],[Data da solicitação]]="","",TEXT(Tab_Emails[[#This Row],[Data da solicitação]],"dddd"))</f>
        <v>quarta-feira</v>
      </c>
      <c r="F102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102" s="7" t="s">
        <v>4</v>
      </c>
      <c r="H102" s="3" t="s">
        <v>176</v>
      </c>
      <c r="I102" s="3" t="s">
        <v>43</v>
      </c>
      <c r="J102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102" s="5" t="s">
        <v>18</v>
      </c>
      <c r="L102" s="3" t="s">
        <v>342</v>
      </c>
      <c r="M102" s="5" t="s">
        <v>343</v>
      </c>
      <c r="N102" s="6" t="s">
        <v>201</v>
      </c>
      <c r="O102" s="6" t="str">
        <f>IFERROR(INDEX(Tab_Legislação[Setor],MATCH(Tab_Emails[[#This Row],[Lei/Decreto]],Tab_Legislação[Legislação],0)),"")</f>
        <v xml:space="preserve">Logística </v>
      </c>
      <c r="P102" s="6">
        <v>45624</v>
      </c>
      <c r="Q102" s="12">
        <f>IF(Tab_Emails[[#This Row],[Data da solicitação]]="","",IF(Tab_Emails[[#This Row],[Data da resposta]]="","",_xlfn.DAYS(Tab_Emails[[#This Row],[Data da resposta]],Tab_Emails[[#This Row],[Data da solicitação]])))</f>
        <v>1</v>
      </c>
      <c r="R102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102" s="5" t="str">
        <f>IFERROR(IF(Tab_Emails[[#This Row],[Data da solicitação]]="","",IF(Tab_Emails[[#This Row],[Data da resposta]]="","Aguardando resposta","Respondido")),"")</f>
        <v>Respondido</v>
      </c>
      <c r="T102" s="5" t="s">
        <v>158</v>
      </c>
      <c r="U102" s="5" t="s">
        <v>344</v>
      </c>
      <c r="V102" s="5">
        <f ca="1">IF(Tab_Emails[[#This Row],[Semana da Resposta]]="","",IF(Tab_Emails[[#This Row],[Semana da Resposta]]=$L$3,1,0))</f>
        <v>1</v>
      </c>
    </row>
    <row r="103" spans="2:22" ht="40.200000000000003" customHeight="1" x14ac:dyDescent="0.3">
      <c r="B103" s="7">
        <v>94</v>
      </c>
      <c r="C103" s="7" t="s">
        <v>174</v>
      </c>
      <c r="D103" s="6">
        <v>45623</v>
      </c>
      <c r="E103" s="5" t="str">
        <f>IF(Tab_Emails[[#This Row],[Data da solicitação]]="","",TEXT(Tab_Emails[[#This Row],[Data da solicitação]],"dddd"))</f>
        <v>quarta-feira</v>
      </c>
      <c r="F103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103" s="7" t="s">
        <v>14</v>
      </c>
      <c r="H103" s="3" t="s">
        <v>13</v>
      </c>
      <c r="I103" s="3" t="s">
        <v>345</v>
      </c>
      <c r="J103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Pedido de vista aos autos</v>
      </c>
      <c r="K103" s="5" t="s">
        <v>18</v>
      </c>
      <c r="L103" s="3" t="s">
        <v>346</v>
      </c>
      <c r="M103" s="5" t="s">
        <v>347</v>
      </c>
      <c r="N103" s="6" t="s">
        <v>231</v>
      </c>
      <c r="O103" s="6" t="str">
        <f>IFERROR(INDEX(Tab_Legislação[Setor],MATCH(Tab_Emails[[#This Row],[Lei/Decreto]],Tab_Legislação[Legislação],0)),"")</f>
        <v>Pescado</v>
      </c>
      <c r="P103" s="6">
        <v>45624</v>
      </c>
      <c r="Q103" s="12">
        <f>IF(Tab_Emails[[#This Row],[Data da solicitação]]="","",IF(Tab_Emails[[#This Row],[Data da resposta]]="","",_xlfn.DAYS(Tab_Emails[[#This Row],[Data da resposta]],Tab_Emails[[#This Row],[Data da solicitação]])))</f>
        <v>1</v>
      </c>
      <c r="R103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103" s="5" t="str">
        <f>IFERROR(IF(Tab_Emails[[#This Row],[Data da solicitação]]="","",IF(Tab_Emails[[#This Row],[Data da resposta]]="","Aguardando resposta","Respondido")),"")</f>
        <v>Respondido</v>
      </c>
      <c r="T103" s="5" t="s">
        <v>160</v>
      </c>
      <c r="U103" s="5" t="s">
        <v>348</v>
      </c>
      <c r="V103" s="5">
        <f ca="1">IF(Tab_Emails[[#This Row],[Semana da Resposta]]="","",IF(Tab_Emails[[#This Row],[Semana da Resposta]]=$L$3,1,0))</f>
        <v>1</v>
      </c>
    </row>
    <row r="104" spans="2:22" ht="40.200000000000003" customHeight="1" x14ac:dyDescent="0.3">
      <c r="B104" s="7">
        <v>95</v>
      </c>
      <c r="C104" s="7" t="s">
        <v>174</v>
      </c>
      <c r="D104" s="6">
        <v>45623</v>
      </c>
      <c r="E104" s="5" t="str">
        <f>IF(Tab_Emails[[#This Row],[Data da solicitação]]="","",TEXT(Tab_Emails[[#This Row],[Data da solicitação]],"dddd"))</f>
        <v>quarta-feira</v>
      </c>
      <c r="F104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104" s="7" t="s">
        <v>7</v>
      </c>
      <c r="H104" s="3" t="s">
        <v>176</v>
      </c>
      <c r="I104" s="3" t="s">
        <v>349</v>
      </c>
      <c r="J104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104" s="5" t="s">
        <v>18</v>
      </c>
      <c r="L104" s="3" t="s">
        <v>147</v>
      </c>
      <c r="N104" s="6"/>
      <c r="O104" s="6" t="str">
        <f>IFERROR(INDEX(Tab_Legislação[Setor],MATCH(Tab_Emails[[#This Row],[Lei/Decreto]],Tab_Legislação[Legislação],0)),"")</f>
        <v/>
      </c>
      <c r="P104" s="6">
        <v>45624</v>
      </c>
      <c r="Q104" s="12">
        <f>IF(Tab_Emails[[#This Row],[Data da solicitação]]="","",IF(Tab_Emails[[#This Row],[Data da resposta]]="","",_xlfn.DAYS(Tab_Emails[[#This Row],[Data da resposta]],Tab_Emails[[#This Row],[Data da solicitação]])))</f>
        <v>1</v>
      </c>
      <c r="R104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104" s="5" t="str">
        <f>IFERROR(IF(Tab_Emails[[#This Row],[Data da solicitação]]="","",IF(Tab_Emails[[#This Row],[Data da resposta]]="","Aguardando resposta","Respondido")),"")</f>
        <v>Respondido</v>
      </c>
      <c r="T104" s="5" t="s">
        <v>159</v>
      </c>
      <c r="U104" s="5" t="s">
        <v>162</v>
      </c>
      <c r="V104" s="5">
        <f ca="1">IF(Tab_Emails[[#This Row],[Semana da Resposta]]="","",IF(Tab_Emails[[#This Row],[Semana da Resposta]]=$L$3,1,0))</f>
        <v>1</v>
      </c>
    </row>
    <row r="105" spans="2:22" ht="40.200000000000003" customHeight="1" x14ac:dyDescent="0.3">
      <c r="B105" s="7">
        <v>96</v>
      </c>
      <c r="C105" s="7" t="s">
        <v>174</v>
      </c>
      <c r="D105" s="6">
        <v>45622</v>
      </c>
      <c r="E105" s="5" t="str">
        <f>IF(Tab_Emails[[#This Row],[Data da solicitação]]="","",TEXT(Tab_Emails[[#This Row],[Data da solicitação]],"dddd"))</f>
        <v>terça-feira</v>
      </c>
      <c r="F105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105" s="7" t="s">
        <v>6</v>
      </c>
      <c r="H105" s="3" t="s">
        <v>176</v>
      </c>
      <c r="I105" s="3" t="s">
        <v>350</v>
      </c>
      <c r="J105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105" s="5" t="s">
        <v>18</v>
      </c>
      <c r="L105" s="3" t="s">
        <v>351</v>
      </c>
      <c r="M105" s="5" t="s">
        <v>352</v>
      </c>
      <c r="N105" s="6" t="s">
        <v>191</v>
      </c>
      <c r="O105" s="6" t="str">
        <f>IFERROR(INDEX(Tab_Legislação[Setor],MATCH(Tab_Emails[[#This Row],[Lei/Decreto]],Tab_Legislação[Legislação],0)),"")</f>
        <v>Metal - Mecânico</v>
      </c>
      <c r="P105" s="6">
        <v>45624</v>
      </c>
      <c r="Q105" s="12">
        <f>IF(Tab_Emails[[#This Row],[Data da solicitação]]="","",IF(Tab_Emails[[#This Row],[Data da resposta]]="","",_xlfn.DAYS(Tab_Emails[[#This Row],[Data da resposta]],Tab_Emails[[#This Row],[Data da solicitação]])))</f>
        <v>2</v>
      </c>
      <c r="R105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105" s="5" t="str">
        <f>IFERROR(IF(Tab_Emails[[#This Row],[Data da solicitação]]="","",IF(Tab_Emails[[#This Row],[Data da resposta]]="","Aguardando resposta","Respondido")),"")</f>
        <v>Respondido</v>
      </c>
      <c r="T105" s="5" t="s">
        <v>158</v>
      </c>
      <c r="U105" s="5" t="s">
        <v>353</v>
      </c>
      <c r="V105" s="5">
        <f ca="1">IF(Tab_Emails[[#This Row],[Semana da Resposta]]="","",IF(Tab_Emails[[#This Row],[Semana da Resposta]]=$L$3,1,0))</f>
        <v>1</v>
      </c>
    </row>
    <row r="106" spans="2:22" ht="40.200000000000003" customHeight="1" x14ac:dyDescent="0.3">
      <c r="B106" s="7">
        <v>97</v>
      </c>
      <c r="C106" s="7" t="s">
        <v>174</v>
      </c>
      <c r="D106" s="6">
        <v>45622</v>
      </c>
      <c r="E106" s="5" t="str">
        <f>IF(Tab_Emails[[#This Row],[Data da solicitação]]="","",TEXT(Tab_Emails[[#This Row],[Data da solicitação]],"dddd"))</f>
        <v>terça-feira</v>
      </c>
      <c r="F106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106" s="7" t="s">
        <v>7</v>
      </c>
      <c r="H106" s="3" t="s">
        <v>176</v>
      </c>
      <c r="I106" s="3" t="s">
        <v>363</v>
      </c>
      <c r="J106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106" s="5" t="s">
        <v>18</v>
      </c>
      <c r="L106" s="3" t="s">
        <v>328</v>
      </c>
      <c r="N106" s="6"/>
      <c r="O106" s="6" t="str">
        <f>IFERROR(INDEX(Tab_Legislação[Setor],MATCH(Tab_Emails[[#This Row],[Lei/Decreto]],Tab_Legislação[Legislação],0)),"")</f>
        <v/>
      </c>
      <c r="P106" s="6">
        <v>45625</v>
      </c>
      <c r="Q106" s="12">
        <f>IF(Tab_Emails[[#This Row],[Data da solicitação]]="","",IF(Tab_Emails[[#This Row],[Data da resposta]]="","",_xlfn.DAYS(Tab_Emails[[#This Row],[Data da resposta]],Tab_Emails[[#This Row],[Data da solicitação]])))</f>
        <v>3</v>
      </c>
      <c r="R106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106" s="5" t="str">
        <f>IFERROR(IF(Tab_Emails[[#This Row],[Data da solicitação]]="","",IF(Tab_Emails[[#This Row],[Data da resposta]]="","Aguardando resposta","Respondido")),"")</f>
        <v>Respondido</v>
      </c>
      <c r="T106" s="5" t="s">
        <v>159</v>
      </c>
      <c r="U106" s="5" t="s">
        <v>162</v>
      </c>
      <c r="V106" s="5">
        <f ca="1">IF(Tab_Emails[[#This Row],[Semana da Resposta]]="","",IF(Tab_Emails[[#This Row],[Semana da Resposta]]=$L$3,1,0))</f>
        <v>1</v>
      </c>
    </row>
    <row r="107" spans="2:22" ht="40.200000000000003" customHeight="1" x14ac:dyDescent="0.3">
      <c r="B107" s="7">
        <v>98</v>
      </c>
      <c r="C107" s="7" t="s">
        <v>174</v>
      </c>
      <c r="D107" s="6">
        <v>45623</v>
      </c>
      <c r="E107" s="5" t="str">
        <f>IF(Tab_Emails[[#This Row],[Data da solicitação]]="","",TEXT(Tab_Emails[[#This Row],[Data da solicitação]],"dddd"))</f>
        <v>quarta-feira</v>
      </c>
      <c r="F107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107" s="7" t="s">
        <v>14</v>
      </c>
      <c r="H107" s="3" t="s">
        <v>13</v>
      </c>
      <c r="I107" s="3"/>
      <c r="J107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Pedido de vista aos autos</v>
      </c>
      <c r="K107" s="5" t="s">
        <v>18</v>
      </c>
      <c r="L107" s="3" t="s">
        <v>144</v>
      </c>
      <c r="M107" s="5" t="s">
        <v>145</v>
      </c>
      <c r="N107" s="6" t="s">
        <v>201</v>
      </c>
      <c r="O107" s="6" t="str">
        <f>IFERROR(INDEX(Tab_Legislação[Setor],MATCH(Tab_Emails[[#This Row],[Lei/Decreto]],Tab_Legislação[Legislação],0)),"")</f>
        <v xml:space="preserve">Logística </v>
      </c>
      <c r="P107" s="6">
        <v>45625</v>
      </c>
      <c r="Q107" s="12">
        <f>IF(Tab_Emails[[#This Row],[Data da solicitação]]="","",IF(Tab_Emails[[#This Row],[Data da resposta]]="","",_xlfn.DAYS(Tab_Emails[[#This Row],[Data da resposta]],Tab_Emails[[#This Row],[Data da solicitação]])))</f>
        <v>2</v>
      </c>
      <c r="R107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107" s="5" t="str">
        <f>IFERROR(IF(Tab_Emails[[#This Row],[Data da solicitação]]="","",IF(Tab_Emails[[#This Row],[Data da resposta]]="","Aguardando resposta","Respondido")),"")</f>
        <v>Respondido</v>
      </c>
      <c r="T107" s="5" t="s">
        <v>160</v>
      </c>
      <c r="U107" s="5" t="s">
        <v>146</v>
      </c>
      <c r="V107" s="5">
        <f ca="1">IF(Tab_Emails[[#This Row],[Semana da Resposta]]="","",IF(Tab_Emails[[#This Row],[Semana da Resposta]]=$L$3,1,0))</f>
        <v>1</v>
      </c>
    </row>
    <row r="108" spans="2:22" ht="40.200000000000003" customHeight="1" x14ac:dyDescent="0.3">
      <c r="B108" s="7">
        <v>99</v>
      </c>
      <c r="C108" s="7" t="s">
        <v>174</v>
      </c>
      <c r="D108" s="6">
        <v>45624</v>
      </c>
      <c r="E108" s="5" t="str">
        <f>IF(Tab_Emails[[#This Row],[Data da solicitação]]="","",TEXT(Tab_Emails[[#This Row],[Data da solicitação]],"dddd"))</f>
        <v>quinta-feira</v>
      </c>
      <c r="F108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108" s="7" t="s">
        <v>6</v>
      </c>
      <c r="H108" s="3" t="s">
        <v>176</v>
      </c>
      <c r="I108" s="3" t="s">
        <v>167</v>
      </c>
      <c r="J108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108" s="5" t="s">
        <v>18</v>
      </c>
      <c r="L108" s="3" t="s">
        <v>364</v>
      </c>
      <c r="M108" s="5" t="s">
        <v>365</v>
      </c>
      <c r="N108" s="6" t="s">
        <v>196</v>
      </c>
      <c r="O108" s="6" t="str">
        <f>IFERROR(INDEX(Tab_Legislação[Setor],MATCH(Tab_Emails[[#This Row],[Lei/Decreto]],Tab_Legislação[Legislação],0)),"")</f>
        <v>Indústria</v>
      </c>
      <c r="P108" s="6">
        <v>45625</v>
      </c>
      <c r="Q108" s="12">
        <f>IF(Tab_Emails[[#This Row],[Data da solicitação]]="","",IF(Tab_Emails[[#This Row],[Data da resposta]]="","",_xlfn.DAYS(Tab_Emails[[#This Row],[Data da resposta]],Tab_Emails[[#This Row],[Data da solicitação]])))</f>
        <v>1</v>
      </c>
      <c r="R108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108" s="5" t="str">
        <f>IFERROR(IF(Tab_Emails[[#This Row],[Data da solicitação]]="","",IF(Tab_Emails[[#This Row],[Data da resposta]]="","Aguardando resposta","Respondido")),"")</f>
        <v>Respondido</v>
      </c>
      <c r="T108" s="5" t="s">
        <v>158</v>
      </c>
      <c r="U108" s="5" t="s">
        <v>366</v>
      </c>
      <c r="V108" s="5">
        <f ca="1">IF(Tab_Emails[[#This Row],[Semana da Resposta]]="","",IF(Tab_Emails[[#This Row],[Semana da Resposta]]=$L$3,1,0))</f>
        <v>1</v>
      </c>
    </row>
    <row r="109" spans="2:22" ht="40.200000000000003" customHeight="1" x14ac:dyDescent="0.3">
      <c r="B109" s="7">
        <v>100</v>
      </c>
      <c r="C109" s="7" t="s">
        <v>174</v>
      </c>
      <c r="D109" s="6">
        <v>45624</v>
      </c>
      <c r="E109" s="5" t="str">
        <f>IF(Tab_Emails[[#This Row],[Data da solicitação]]="","",TEXT(Tab_Emails[[#This Row],[Data da solicitação]],"dddd"))</f>
        <v>quinta-feira</v>
      </c>
      <c r="F109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109" s="7" t="s">
        <v>14</v>
      </c>
      <c r="H109" s="3" t="s">
        <v>13</v>
      </c>
      <c r="I109" s="3"/>
      <c r="J109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Pedido de vista aos autos</v>
      </c>
      <c r="K109" s="5" t="s">
        <v>18</v>
      </c>
      <c r="L109" s="3" t="s">
        <v>367</v>
      </c>
      <c r="M109" s="5" t="s">
        <v>368</v>
      </c>
      <c r="N109" s="6" t="s">
        <v>196</v>
      </c>
      <c r="O109" s="6" t="str">
        <f>IFERROR(INDEX(Tab_Legislação[Setor],MATCH(Tab_Emails[[#This Row],[Lei/Decreto]],Tab_Legislação[Legislação],0)),"")</f>
        <v>Indústria</v>
      </c>
      <c r="P109" s="6">
        <v>45625</v>
      </c>
      <c r="Q109" s="12">
        <f>IF(Tab_Emails[[#This Row],[Data da solicitação]]="","",IF(Tab_Emails[[#This Row],[Data da resposta]]="","",_xlfn.DAYS(Tab_Emails[[#This Row],[Data da resposta]],Tab_Emails[[#This Row],[Data da solicitação]])))</f>
        <v>1</v>
      </c>
      <c r="R109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109" s="5" t="str">
        <f>IFERROR(IF(Tab_Emails[[#This Row],[Data da solicitação]]="","",IF(Tab_Emails[[#This Row],[Data da resposta]]="","Aguardando resposta","Respondido")),"")</f>
        <v>Respondido</v>
      </c>
      <c r="T109" s="5" t="s">
        <v>161</v>
      </c>
      <c r="U109" s="5" t="s">
        <v>369</v>
      </c>
      <c r="V109" s="5">
        <f ca="1">IF(Tab_Emails[[#This Row],[Semana da Resposta]]="","",IF(Tab_Emails[[#This Row],[Semana da Resposta]]=$L$3,1,0))</f>
        <v>1</v>
      </c>
    </row>
    <row r="110" spans="2:22" ht="40.200000000000003" customHeight="1" x14ac:dyDescent="0.3">
      <c r="B110" s="7">
        <v>101</v>
      </c>
      <c r="C110" s="7" t="s">
        <v>174</v>
      </c>
      <c r="D110" s="6">
        <v>45624</v>
      </c>
      <c r="E110" s="5" t="str">
        <f>IF(Tab_Emails[[#This Row],[Data da solicitação]]="","",TEXT(Tab_Emails[[#This Row],[Data da solicitação]],"dddd"))</f>
        <v>quinta-feira</v>
      </c>
      <c r="F110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110" s="7" t="s">
        <v>7</v>
      </c>
      <c r="H110" s="3" t="s">
        <v>176</v>
      </c>
      <c r="I110" s="3" t="s">
        <v>370</v>
      </c>
      <c r="J110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110" s="5" t="s">
        <v>18</v>
      </c>
      <c r="L110" s="3" t="s">
        <v>371</v>
      </c>
      <c r="M110" s="5" t="s">
        <v>372</v>
      </c>
      <c r="N110" s="6" t="s">
        <v>196</v>
      </c>
      <c r="O110" s="6" t="str">
        <f>IFERROR(INDEX(Tab_Legislação[Setor],MATCH(Tab_Emails[[#This Row],[Lei/Decreto]],Tab_Legislação[Legislação],0)),"")</f>
        <v>Indústria</v>
      </c>
      <c r="P110" s="6">
        <v>45625</v>
      </c>
      <c r="Q110" s="12">
        <f>IF(Tab_Emails[[#This Row],[Data da solicitação]]="","",IF(Tab_Emails[[#This Row],[Data da resposta]]="","",_xlfn.DAYS(Tab_Emails[[#This Row],[Data da resposta]],Tab_Emails[[#This Row],[Data da solicitação]])))</f>
        <v>1</v>
      </c>
      <c r="R110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110" s="5" t="str">
        <f>IFERROR(IF(Tab_Emails[[#This Row],[Data da solicitação]]="","",IF(Tab_Emails[[#This Row],[Data da resposta]]="","Aguardando resposta","Respondido")),"")</f>
        <v>Respondido</v>
      </c>
      <c r="T110" s="5" t="s">
        <v>159</v>
      </c>
      <c r="U110" s="5" t="s">
        <v>341</v>
      </c>
      <c r="V110" s="5">
        <f ca="1">IF(Tab_Emails[[#This Row],[Semana da Resposta]]="","",IF(Tab_Emails[[#This Row],[Semana da Resposta]]=$L$3,1,0))</f>
        <v>1</v>
      </c>
    </row>
    <row r="111" spans="2:22" ht="40.200000000000003" customHeight="1" x14ac:dyDescent="0.3">
      <c r="B111" s="7">
        <v>102</v>
      </c>
      <c r="C111" s="7" t="s">
        <v>174</v>
      </c>
      <c r="D111" s="6">
        <v>45624</v>
      </c>
      <c r="E111" s="5" t="str">
        <f>IF(Tab_Emails[[#This Row],[Data da solicitação]]="","",TEXT(Tab_Emails[[#This Row],[Data da solicitação]],"dddd"))</f>
        <v>quinta-feira</v>
      </c>
      <c r="F111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111" s="25" t="s">
        <v>4</v>
      </c>
      <c r="H111" s="3" t="s">
        <v>176</v>
      </c>
      <c r="I111" s="3" t="s">
        <v>374</v>
      </c>
      <c r="J111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111" s="5" t="s">
        <v>18</v>
      </c>
      <c r="L111" s="3" t="s">
        <v>373</v>
      </c>
      <c r="M111" s="5" t="s">
        <v>114</v>
      </c>
      <c r="N111" s="6" t="s">
        <v>201</v>
      </c>
      <c r="O111" s="6" t="str">
        <f>IFERROR(INDEX(Tab_Legislação[Setor],MATCH(Tab_Emails[[#This Row],[Lei/Decreto]],Tab_Legislação[Legislação],0)),"")</f>
        <v xml:space="preserve">Logística </v>
      </c>
      <c r="P111" s="6">
        <v>45625</v>
      </c>
      <c r="Q111" s="12">
        <f>IF(Tab_Emails[[#This Row],[Data da solicitação]]="","",IF(Tab_Emails[[#This Row],[Data da resposta]]="","",_xlfn.DAYS(Tab_Emails[[#This Row],[Data da resposta]],Tab_Emails[[#This Row],[Data da solicitação]])))</f>
        <v>1</v>
      </c>
      <c r="R111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111" s="5" t="str">
        <f>IFERROR(IF(Tab_Emails[[#This Row],[Data da solicitação]]="","",IF(Tab_Emails[[#This Row],[Data da resposta]]="","Aguardando resposta","Respondido")),"")</f>
        <v>Respondido</v>
      </c>
      <c r="T111" s="5" t="s">
        <v>160</v>
      </c>
      <c r="U111" s="5" t="s">
        <v>115</v>
      </c>
      <c r="V111" s="5">
        <f ca="1">IF(Tab_Emails[[#This Row],[Semana da Resposta]]="","",IF(Tab_Emails[[#This Row],[Semana da Resposta]]=$L$3,1,0))</f>
        <v>1</v>
      </c>
    </row>
    <row r="112" spans="2:22" ht="40.200000000000003" customHeight="1" x14ac:dyDescent="0.3">
      <c r="B112" s="7">
        <v>103</v>
      </c>
      <c r="C112" s="7" t="s">
        <v>174</v>
      </c>
      <c r="D112" s="6">
        <v>45624</v>
      </c>
      <c r="E112" s="5" t="str">
        <f>IF(Tab_Emails[[#This Row],[Data da solicitação]]="","",TEXT(Tab_Emails[[#This Row],[Data da solicitação]],"dddd"))</f>
        <v>quinta-feira</v>
      </c>
      <c r="F112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112" s="25" t="s">
        <v>4</v>
      </c>
      <c r="H112" s="3" t="s">
        <v>176</v>
      </c>
      <c r="I112" s="3" t="s">
        <v>43</v>
      </c>
      <c r="J112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112" s="5" t="s">
        <v>18</v>
      </c>
      <c r="L112" s="3" t="s">
        <v>111</v>
      </c>
      <c r="M112" s="5" t="s">
        <v>112</v>
      </c>
      <c r="N112" s="6" t="s">
        <v>216</v>
      </c>
      <c r="O112" s="6" t="str">
        <f>IFERROR(INDEX(Tab_Legislação[Setor],MATCH(Tab_Emails[[#This Row],[Lei/Decreto]],Tab_Legislação[Legislação],0)),"")</f>
        <v>E-commerce</v>
      </c>
      <c r="P112" s="6">
        <v>45625</v>
      </c>
      <c r="Q112" s="12">
        <f>IF(Tab_Emails[[#This Row],[Data da solicitação]]="","",IF(Tab_Emails[[#This Row],[Data da resposta]]="","",_xlfn.DAYS(Tab_Emails[[#This Row],[Data da resposta]],Tab_Emails[[#This Row],[Data da solicitação]])))</f>
        <v>1</v>
      </c>
      <c r="R112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112" s="5" t="str">
        <f>IFERROR(IF(Tab_Emails[[#This Row],[Data da solicitação]]="","",IF(Tab_Emails[[#This Row],[Data da resposta]]="","Aguardando resposta","Respondido")),"")</f>
        <v>Respondido</v>
      </c>
      <c r="T112" s="5" t="s">
        <v>158</v>
      </c>
      <c r="U112" s="5" t="s">
        <v>113</v>
      </c>
      <c r="V112" s="5">
        <f ca="1">IF(Tab_Emails[[#This Row],[Semana da Resposta]]="","",IF(Tab_Emails[[#This Row],[Semana da Resposta]]=$L$3,1,0))</f>
        <v>1</v>
      </c>
    </row>
    <row r="113" spans="2:22" ht="40.200000000000003" customHeight="1" x14ac:dyDescent="0.3">
      <c r="B113" s="7">
        <v>104</v>
      </c>
      <c r="C113" s="7" t="s">
        <v>174</v>
      </c>
      <c r="D113" s="6">
        <v>45624</v>
      </c>
      <c r="E113" s="5" t="str">
        <f>IF(Tab_Emails[[#This Row],[Data da solicitação]]="","",TEXT(Tab_Emails[[#This Row],[Data da solicitação]],"dddd"))</f>
        <v>quinta-feira</v>
      </c>
      <c r="F113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113" s="25" t="s">
        <v>7</v>
      </c>
      <c r="H113" s="3" t="s">
        <v>176</v>
      </c>
      <c r="I113" s="3" t="s">
        <v>375</v>
      </c>
      <c r="J113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113" s="5" t="s">
        <v>18</v>
      </c>
      <c r="L113" s="3" t="s">
        <v>376</v>
      </c>
      <c r="M113" s="5" t="s">
        <v>377</v>
      </c>
      <c r="N113" s="6" t="s">
        <v>201</v>
      </c>
      <c r="O113" s="6" t="str">
        <f>IFERROR(INDEX(Tab_Legislação[Setor],MATCH(Tab_Emails[[#This Row],[Lei/Decreto]],Tab_Legislação[Legislação],0)),"")</f>
        <v xml:space="preserve">Logística </v>
      </c>
      <c r="P113" s="6">
        <v>45625</v>
      </c>
      <c r="Q113" s="12">
        <f>IF(Tab_Emails[[#This Row],[Data da solicitação]]="","",IF(Tab_Emails[[#This Row],[Data da resposta]]="","",_xlfn.DAYS(Tab_Emails[[#This Row],[Data da resposta]],Tab_Emails[[#This Row],[Data da solicitação]])))</f>
        <v>1</v>
      </c>
      <c r="R113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113" s="5" t="str">
        <f>IFERROR(IF(Tab_Emails[[#This Row],[Data da solicitação]]="","",IF(Tab_Emails[[#This Row],[Data da resposta]]="","Aguardando resposta","Respondido")),"")</f>
        <v>Respondido</v>
      </c>
      <c r="T113" s="5" t="s">
        <v>159</v>
      </c>
      <c r="U113" s="5" t="s">
        <v>378</v>
      </c>
      <c r="V113" s="5">
        <f ca="1">IF(Tab_Emails[[#This Row],[Semana da Resposta]]="","",IF(Tab_Emails[[#This Row],[Semana da Resposta]]=$L$3,1,0))</f>
        <v>1</v>
      </c>
    </row>
    <row r="114" spans="2:22" ht="40.200000000000003" customHeight="1" x14ac:dyDescent="0.3">
      <c r="B114" s="7">
        <v>105</v>
      </c>
      <c r="C114" s="7" t="s">
        <v>174</v>
      </c>
      <c r="D114" s="6">
        <v>45624</v>
      </c>
      <c r="E114" s="5" t="str">
        <f>IF(Tab_Emails[[#This Row],[Data da solicitação]]="","",TEXT(Tab_Emails[[#This Row],[Data da solicitação]],"dddd"))</f>
        <v>quinta-feira</v>
      </c>
      <c r="F114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114" s="25" t="s">
        <v>7</v>
      </c>
      <c r="H114" s="3" t="s">
        <v>176</v>
      </c>
      <c r="I114" s="3" t="s">
        <v>375</v>
      </c>
      <c r="J114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114" s="5" t="s">
        <v>18</v>
      </c>
      <c r="L114" s="3" t="s">
        <v>379</v>
      </c>
      <c r="M114" s="5" t="s">
        <v>380</v>
      </c>
      <c r="N114" s="6" t="s">
        <v>216</v>
      </c>
      <c r="O114" s="6" t="str">
        <f>IFERROR(INDEX(Tab_Legislação[Setor],MATCH(Tab_Emails[[#This Row],[Lei/Decreto]],Tab_Legislação[Legislação],0)),"")</f>
        <v>E-commerce</v>
      </c>
      <c r="P114" s="6">
        <v>45625</v>
      </c>
      <c r="Q114" s="12">
        <f>IF(Tab_Emails[[#This Row],[Data da solicitação]]="","",IF(Tab_Emails[[#This Row],[Data da resposta]]="","",_xlfn.DAYS(Tab_Emails[[#This Row],[Data da resposta]],Tab_Emails[[#This Row],[Data da solicitação]])))</f>
        <v>1</v>
      </c>
      <c r="R114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114" s="5" t="str">
        <f>IFERROR(IF(Tab_Emails[[#This Row],[Data da solicitação]]="","",IF(Tab_Emails[[#This Row],[Data da resposta]]="","Aguardando resposta","Respondido")),"")</f>
        <v>Respondido</v>
      </c>
      <c r="T114" s="5" t="s">
        <v>159</v>
      </c>
      <c r="U114" s="5" t="s">
        <v>381</v>
      </c>
      <c r="V114" s="5">
        <f ca="1">IF(Tab_Emails[[#This Row],[Semana da Resposta]]="","",IF(Tab_Emails[[#This Row],[Semana da Resposta]]=$L$3,1,0))</f>
        <v>1</v>
      </c>
    </row>
    <row r="115" spans="2:22" ht="40.200000000000003" customHeight="1" x14ac:dyDescent="0.3">
      <c r="B115" s="7">
        <v>106</v>
      </c>
      <c r="C115" s="7" t="s">
        <v>174</v>
      </c>
      <c r="D115" s="6">
        <v>45624</v>
      </c>
      <c r="E115" s="5" t="str">
        <f>IF(Tab_Emails[[#This Row],[Data da solicitação]]="","",TEXT(Tab_Emails[[#This Row],[Data da solicitação]],"dddd"))</f>
        <v>quinta-feira</v>
      </c>
      <c r="F115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115" s="25" t="s">
        <v>4</v>
      </c>
      <c r="H115" s="3" t="s">
        <v>176</v>
      </c>
      <c r="I115" s="3" t="s">
        <v>140</v>
      </c>
      <c r="J115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115" s="5" t="s">
        <v>18</v>
      </c>
      <c r="L115" s="3" t="s">
        <v>382</v>
      </c>
      <c r="M115" s="5" t="s">
        <v>117</v>
      </c>
      <c r="N115" s="6" t="s">
        <v>201</v>
      </c>
      <c r="O115" s="6" t="str">
        <f>IFERROR(INDEX(Tab_Legislação[Setor],MATCH(Tab_Emails[[#This Row],[Lei/Decreto]],Tab_Legislação[Legislação],0)),"")</f>
        <v xml:space="preserve">Logística </v>
      </c>
      <c r="P115" s="6">
        <v>45625</v>
      </c>
      <c r="Q115" s="12">
        <f>IF(Tab_Emails[[#This Row],[Data da solicitação]]="","",IF(Tab_Emails[[#This Row],[Data da resposta]]="","",_xlfn.DAYS(Tab_Emails[[#This Row],[Data da resposta]],Tab_Emails[[#This Row],[Data da solicitação]])))</f>
        <v>1</v>
      </c>
      <c r="R115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115" s="5" t="str">
        <f>IFERROR(IF(Tab_Emails[[#This Row],[Data da solicitação]]="","",IF(Tab_Emails[[#This Row],[Data da resposta]]="","Aguardando resposta","Respondido")),"")</f>
        <v>Respondido</v>
      </c>
      <c r="T115" s="5" t="s">
        <v>158</v>
      </c>
      <c r="U115" s="5" t="s">
        <v>118</v>
      </c>
      <c r="V115" s="5">
        <f ca="1">IF(Tab_Emails[[#This Row],[Semana da Resposta]]="","",IF(Tab_Emails[[#This Row],[Semana da Resposta]]=$L$3,1,0))</f>
        <v>1</v>
      </c>
    </row>
    <row r="116" spans="2:22" ht="40.200000000000003" customHeight="1" x14ac:dyDescent="0.3">
      <c r="B116" s="7">
        <v>107</v>
      </c>
      <c r="C116" s="7" t="s">
        <v>174</v>
      </c>
      <c r="D116" s="6">
        <v>45624</v>
      </c>
      <c r="E116" s="5" t="str">
        <f>IF(Tab_Emails[[#This Row],[Data da solicitação]]="","",TEXT(Tab_Emails[[#This Row],[Data da solicitação]],"dddd"))</f>
        <v>quinta-feira</v>
      </c>
      <c r="F116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116" s="25" t="s">
        <v>4</v>
      </c>
      <c r="H116" s="3" t="s">
        <v>176</v>
      </c>
      <c r="I116" s="3" t="s">
        <v>140</v>
      </c>
      <c r="J116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116" s="5" t="s">
        <v>18</v>
      </c>
      <c r="L116" s="3" t="s">
        <v>371</v>
      </c>
      <c r="M116" s="5" t="s">
        <v>340</v>
      </c>
      <c r="N116" s="6" t="s">
        <v>196</v>
      </c>
      <c r="O116" s="6" t="str">
        <f>IFERROR(INDEX(Tab_Legislação[Setor],MATCH(Tab_Emails[[#This Row],[Lei/Decreto]],Tab_Legislação[Legislação],0)),"")</f>
        <v>Indústria</v>
      </c>
      <c r="P116" s="6">
        <v>45625</v>
      </c>
      <c r="Q116" s="12">
        <f>IF(Tab_Emails[[#This Row],[Data da solicitação]]="","",IF(Tab_Emails[[#This Row],[Data da resposta]]="","",_xlfn.DAYS(Tab_Emails[[#This Row],[Data da resposta]],Tab_Emails[[#This Row],[Data da solicitação]])))</f>
        <v>1</v>
      </c>
      <c r="R116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116" s="5" t="str">
        <f>IFERROR(IF(Tab_Emails[[#This Row],[Data da solicitação]]="","",IF(Tab_Emails[[#This Row],[Data da resposta]]="","Aguardando resposta","Respondido")),"")</f>
        <v>Respondido</v>
      </c>
      <c r="T116" s="5" t="s">
        <v>158</v>
      </c>
      <c r="U116" s="5" t="s">
        <v>341</v>
      </c>
      <c r="V116" s="5">
        <f ca="1">IF(Tab_Emails[[#This Row],[Semana da Resposta]]="","",IF(Tab_Emails[[#This Row],[Semana da Resposta]]=$L$3,1,0))</f>
        <v>1</v>
      </c>
    </row>
    <row r="117" spans="2:22" ht="40.200000000000003" customHeight="1" x14ac:dyDescent="0.3">
      <c r="B117" s="7">
        <v>108</v>
      </c>
      <c r="C117" s="7" t="s">
        <v>174</v>
      </c>
      <c r="D117" s="6">
        <v>45625</v>
      </c>
      <c r="E117" s="5" t="str">
        <f>IF(Tab_Emails[[#This Row],[Data da solicitação]]="","",TEXT(Tab_Emails[[#This Row],[Data da solicitação]],"dddd"))</f>
        <v>sexta-feira</v>
      </c>
      <c r="F117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117" s="25" t="s">
        <v>255</v>
      </c>
      <c r="H117" s="3" t="s">
        <v>176</v>
      </c>
      <c r="I117" s="3" t="s">
        <v>335</v>
      </c>
      <c r="J117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Resposta elaborada</v>
      </c>
      <c r="K117" s="5" t="s">
        <v>18</v>
      </c>
      <c r="L117" s="3" t="s">
        <v>383</v>
      </c>
      <c r="M117" s="6" t="s">
        <v>384</v>
      </c>
      <c r="N117" s="6" t="s">
        <v>201</v>
      </c>
      <c r="O117" s="6" t="str">
        <f>IFERROR(INDEX(Tab_Legislação[Setor],MATCH(Tab_Emails[[#This Row],[Lei/Decreto]],Tab_Legislação[Legislação],0)),"")</f>
        <v xml:space="preserve">Logística </v>
      </c>
      <c r="P117" s="6">
        <v>45625</v>
      </c>
      <c r="Q117" s="12">
        <f>IF(Tab_Emails[[#This Row],[Data da solicitação]]="","",IF(Tab_Emails[[#This Row],[Data da resposta]]="","",_xlfn.DAYS(Tab_Emails[[#This Row],[Data da resposta]],Tab_Emails[[#This Row],[Data da solicitação]])))</f>
        <v>0</v>
      </c>
      <c r="R117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117" s="5" t="str">
        <f>IFERROR(IF(Tab_Emails[[#This Row],[Data da solicitação]]="","",IF(Tab_Emails[[#This Row],[Data da resposta]]="","Aguardando resposta","Respondido")),"")</f>
        <v>Respondido</v>
      </c>
      <c r="T117" s="5" t="s">
        <v>385</v>
      </c>
      <c r="U117" s="5" t="s">
        <v>341</v>
      </c>
      <c r="V117" s="5">
        <f ca="1">IF(Tab_Emails[[#This Row],[Semana da Resposta]]="","",IF(Tab_Emails[[#This Row],[Semana da Resposta]]=$L$3,1,0))</f>
        <v>1</v>
      </c>
    </row>
    <row r="118" spans="2:22" ht="40.200000000000003" customHeight="1" x14ac:dyDescent="0.3">
      <c r="B118" s="7">
        <v>109</v>
      </c>
      <c r="C118" s="7" t="s">
        <v>173</v>
      </c>
      <c r="D118" s="6">
        <v>45622</v>
      </c>
      <c r="E118" s="5" t="str">
        <f>IF(Tab_Emails[[#This Row],[Data da solicitação]]="","",TEXT(Tab_Emails[[#This Row],[Data da solicitação]],"dddd"))</f>
        <v>terça-feira</v>
      </c>
      <c r="F118" s="6" t="str">
        <f>IF(Tab_Emails[[#This Row],[Data da solicitação]]="","",YEAR(Tab_Emails[[#This Row],[Data da solicitação]]) &amp; "-" &amp; TEXT(_xlfn.ISOWEEKNUM(Tab_Emails[[#This Row],[Data da solicitação]]), "00"))</f>
        <v>2024-48</v>
      </c>
      <c r="G118" s="25" t="s">
        <v>255</v>
      </c>
      <c r="H118" s="3" t="s">
        <v>25</v>
      </c>
      <c r="I118" s="3" t="s">
        <v>386</v>
      </c>
      <c r="J118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>Site CODIN Incentivos</v>
      </c>
      <c r="K118" s="5" t="s">
        <v>253</v>
      </c>
      <c r="L118" s="3" t="s">
        <v>387</v>
      </c>
      <c r="M118" s="5" t="s">
        <v>388</v>
      </c>
      <c r="N118" s="6" t="s">
        <v>201</v>
      </c>
      <c r="O118" s="6" t="str">
        <f>IFERROR(INDEX(Tab_Legislação[Setor],MATCH(Tab_Emails[[#This Row],[Lei/Decreto]],Tab_Legislação[Legislação],0)),"")</f>
        <v xml:space="preserve">Logística </v>
      </c>
      <c r="P118" s="6">
        <v>45622</v>
      </c>
      <c r="Q118" s="12">
        <f>IF(Tab_Emails[[#This Row],[Data da solicitação]]="","",IF(Tab_Emails[[#This Row],[Data da resposta]]="","",_xlfn.DAYS(Tab_Emails[[#This Row],[Data da resposta]],Tab_Emails[[#This Row],[Data da solicitação]])))</f>
        <v>0</v>
      </c>
      <c r="R118" s="6" t="str">
        <f>IF(
   NOT(ISBLANK(Tab_Emails[[#This Row],[Data da resposta]])),
   YEAR(Tab_Emails[[#This Row],[Data da resposta]]) &amp; "-" &amp; TEXT(_xlfn.ISOWEEKNUM(Tab_Emails[[#This Row],[Data da resposta]]), "00"),
   "")</f>
        <v>2024-48</v>
      </c>
      <c r="S118" s="5" t="str">
        <f>IFERROR(IF(Tab_Emails[[#This Row],[Data da solicitação]]="","",IF(Tab_Emails[[#This Row],[Data da resposta]]="","Aguardando resposta","Respondido")),"")</f>
        <v>Respondido</v>
      </c>
      <c r="T118" s="5" t="s">
        <v>91</v>
      </c>
      <c r="U118" s="5" t="s">
        <v>389</v>
      </c>
      <c r="V118" s="5">
        <f ca="1">IF(Tab_Emails[[#This Row],[Semana da Resposta]]="","",IF(Tab_Emails[[#This Row],[Semana da Resposta]]=$L$3,1,0))</f>
        <v>1</v>
      </c>
    </row>
    <row r="119" spans="2:22" ht="40.200000000000003" customHeight="1" x14ac:dyDescent="0.3">
      <c r="B119" s="7">
        <v>110</v>
      </c>
      <c r="C119" s="7"/>
      <c r="E119" s="5" t="str">
        <f>IF(Tab_Emails[[#This Row],[Data da solicitação]]="","",TEXT(Tab_Emails[[#This Row],[Data da solicitação]],"dddd"))</f>
        <v/>
      </c>
      <c r="F119" s="6" t="str">
        <f>IF(Tab_Emails[[#This Row],[Data da solicitação]]="","",YEAR(Tab_Emails[[#This Row],[Data da solicitação]]) &amp; "-" &amp; TEXT(_xlfn.ISOWEEKNUM(Tab_Emails[[#This Row],[Data da solicitação]]), "00"))</f>
        <v/>
      </c>
      <c r="G119" s="25"/>
      <c r="H119" s="3"/>
      <c r="I119" s="3"/>
      <c r="J119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119" s="5"/>
      <c r="L119" s="3"/>
      <c r="N119" s="6"/>
      <c r="O119" s="6" t="str">
        <f>IFERROR(INDEX(Tab_Legislação[Setor],MATCH(Tab_Emails[[#This Row],[Lei/Decreto]],Tab_Legislação[Legislação],0)),"")</f>
        <v/>
      </c>
      <c r="P119" s="6"/>
      <c r="Q119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19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19" s="5" t="str">
        <f>IFERROR(IF(Tab_Emails[[#This Row],[Data da solicitação]]="","",IF(Tab_Emails[[#This Row],[Data da resposta]]="","Aguardando resposta","Respondido")),"")</f>
        <v/>
      </c>
      <c r="V119" s="5" t="str">
        <f>IF(Tab_Emails[[#This Row],[Semana da Resposta]]="","",IF(Tab_Emails[[#This Row],[Semana da Resposta]]=$L$3,1,0))</f>
        <v/>
      </c>
    </row>
    <row r="120" spans="2:22" ht="40.200000000000003" customHeight="1" x14ac:dyDescent="0.3">
      <c r="B120" s="7">
        <v>111</v>
      </c>
      <c r="C120" s="7"/>
      <c r="E120" s="5" t="str">
        <f>IF(Tab_Emails[[#This Row],[Data da solicitação]]="","",TEXT(Tab_Emails[[#This Row],[Data da solicitação]],"dddd"))</f>
        <v/>
      </c>
      <c r="F120" s="6" t="str">
        <f>IF(Tab_Emails[[#This Row],[Data da solicitação]]="","",YEAR(Tab_Emails[[#This Row],[Data da solicitação]]) &amp; "-" &amp; TEXT(_xlfn.ISOWEEKNUM(Tab_Emails[[#This Row],[Data da solicitação]]), "00"))</f>
        <v/>
      </c>
      <c r="G120" s="25"/>
      <c r="H120" s="3"/>
      <c r="I120" s="3"/>
      <c r="J120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120" s="5"/>
      <c r="L120" s="3"/>
      <c r="N120" s="6"/>
      <c r="O120" s="6" t="str">
        <f>IFERROR(INDEX(Tab_Legislação[Setor],MATCH(Tab_Emails[[#This Row],[Lei/Decreto]],Tab_Legislação[Legislação],0)),"")</f>
        <v/>
      </c>
      <c r="P120" s="6"/>
      <c r="Q120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20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20" s="5" t="str">
        <f>IFERROR(IF(Tab_Emails[[#This Row],[Data da solicitação]]="","",IF(Tab_Emails[[#This Row],[Data da resposta]]="","Aguardando resposta","Respondido")),"")</f>
        <v/>
      </c>
      <c r="V120" s="5" t="str">
        <f>IF(Tab_Emails[[#This Row],[Semana da Resposta]]="","",IF(Tab_Emails[[#This Row],[Semana da Resposta]]=$L$3,1,0))</f>
        <v/>
      </c>
    </row>
    <row r="121" spans="2:22" ht="40.200000000000003" customHeight="1" x14ac:dyDescent="0.3">
      <c r="B121" s="7">
        <v>112</v>
      </c>
      <c r="C121" s="7"/>
      <c r="E121" s="5" t="str">
        <f>IF(Tab_Emails[[#This Row],[Data da solicitação]]="","",TEXT(Tab_Emails[[#This Row],[Data da solicitação]],"dddd"))</f>
        <v/>
      </c>
      <c r="F121" s="6" t="str">
        <f>IF(Tab_Emails[[#This Row],[Data da solicitação]]="","",YEAR(Tab_Emails[[#This Row],[Data da solicitação]]) &amp; "-" &amp; TEXT(_xlfn.ISOWEEKNUM(Tab_Emails[[#This Row],[Data da solicitação]]), "00"))</f>
        <v/>
      </c>
      <c r="G121" s="25"/>
      <c r="H121" s="3"/>
      <c r="I121" s="3"/>
      <c r="J121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121" s="5"/>
      <c r="L121" s="3"/>
      <c r="N121" s="6"/>
      <c r="O121" s="6" t="str">
        <f>IFERROR(INDEX(Tab_Legislação[Setor],MATCH(Tab_Emails[[#This Row],[Lei/Decreto]],Tab_Legislação[Legislação],0)),"")</f>
        <v/>
      </c>
      <c r="Q121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21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21" s="5" t="str">
        <f>IFERROR(IF(Tab_Emails[[#This Row],[Data da solicitação]]="","",IF(Tab_Emails[[#This Row],[Data da resposta]]="","Aguardando resposta","Respondido")),"")</f>
        <v/>
      </c>
      <c r="V121" s="5" t="str">
        <f>IF(Tab_Emails[[#This Row],[Semana da Resposta]]="","",IF(Tab_Emails[[#This Row],[Semana da Resposta]]=$L$3,1,0))</f>
        <v/>
      </c>
    </row>
    <row r="122" spans="2:22" ht="40.200000000000003" customHeight="1" x14ac:dyDescent="0.3">
      <c r="B122" s="7">
        <v>113</v>
      </c>
      <c r="C122" s="7"/>
      <c r="E122" s="5" t="str">
        <f>IF(Tab_Emails[[#This Row],[Data da solicitação]]="","",TEXT(Tab_Emails[[#This Row],[Data da solicitação]],"dddd"))</f>
        <v/>
      </c>
      <c r="F122" s="6" t="str">
        <f>IF(Tab_Emails[[#This Row],[Data da solicitação]]="","",YEAR(Tab_Emails[[#This Row],[Data da solicitação]]) &amp; "-" &amp; TEXT(_xlfn.ISOWEEKNUM(Tab_Emails[[#This Row],[Data da solicitação]]), "00"))</f>
        <v/>
      </c>
      <c r="G122" s="25"/>
      <c r="H122" s="3"/>
      <c r="I122" s="3"/>
      <c r="J122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122" s="5"/>
      <c r="L122" s="3"/>
      <c r="N122" s="6"/>
      <c r="O122" s="6" t="str">
        <f>IFERROR(INDEX(Tab_Legislação[Setor],MATCH(Tab_Emails[[#This Row],[Lei/Decreto]],Tab_Legislação[Legislação],0)),"")</f>
        <v/>
      </c>
      <c r="Q122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22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22" s="5" t="str">
        <f>IFERROR(IF(Tab_Emails[[#This Row],[Data da solicitação]]="","",IF(Tab_Emails[[#This Row],[Data da resposta]]="","Aguardando resposta","Respondido")),"")</f>
        <v/>
      </c>
      <c r="V122" s="5" t="str">
        <f>IF(Tab_Emails[[#This Row],[Semana da Resposta]]="","",IF(Tab_Emails[[#This Row],[Semana da Resposta]]=$L$3,1,0))</f>
        <v/>
      </c>
    </row>
    <row r="123" spans="2:22" ht="40.200000000000003" customHeight="1" x14ac:dyDescent="0.3">
      <c r="B123" s="7">
        <v>114</v>
      </c>
      <c r="C123" s="7"/>
      <c r="E123" s="5" t="str">
        <f>IF(Tab_Emails[[#This Row],[Data da solicitação]]="","",TEXT(Tab_Emails[[#This Row],[Data da solicitação]],"dddd"))</f>
        <v/>
      </c>
      <c r="F123" s="6" t="str">
        <f>IF(Tab_Emails[[#This Row],[Data da solicitação]]="","",YEAR(Tab_Emails[[#This Row],[Data da solicitação]]) &amp; "-" &amp; TEXT(_xlfn.ISOWEEKNUM(Tab_Emails[[#This Row],[Data da solicitação]]), "00"))</f>
        <v/>
      </c>
      <c r="G123" s="25"/>
      <c r="H123" s="3"/>
      <c r="I123" s="3"/>
      <c r="J123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123" s="5"/>
      <c r="L123" s="3"/>
      <c r="N123" s="6"/>
      <c r="O123" s="6" t="str">
        <f>IFERROR(INDEX(Tab_Legislação[Setor],MATCH(Tab_Emails[[#This Row],[Lei/Decreto]],Tab_Legislação[Legislação],0)),"")</f>
        <v/>
      </c>
      <c r="Q123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23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23" s="5" t="str">
        <f>IFERROR(IF(Tab_Emails[[#This Row],[Data da solicitação]]="","",IF(Tab_Emails[[#This Row],[Data da resposta]]="","Aguardando resposta","Respondido")),"")</f>
        <v/>
      </c>
      <c r="V123" s="5" t="str">
        <f>IF(Tab_Emails[[#This Row],[Semana da Resposta]]="","",IF(Tab_Emails[[#This Row],[Semana da Resposta]]=$L$3,1,0))</f>
        <v/>
      </c>
    </row>
    <row r="124" spans="2:22" ht="40.200000000000003" customHeight="1" x14ac:dyDescent="0.3">
      <c r="B124" s="7">
        <v>115</v>
      </c>
      <c r="C124" s="7"/>
      <c r="E124" s="5" t="str">
        <f>IF(Tab_Emails[[#This Row],[Data da solicitação]]="","",TEXT(Tab_Emails[[#This Row],[Data da solicitação]],"dddd"))</f>
        <v/>
      </c>
      <c r="F124" s="6" t="str">
        <f>IF(Tab_Emails[[#This Row],[Data da solicitação]]="","",YEAR(Tab_Emails[[#This Row],[Data da solicitação]]) &amp; "-" &amp; TEXT(_xlfn.ISOWEEKNUM(Tab_Emails[[#This Row],[Data da solicitação]]), "00"))</f>
        <v/>
      </c>
      <c r="G124" s="25"/>
      <c r="H124" s="3"/>
      <c r="I124" s="3"/>
      <c r="J124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124" s="5"/>
      <c r="L124" s="3"/>
      <c r="N124" s="6"/>
      <c r="O124" s="6" t="str">
        <f>IFERROR(INDEX(Tab_Legislação[Setor],MATCH(Tab_Emails[[#This Row],[Lei/Decreto]],Tab_Legislação[Legislação],0)),"")</f>
        <v/>
      </c>
      <c r="Q124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24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24" s="5" t="str">
        <f>IFERROR(IF(Tab_Emails[[#This Row],[Data da solicitação]]="","",IF(Tab_Emails[[#This Row],[Data da resposta]]="","Aguardando resposta","Respondido")),"")</f>
        <v/>
      </c>
      <c r="V124" s="5" t="str">
        <f>IF(Tab_Emails[[#This Row],[Semana da Resposta]]="","",IF(Tab_Emails[[#This Row],[Semana da Resposta]]=$L$3,1,0))</f>
        <v/>
      </c>
    </row>
    <row r="125" spans="2:22" ht="40.200000000000003" customHeight="1" x14ac:dyDescent="0.3">
      <c r="B125" s="7">
        <v>116</v>
      </c>
      <c r="C125" s="7"/>
      <c r="E125" s="5" t="str">
        <f>IF(Tab_Emails[[#This Row],[Data da solicitação]]="","",TEXT(Tab_Emails[[#This Row],[Data da solicitação]],"dddd"))</f>
        <v/>
      </c>
      <c r="F125" s="6" t="str">
        <f>IF(Tab_Emails[[#This Row],[Data da solicitação]]="","",YEAR(Tab_Emails[[#This Row],[Data da solicitação]]) &amp; "-" &amp; TEXT(_xlfn.ISOWEEKNUM(Tab_Emails[[#This Row],[Data da solicitação]]), "00"))</f>
        <v/>
      </c>
      <c r="G125" s="25"/>
      <c r="H125" s="3"/>
      <c r="I125" s="3"/>
      <c r="J125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125" s="5"/>
      <c r="L125" s="3"/>
      <c r="N125" s="6"/>
      <c r="O125" s="6" t="str">
        <f>IFERROR(INDEX(Tab_Legislação[Setor],MATCH(Tab_Emails[[#This Row],[Lei/Decreto]],Tab_Legislação[Legislação],0)),"")</f>
        <v/>
      </c>
      <c r="Q125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25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25" s="5" t="str">
        <f>IFERROR(IF(Tab_Emails[[#This Row],[Data da solicitação]]="","",IF(Tab_Emails[[#This Row],[Data da resposta]]="","Aguardando resposta","Respondido")),"")</f>
        <v/>
      </c>
      <c r="V125" s="5" t="str">
        <f>IF(Tab_Emails[[#This Row],[Semana da Resposta]]="","",IF(Tab_Emails[[#This Row],[Semana da Resposta]]=$L$3,1,0))</f>
        <v/>
      </c>
    </row>
    <row r="126" spans="2:22" ht="40.200000000000003" customHeight="1" x14ac:dyDescent="0.3">
      <c r="B126" s="7">
        <v>117</v>
      </c>
      <c r="C126" s="7"/>
      <c r="E126" s="5" t="str">
        <f>IF(Tab_Emails[[#This Row],[Data da solicitação]]="","",TEXT(Tab_Emails[[#This Row],[Data da solicitação]],"dddd"))</f>
        <v/>
      </c>
      <c r="F126" s="6" t="str">
        <f>IF(Tab_Emails[[#This Row],[Data da solicitação]]="","",YEAR(Tab_Emails[[#This Row],[Data da solicitação]]) &amp; "-" &amp; TEXT(_xlfn.ISOWEEKNUM(Tab_Emails[[#This Row],[Data da solicitação]]), "00"))</f>
        <v/>
      </c>
      <c r="G126" s="25"/>
      <c r="H126" s="3"/>
      <c r="I126" s="3"/>
      <c r="J126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126" s="5"/>
      <c r="L126" s="3"/>
      <c r="N126" s="6"/>
      <c r="O126" s="6" t="str">
        <f>IFERROR(INDEX(Tab_Legislação[Setor],MATCH(Tab_Emails[[#This Row],[Lei/Decreto]],Tab_Legislação[Legislação],0)),"")</f>
        <v/>
      </c>
      <c r="Q126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26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26" s="5" t="str">
        <f>IFERROR(IF(Tab_Emails[[#This Row],[Data da solicitação]]="","",IF(Tab_Emails[[#This Row],[Data da resposta]]="","Aguardando resposta","Respondido")),"")</f>
        <v/>
      </c>
      <c r="V126" s="5" t="str">
        <f>IF(Tab_Emails[[#This Row],[Semana da Resposta]]="","",IF(Tab_Emails[[#This Row],[Semana da Resposta]]=$L$3,1,0))</f>
        <v/>
      </c>
    </row>
    <row r="127" spans="2:22" ht="40.200000000000003" customHeight="1" x14ac:dyDescent="0.3">
      <c r="B127" s="7">
        <v>118</v>
      </c>
      <c r="C127" s="7"/>
      <c r="E127" s="5" t="str">
        <f>IF(Tab_Emails[[#This Row],[Data da solicitação]]="","",TEXT(Tab_Emails[[#This Row],[Data da solicitação]],"dddd"))</f>
        <v/>
      </c>
      <c r="F127" s="6" t="str">
        <f>IF(Tab_Emails[[#This Row],[Data da solicitação]]="","",YEAR(Tab_Emails[[#This Row],[Data da solicitação]]) &amp; "-" &amp; TEXT(_xlfn.ISOWEEKNUM(Tab_Emails[[#This Row],[Data da solicitação]]), "00"))</f>
        <v/>
      </c>
      <c r="G127" s="25"/>
      <c r="H127" s="3"/>
      <c r="I127" s="3"/>
      <c r="J127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127" s="5"/>
      <c r="L127" s="3"/>
      <c r="N127" s="6"/>
      <c r="O127" s="6" t="str">
        <f>IFERROR(INDEX(Tab_Legislação[Setor],MATCH(Tab_Emails[[#This Row],[Lei/Decreto]],Tab_Legislação[Legislação],0)),"")</f>
        <v/>
      </c>
      <c r="Q127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27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27" s="5" t="str">
        <f>IFERROR(IF(Tab_Emails[[#This Row],[Data da solicitação]]="","",IF(Tab_Emails[[#This Row],[Data da resposta]]="","Aguardando resposta","Respondido")),"")</f>
        <v/>
      </c>
      <c r="V127" s="5" t="str">
        <f>IF(Tab_Emails[[#This Row],[Semana da Resposta]]="","",IF(Tab_Emails[[#This Row],[Semana da Resposta]]=$L$3,1,0))</f>
        <v/>
      </c>
    </row>
    <row r="128" spans="2:22" ht="40.200000000000003" customHeight="1" x14ac:dyDescent="0.3">
      <c r="B128" s="7">
        <v>119</v>
      </c>
      <c r="C128" s="7"/>
      <c r="E128" s="5" t="str">
        <f>IF(Tab_Emails[[#This Row],[Data da solicitação]]="","",TEXT(Tab_Emails[[#This Row],[Data da solicitação]],"dddd"))</f>
        <v/>
      </c>
      <c r="F128" s="6" t="str">
        <f>IF(Tab_Emails[[#This Row],[Data da solicitação]]="","",YEAR(Tab_Emails[[#This Row],[Data da solicitação]]) &amp; "-" &amp; TEXT(_xlfn.ISOWEEKNUM(Tab_Emails[[#This Row],[Data da solicitação]]), "00"))</f>
        <v/>
      </c>
      <c r="G128" s="25"/>
      <c r="H128" s="3"/>
      <c r="I128" s="3"/>
      <c r="J128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128" s="5"/>
      <c r="L128" s="3"/>
      <c r="N128" s="6"/>
      <c r="O128" s="6" t="str">
        <f>IFERROR(INDEX(Tab_Legislação[Setor],MATCH(Tab_Emails[[#This Row],[Lei/Decreto]],Tab_Legislação[Legislação],0)),"")</f>
        <v/>
      </c>
      <c r="Q128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28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28" s="5" t="str">
        <f>IFERROR(IF(Tab_Emails[[#This Row],[Data da solicitação]]="","",IF(Tab_Emails[[#This Row],[Data da resposta]]="","Aguardando resposta","Respondido")),"")</f>
        <v/>
      </c>
      <c r="V128" s="5" t="str">
        <f>IF(Tab_Emails[[#This Row],[Semana da Resposta]]="","",IF(Tab_Emails[[#This Row],[Semana da Resposta]]=$L$3,1,0))</f>
        <v/>
      </c>
    </row>
    <row r="129" spans="2:22" ht="40.200000000000003" customHeight="1" x14ac:dyDescent="0.3">
      <c r="B129" s="7">
        <v>120</v>
      </c>
      <c r="C129" s="7"/>
      <c r="E129" s="5" t="str">
        <f>IF(Tab_Emails[[#This Row],[Data da solicitação]]="","",TEXT(Tab_Emails[[#This Row],[Data da solicitação]],"dddd"))</f>
        <v/>
      </c>
      <c r="F129" s="6" t="str">
        <f>IF(Tab_Emails[[#This Row],[Data da solicitação]]="","",YEAR(Tab_Emails[[#This Row],[Data da solicitação]]) &amp; "-" &amp; TEXT(_xlfn.ISOWEEKNUM(Tab_Emails[[#This Row],[Data da solicitação]]), "00"))</f>
        <v/>
      </c>
      <c r="G129" s="25"/>
      <c r="H129" s="3"/>
      <c r="I129" s="3"/>
      <c r="J129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129" s="5"/>
      <c r="L129" s="3"/>
      <c r="N129" s="6"/>
      <c r="O129" s="6" t="str">
        <f>IFERROR(INDEX(Tab_Legislação[Setor],MATCH(Tab_Emails[[#This Row],[Lei/Decreto]],Tab_Legislação[Legislação],0)),"")</f>
        <v/>
      </c>
      <c r="Q129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29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29" s="5" t="str">
        <f>IFERROR(IF(Tab_Emails[[#This Row],[Data da solicitação]]="","",IF(Tab_Emails[[#This Row],[Data da resposta]]="","Aguardando resposta","Respondido")),"")</f>
        <v/>
      </c>
      <c r="V129" s="5" t="str">
        <f>IF(Tab_Emails[[#This Row],[Semana da Resposta]]="","",IF(Tab_Emails[[#This Row],[Semana da Resposta]]=$L$3,1,0))</f>
        <v/>
      </c>
    </row>
    <row r="130" spans="2:22" ht="40.200000000000003" customHeight="1" x14ac:dyDescent="0.3">
      <c r="B130" s="7">
        <v>121</v>
      </c>
      <c r="C130" s="7"/>
      <c r="E130" s="5" t="str">
        <f>IF(Tab_Emails[[#This Row],[Data da solicitação]]="","",TEXT(Tab_Emails[[#This Row],[Data da solicitação]],"dddd"))</f>
        <v/>
      </c>
      <c r="F130" s="6" t="str">
        <f>IF(Tab_Emails[[#This Row],[Data da solicitação]]="","",YEAR(Tab_Emails[[#This Row],[Data da solicitação]]) &amp; "-" &amp; TEXT(_xlfn.ISOWEEKNUM(Tab_Emails[[#This Row],[Data da solicitação]]), "00"))</f>
        <v/>
      </c>
      <c r="G130" s="25"/>
      <c r="H130" s="3"/>
      <c r="I130" s="3"/>
      <c r="J130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130" s="5"/>
      <c r="L130" s="3"/>
      <c r="N130" s="6"/>
      <c r="O130" s="6" t="str">
        <f>IFERROR(INDEX(Tab_Legislação[Setor],MATCH(Tab_Emails[[#This Row],[Lei/Decreto]],Tab_Legislação[Legislação],0)),"")</f>
        <v/>
      </c>
      <c r="Q130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30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30" s="5" t="str">
        <f>IFERROR(IF(Tab_Emails[[#This Row],[Data da solicitação]]="","",IF(Tab_Emails[[#This Row],[Data da resposta]]="","Aguardando resposta","Respondido")),"")</f>
        <v/>
      </c>
      <c r="V130" s="5" t="str">
        <f>IF(Tab_Emails[[#This Row],[Semana da Resposta]]="","",IF(Tab_Emails[[#This Row],[Semana da Resposta]]=$L$3,1,0))</f>
        <v/>
      </c>
    </row>
    <row r="131" spans="2:22" ht="40.200000000000003" customHeight="1" x14ac:dyDescent="0.3">
      <c r="B131" s="7">
        <v>122</v>
      </c>
      <c r="C131" s="7"/>
      <c r="E131" s="5" t="str">
        <f>IF(Tab_Emails[[#This Row],[Data da solicitação]]="","",TEXT(Tab_Emails[[#This Row],[Data da solicitação]],"dddd"))</f>
        <v/>
      </c>
      <c r="F131" s="6" t="str">
        <f>IF(Tab_Emails[[#This Row],[Data da solicitação]]="","",YEAR(Tab_Emails[[#This Row],[Data da solicitação]]) &amp; "-" &amp; TEXT(_xlfn.ISOWEEKNUM(Tab_Emails[[#This Row],[Data da solicitação]]), "00"))</f>
        <v/>
      </c>
      <c r="G131" s="25"/>
      <c r="H131" s="3"/>
      <c r="I131" s="3"/>
      <c r="J131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131" s="5"/>
      <c r="L131" s="3"/>
      <c r="N131" s="6"/>
      <c r="O131" s="6" t="str">
        <f>IFERROR(INDEX(Tab_Legislação[Setor],MATCH(Tab_Emails[[#This Row],[Lei/Decreto]],Tab_Legislação[Legislação],0)),"")</f>
        <v/>
      </c>
      <c r="Q131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31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31" s="5" t="str">
        <f>IFERROR(IF(Tab_Emails[[#This Row],[Data da solicitação]]="","",IF(Tab_Emails[[#This Row],[Data da resposta]]="","Aguardando resposta","Respondido")),"")</f>
        <v/>
      </c>
      <c r="V131" s="5" t="str">
        <f>IF(Tab_Emails[[#This Row],[Semana da Resposta]]="","",IF(Tab_Emails[[#This Row],[Semana da Resposta]]=$L$3,1,0))</f>
        <v/>
      </c>
    </row>
    <row r="132" spans="2:22" ht="40.200000000000003" customHeight="1" x14ac:dyDescent="0.3">
      <c r="B132" s="7">
        <v>123</v>
      </c>
      <c r="C132" s="7"/>
      <c r="E132" s="5" t="str">
        <f>IF(Tab_Emails[[#This Row],[Data da solicitação]]="","",TEXT(Tab_Emails[[#This Row],[Data da solicitação]],"dddd"))</f>
        <v/>
      </c>
      <c r="F132" s="6" t="str">
        <f>IF(Tab_Emails[[#This Row],[Data da solicitação]]="","",YEAR(Tab_Emails[[#This Row],[Data da solicitação]]) &amp; "-" &amp; TEXT(_xlfn.ISOWEEKNUM(Tab_Emails[[#This Row],[Data da solicitação]]), "00"))</f>
        <v/>
      </c>
      <c r="G132" s="25"/>
      <c r="H132" s="3"/>
      <c r="I132" s="3"/>
      <c r="J132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132" s="5"/>
      <c r="L132" s="3"/>
      <c r="N132" s="6"/>
      <c r="O132" s="6" t="str">
        <f>IFERROR(INDEX(Tab_Legislação[Setor],MATCH(Tab_Emails[[#This Row],[Lei/Decreto]],Tab_Legislação[Legislação],0)),"")</f>
        <v/>
      </c>
      <c r="Q132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32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32" s="5" t="str">
        <f>IFERROR(IF(Tab_Emails[[#This Row],[Data da solicitação]]="","",IF(Tab_Emails[[#This Row],[Data da resposta]]="","Aguardando resposta","Respondido")),"")</f>
        <v/>
      </c>
      <c r="V132" s="5" t="str">
        <f>IF(Tab_Emails[[#This Row],[Semana da Resposta]]="","",IF(Tab_Emails[[#This Row],[Semana da Resposta]]=$L$3,1,0))</f>
        <v/>
      </c>
    </row>
    <row r="133" spans="2:22" ht="40.200000000000003" customHeight="1" x14ac:dyDescent="0.3">
      <c r="B133" s="7">
        <v>124</v>
      </c>
      <c r="C133" s="7"/>
      <c r="E133" s="5" t="str">
        <f>IF(Tab_Emails[[#This Row],[Data da solicitação]]="","",TEXT(Tab_Emails[[#This Row],[Data da solicitação]],"dddd"))</f>
        <v/>
      </c>
      <c r="F133" s="6" t="str">
        <f>IF(Tab_Emails[[#This Row],[Data da solicitação]]="","",YEAR(Tab_Emails[[#This Row],[Data da solicitação]]) &amp; "-" &amp; TEXT(_xlfn.ISOWEEKNUM(Tab_Emails[[#This Row],[Data da solicitação]]), "00"))</f>
        <v/>
      </c>
      <c r="G133" s="25"/>
      <c r="H133" s="3"/>
      <c r="I133" s="3"/>
      <c r="J133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133" s="5"/>
      <c r="L133" s="3"/>
      <c r="N133" s="6"/>
      <c r="O133" s="6" t="str">
        <f>IFERROR(INDEX(Tab_Legislação[Setor],MATCH(Tab_Emails[[#This Row],[Lei/Decreto]],Tab_Legislação[Legislação],0)),"")</f>
        <v/>
      </c>
      <c r="Q133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33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33" s="5" t="str">
        <f>IFERROR(IF(Tab_Emails[[#This Row],[Data da solicitação]]="","",IF(Tab_Emails[[#This Row],[Data da resposta]]="","Aguardando resposta","Respondido")),"")</f>
        <v/>
      </c>
      <c r="V133" s="5" t="str">
        <f>IF(Tab_Emails[[#This Row],[Semana da Resposta]]="","",IF(Tab_Emails[[#This Row],[Semana da Resposta]]=$L$3,1,0))</f>
        <v/>
      </c>
    </row>
    <row r="134" spans="2:22" ht="40.200000000000003" customHeight="1" x14ac:dyDescent="0.3">
      <c r="B134" s="7">
        <v>125</v>
      </c>
      <c r="C134" s="7"/>
      <c r="E134" s="5" t="str">
        <f>IF(Tab_Emails[[#This Row],[Data da solicitação]]="","",TEXT(Tab_Emails[[#This Row],[Data da solicitação]],"dddd"))</f>
        <v/>
      </c>
      <c r="F134" s="6" t="str">
        <f>IF(Tab_Emails[[#This Row],[Data da solicitação]]="","",YEAR(Tab_Emails[[#This Row],[Data da solicitação]]) &amp; "-" &amp; TEXT(_xlfn.ISOWEEKNUM(Tab_Emails[[#This Row],[Data da solicitação]]), "00"))</f>
        <v/>
      </c>
      <c r="G134" s="25"/>
      <c r="H134" s="3"/>
      <c r="I134" s="3"/>
      <c r="J134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134" s="5"/>
      <c r="L134" s="3"/>
      <c r="N134" s="6"/>
      <c r="O134" s="6" t="str">
        <f>IFERROR(INDEX(Tab_Legislação[Setor],MATCH(Tab_Emails[[#This Row],[Lei/Decreto]],Tab_Legislação[Legislação],0)),"")</f>
        <v/>
      </c>
      <c r="Q134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34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34" s="5" t="str">
        <f>IFERROR(IF(Tab_Emails[[#This Row],[Data da solicitação]]="","",IF(Tab_Emails[[#This Row],[Data da resposta]]="","Aguardando resposta","Respondido")),"")</f>
        <v/>
      </c>
      <c r="V134" s="5" t="str">
        <f>IF(Tab_Emails[[#This Row],[Semana da Resposta]]="","",IF(Tab_Emails[[#This Row],[Semana da Resposta]]=$L$3,1,0))</f>
        <v/>
      </c>
    </row>
    <row r="135" spans="2:22" ht="40.200000000000003" customHeight="1" x14ac:dyDescent="0.3">
      <c r="B135" s="7">
        <v>126</v>
      </c>
      <c r="C135" s="7"/>
      <c r="E135" s="5" t="str">
        <f>IF(Tab_Emails[[#This Row],[Data da solicitação]]="","",TEXT(Tab_Emails[[#This Row],[Data da solicitação]],"dddd"))</f>
        <v/>
      </c>
      <c r="F135" s="6" t="str">
        <f>IF(Tab_Emails[[#This Row],[Data da solicitação]]="","",YEAR(Tab_Emails[[#This Row],[Data da solicitação]]) &amp; "-" &amp; TEXT(_xlfn.ISOWEEKNUM(Tab_Emails[[#This Row],[Data da solicitação]]), "00"))</f>
        <v/>
      </c>
      <c r="G135" s="25"/>
      <c r="H135" s="3"/>
      <c r="I135" s="3"/>
      <c r="J135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135" s="5"/>
      <c r="L135" s="3"/>
      <c r="N135" s="6"/>
      <c r="O135" s="6" t="str">
        <f>IFERROR(INDEX(Tab_Legislação[Setor],MATCH(Tab_Emails[[#This Row],[Lei/Decreto]],Tab_Legislação[Legislação],0)),"")</f>
        <v/>
      </c>
      <c r="Q135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35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35" s="5" t="str">
        <f>IFERROR(IF(Tab_Emails[[#This Row],[Data da solicitação]]="","",IF(Tab_Emails[[#This Row],[Data da resposta]]="","Aguardando resposta","Respondido")),"")</f>
        <v/>
      </c>
      <c r="V135" s="5" t="str">
        <f>IF(Tab_Emails[[#This Row],[Semana da Resposta]]="","",IF(Tab_Emails[[#This Row],[Semana da Resposta]]=$L$3,1,0))</f>
        <v/>
      </c>
    </row>
    <row r="136" spans="2:22" ht="40.200000000000003" customHeight="1" x14ac:dyDescent="0.3">
      <c r="B136" s="7">
        <v>127</v>
      </c>
      <c r="C136" s="7"/>
      <c r="E136" s="5" t="str">
        <f>IF(Tab_Emails[[#This Row],[Data da solicitação]]="","",TEXT(Tab_Emails[[#This Row],[Data da solicitação]],"dddd"))</f>
        <v/>
      </c>
      <c r="F136" s="6" t="str">
        <f>IF(Tab_Emails[[#This Row],[Data da solicitação]]="","",YEAR(Tab_Emails[[#This Row],[Data da solicitação]]) &amp; "-" &amp; TEXT(_xlfn.ISOWEEKNUM(Tab_Emails[[#This Row],[Data da solicitação]]), "00"))</f>
        <v/>
      </c>
      <c r="G136" s="25"/>
      <c r="H136" s="3"/>
      <c r="I136" s="3"/>
      <c r="J136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136" s="5"/>
      <c r="L136" s="3"/>
      <c r="N136" s="6"/>
      <c r="O136" s="6" t="str">
        <f>IFERROR(INDEX(Tab_Legislação[Setor],MATCH(Tab_Emails[[#This Row],[Lei/Decreto]],Tab_Legislação[Legislação],0)),"")</f>
        <v/>
      </c>
      <c r="Q136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36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36" s="5" t="str">
        <f>IFERROR(IF(Tab_Emails[[#This Row],[Data da solicitação]]="","",IF(Tab_Emails[[#This Row],[Data da resposta]]="","Aguardando resposta","Respondido")),"")</f>
        <v/>
      </c>
      <c r="V136" s="5" t="str">
        <f>IF(Tab_Emails[[#This Row],[Semana da Resposta]]="","",IF(Tab_Emails[[#This Row],[Semana da Resposta]]=$L$3,1,0))</f>
        <v/>
      </c>
    </row>
    <row r="137" spans="2:22" ht="40.200000000000003" customHeight="1" x14ac:dyDescent="0.3">
      <c r="B137" s="7">
        <v>128</v>
      </c>
      <c r="C137" s="7"/>
      <c r="E137" s="5" t="str">
        <f>IF(Tab_Emails[[#This Row],[Data da solicitação]]="","",TEXT(Tab_Emails[[#This Row],[Data da solicitação]],"dddd"))</f>
        <v/>
      </c>
      <c r="F137" s="6" t="str">
        <f>IF(Tab_Emails[[#This Row],[Data da solicitação]]="","",YEAR(Tab_Emails[[#This Row],[Data da solicitação]]) &amp; "-" &amp; TEXT(_xlfn.ISOWEEKNUM(Tab_Emails[[#This Row],[Data da solicitação]]), "00"))</f>
        <v/>
      </c>
      <c r="G137" s="25"/>
      <c r="H137" s="3"/>
      <c r="I137" s="3"/>
      <c r="J137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137" s="5"/>
      <c r="L137" s="3"/>
      <c r="N137" s="6"/>
      <c r="O137" s="6" t="str">
        <f>IFERROR(INDEX(Tab_Legislação[Setor],MATCH(Tab_Emails[[#This Row],[Lei/Decreto]],Tab_Legislação[Legislação],0)),"")</f>
        <v/>
      </c>
      <c r="Q137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37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37" s="5" t="str">
        <f>IFERROR(IF(Tab_Emails[[#This Row],[Data da solicitação]]="","",IF(Tab_Emails[[#This Row],[Data da resposta]]="","Aguardando resposta","Respondido")),"")</f>
        <v/>
      </c>
      <c r="V137" s="5" t="str">
        <f>IF(Tab_Emails[[#This Row],[Semana da Resposta]]="","",IF(Tab_Emails[[#This Row],[Semana da Resposta]]=$L$3,1,0))</f>
        <v/>
      </c>
    </row>
    <row r="138" spans="2:22" ht="40.200000000000003" customHeight="1" x14ac:dyDescent="0.3">
      <c r="B138" s="7">
        <v>129</v>
      </c>
      <c r="C138" s="7"/>
      <c r="E138" s="5" t="str">
        <f>IF(Tab_Emails[[#This Row],[Data da solicitação]]="","",TEXT(Tab_Emails[[#This Row],[Data da solicitação]],"dddd"))</f>
        <v/>
      </c>
      <c r="F138" s="6" t="str">
        <f>IF(Tab_Emails[[#This Row],[Data da solicitação]]="","",YEAR(Tab_Emails[[#This Row],[Data da solicitação]]) &amp; "-" &amp; TEXT(_xlfn.ISOWEEKNUM(Tab_Emails[[#This Row],[Data da solicitação]]), "00"))</f>
        <v/>
      </c>
      <c r="G138" s="25"/>
      <c r="H138" s="3"/>
      <c r="I138" s="3"/>
      <c r="J138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138" s="5"/>
      <c r="L138" s="3"/>
      <c r="N138" s="6"/>
      <c r="O138" s="6" t="str">
        <f>IFERROR(INDEX(Tab_Legislação[Setor],MATCH(Tab_Emails[[#This Row],[Lei/Decreto]],Tab_Legislação[Legislação],0)),"")</f>
        <v/>
      </c>
      <c r="Q138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38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38" s="5" t="str">
        <f>IFERROR(IF(Tab_Emails[[#This Row],[Data da solicitação]]="","",IF(Tab_Emails[[#This Row],[Data da resposta]]="","Aguardando resposta","Respondido")),"")</f>
        <v/>
      </c>
      <c r="V138" s="5" t="str">
        <f>IF(Tab_Emails[[#This Row],[Semana da Resposta]]="","",IF(Tab_Emails[[#This Row],[Semana da Resposta]]=$L$3,1,0))</f>
        <v/>
      </c>
    </row>
    <row r="139" spans="2:22" ht="40.200000000000003" customHeight="1" x14ac:dyDescent="0.3">
      <c r="B139" s="7">
        <v>130</v>
      </c>
      <c r="C139" s="7"/>
      <c r="E139" s="5" t="str">
        <f>IF(Tab_Emails[[#This Row],[Data da solicitação]]="","",TEXT(Tab_Emails[[#This Row],[Data da solicitação]],"dddd"))</f>
        <v/>
      </c>
      <c r="F139" s="6" t="str">
        <f>IF(Tab_Emails[[#This Row],[Data da solicitação]]="","",YEAR(Tab_Emails[[#This Row],[Data da solicitação]]) &amp; "-" &amp; TEXT(_xlfn.ISOWEEKNUM(Tab_Emails[[#This Row],[Data da solicitação]]), "00"))</f>
        <v/>
      </c>
      <c r="G139" s="25"/>
      <c r="H139" s="3"/>
      <c r="I139" s="3"/>
      <c r="J139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
IF(Tab_Emails[[#This Row],[Dúvida]]="Dúvidas em geral",Apoio!D11,"")))))))</f>
        <v/>
      </c>
      <c r="K139" s="5"/>
      <c r="L139" s="3"/>
      <c r="N139" s="6"/>
      <c r="O139" s="6" t="str">
        <f>IFERROR(INDEX(Tab_Legislação[Setor],MATCH(Tab_Emails[[#This Row],[Lei/Decreto]],Tab_Legislação[Legislação],0)),"")</f>
        <v/>
      </c>
      <c r="Q139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39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39" s="5" t="str">
        <f>IFERROR(IF(Tab_Emails[[#This Row],[Data da solicitação]]="","",IF(Tab_Emails[[#This Row],[Data da resposta]]="","Aguardando resposta","Respondido")),"")</f>
        <v/>
      </c>
      <c r="V139" s="5" t="str">
        <f>IF(Tab_Emails[[#This Row],[Semana da Resposta]]="","",IF(Tab_Emails[[#This Row],[Semana da Resposta]]=$L$3,1,0))</f>
        <v/>
      </c>
    </row>
    <row r="140" spans="2:22" ht="40.200000000000003" customHeight="1" x14ac:dyDescent="0.3">
      <c r="B140" s="7">
        <v>131</v>
      </c>
      <c r="C140" s="7"/>
      <c r="E140" s="5" t="str">
        <f>IF(Tab_Emails[[#This Row],[Data da solicitação]]="","",TEXT(Tab_Emails[[#This Row],[Data da solicitação]],"dddd"))</f>
        <v/>
      </c>
      <c r="F140" s="6" t="str">
        <f>IF(Tab_Emails[[#This Row],[Data da solicitação]]="","",YEAR(Tab_Emails[[#This Row],[Data da solicitação]]) &amp; "-" &amp; TEXT(_xlfn.ISOWEEKNUM(Tab_Emails[[#This Row],[Data da solicitação]]), "00"))</f>
        <v/>
      </c>
      <c r="G140" s="25"/>
      <c r="H140" s="3"/>
      <c r="I140" s="3"/>
      <c r="J140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40" s="5"/>
      <c r="L140" s="3"/>
      <c r="N140" s="6"/>
      <c r="O140" s="6" t="str">
        <f>IFERROR(INDEX(Tab_Legislação[Setor],MATCH(Tab_Emails[[#This Row],[Lei/Decreto]],Tab_Legislação[Legislação],0)),"")</f>
        <v/>
      </c>
      <c r="Q140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40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40" s="5" t="str">
        <f>IFERROR(IF(Tab_Emails[[#This Row],[Data da solicitação]]="","",IF(Tab_Emails[[#This Row],[Data da resposta]]="","Aguardando resposta","Respondido")),"")</f>
        <v/>
      </c>
      <c r="V140" s="5" t="str">
        <f>IF(Tab_Emails[[#This Row],[Semana da Resposta]]="","",IF(Tab_Emails[[#This Row],[Semana da Resposta]]=$L$3,1,0))</f>
        <v/>
      </c>
    </row>
    <row r="141" spans="2:22" ht="40.200000000000003" customHeight="1" x14ac:dyDescent="0.3">
      <c r="B141" s="7">
        <v>132</v>
      </c>
      <c r="C141" s="7"/>
      <c r="E141" s="5" t="str">
        <f>IF(Tab_Emails[[#This Row],[Data da solicitação]]="","",TEXT(Tab_Emails[[#This Row],[Data da solicitação]],"dddd"))</f>
        <v/>
      </c>
      <c r="F141" s="6" t="str">
        <f>IF(Tab_Emails[[#This Row],[Data da solicitação]]="","",YEAR(Tab_Emails[[#This Row],[Data da solicitação]]) &amp; "-" &amp; TEXT(_xlfn.ISOWEEKNUM(Tab_Emails[[#This Row],[Data da solicitação]]), "00"))</f>
        <v/>
      </c>
      <c r="G141" s="25"/>
      <c r="H141" s="3"/>
      <c r="I141" s="3"/>
      <c r="J141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41" s="5"/>
      <c r="L141" s="3"/>
      <c r="N141" s="6"/>
      <c r="O141" s="6" t="str">
        <f>IFERROR(INDEX(Tab_Legislação[Setor],MATCH(Tab_Emails[[#This Row],[Lei/Decreto]],Tab_Legislação[Legislação],0)),"")</f>
        <v/>
      </c>
      <c r="Q141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41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41" s="5" t="str">
        <f>IFERROR(IF(Tab_Emails[[#This Row],[Data da solicitação]]="","",IF(Tab_Emails[[#This Row],[Data da resposta]]="","Aguardando resposta","Respondido")),"")</f>
        <v/>
      </c>
      <c r="V141" s="5" t="str">
        <f>IF(Tab_Emails[[#This Row],[Semana da Resposta]]="","",IF(Tab_Emails[[#This Row],[Semana da Resposta]]=$L$3,1,0))</f>
        <v/>
      </c>
    </row>
    <row r="142" spans="2:22" ht="40.200000000000003" customHeight="1" x14ac:dyDescent="0.3">
      <c r="B142" s="7">
        <v>133</v>
      </c>
      <c r="C142" s="7"/>
      <c r="E142" s="5" t="str">
        <f>IF(Tab_Emails[[#This Row],[Data da solicitação]]="","",TEXT(Tab_Emails[[#This Row],[Data da solicitação]],"dddd"))</f>
        <v/>
      </c>
      <c r="F142" s="6" t="str">
        <f>IF(Tab_Emails[[#This Row],[Data da solicitação]]="","",YEAR(Tab_Emails[[#This Row],[Data da solicitação]]) &amp; "-" &amp; TEXT(_xlfn.ISOWEEKNUM(Tab_Emails[[#This Row],[Data da solicitação]]), "00"))</f>
        <v/>
      </c>
      <c r="G142" s="25"/>
      <c r="H142" s="3"/>
      <c r="I142" s="3"/>
      <c r="J142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42" s="5"/>
      <c r="L142" s="3"/>
      <c r="N142" s="6"/>
      <c r="O142" s="6" t="str">
        <f>IFERROR(INDEX(Tab_Legislação[Setor],MATCH(Tab_Emails[[#This Row],[Lei/Decreto]],Tab_Legislação[Legislação],0)),"")</f>
        <v/>
      </c>
      <c r="Q142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42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42" s="5" t="str">
        <f>IFERROR(IF(Tab_Emails[[#This Row],[Data da solicitação]]="","",IF(Tab_Emails[[#This Row],[Data da resposta]]="","Aguardando resposta","Respondido")),"")</f>
        <v/>
      </c>
      <c r="V142" s="5" t="str">
        <f>IF(Tab_Emails[[#This Row],[Semana da Resposta]]="","",IF(Tab_Emails[[#This Row],[Semana da Resposta]]=$L$3,1,0))</f>
        <v/>
      </c>
    </row>
    <row r="143" spans="2:22" ht="40.200000000000003" customHeight="1" x14ac:dyDescent="0.3">
      <c r="B143" s="7">
        <v>134</v>
      </c>
      <c r="C143" s="7"/>
      <c r="E143" s="5" t="str">
        <f>IF(Tab_Emails[[#This Row],[Data da solicitação]]="","",TEXT(Tab_Emails[[#This Row],[Data da solicitação]],"dddd"))</f>
        <v/>
      </c>
      <c r="F143" s="6" t="str">
        <f>IF(Tab_Emails[[#This Row],[Data da solicitação]]="","",YEAR(Tab_Emails[[#This Row],[Data da solicitação]]) &amp; "-" &amp; TEXT(_xlfn.ISOWEEKNUM(Tab_Emails[[#This Row],[Data da solicitação]]), "00"))</f>
        <v/>
      </c>
      <c r="G143" s="25"/>
      <c r="H143" s="3"/>
      <c r="I143" s="3"/>
      <c r="J143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43" s="5"/>
      <c r="L143" s="3"/>
      <c r="N143" s="6"/>
      <c r="O143" s="6" t="str">
        <f>IFERROR(INDEX(Tab_Legislação[Setor],MATCH(Tab_Emails[[#This Row],[Lei/Decreto]],Tab_Legislação[Legislação],0)),"")</f>
        <v/>
      </c>
      <c r="Q143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43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43" s="5" t="str">
        <f>IFERROR(IF(Tab_Emails[[#This Row],[Data da solicitação]]="","",IF(Tab_Emails[[#This Row],[Data da resposta]]="","Aguardando resposta","Respondido")),"")</f>
        <v/>
      </c>
      <c r="V143" s="5" t="str">
        <f>IF(Tab_Emails[[#This Row],[Semana da Resposta]]="","",IF(Tab_Emails[[#This Row],[Semana da Resposta]]=$L$3,1,0))</f>
        <v/>
      </c>
    </row>
    <row r="144" spans="2:22" ht="40.200000000000003" customHeight="1" x14ac:dyDescent="0.3">
      <c r="B144" s="7">
        <v>135</v>
      </c>
      <c r="C144" s="7"/>
      <c r="E144" s="5" t="str">
        <f>IF(Tab_Emails[[#This Row],[Data da solicitação]]="","",TEXT(Tab_Emails[[#This Row],[Data da solicitação]],"dddd"))</f>
        <v/>
      </c>
      <c r="F144" s="6" t="str">
        <f>IF(Tab_Emails[[#This Row],[Data da solicitação]]="","",YEAR(Tab_Emails[[#This Row],[Data da solicitação]]) &amp; "-" &amp; TEXT(_xlfn.ISOWEEKNUM(Tab_Emails[[#This Row],[Data da solicitação]]), "00"))</f>
        <v/>
      </c>
      <c r="G144" s="25"/>
      <c r="H144" s="3"/>
      <c r="I144" s="3"/>
      <c r="J144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44" s="5"/>
      <c r="L144" s="3"/>
      <c r="N144" s="6"/>
      <c r="O144" s="6" t="str">
        <f>IFERROR(INDEX(Tab_Legislação[Setor],MATCH(Tab_Emails[[#This Row],[Lei/Decreto]],Tab_Legislação[Legislação],0)),"")</f>
        <v/>
      </c>
      <c r="Q144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44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44" s="5" t="str">
        <f>IFERROR(IF(Tab_Emails[[#This Row],[Data da solicitação]]="","",IF(Tab_Emails[[#This Row],[Data da resposta]]="","Aguardando resposta","Respondido")),"")</f>
        <v/>
      </c>
      <c r="V144" s="5" t="str">
        <f>IF(Tab_Emails[[#This Row],[Semana da Resposta]]="","",IF(Tab_Emails[[#This Row],[Semana da Resposta]]=$L$3,1,0))</f>
        <v/>
      </c>
    </row>
    <row r="145" spans="2:22" ht="40.200000000000003" customHeight="1" x14ac:dyDescent="0.3">
      <c r="B145" s="7">
        <v>136</v>
      </c>
      <c r="C145" s="7"/>
      <c r="E145" s="5" t="str">
        <f>IF(Tab_Emails[[#This Row],[Data da solicitação]]="","",TEXT(Tab_Emails[[#This Row],[Data da solicitação]],"dddd"))</f>
        <v/>
      </c>
      <c r="F145" s="6" t="str">
        <f>IF(Tab_Emails[[#This Row],[Data da solicitação]]="","",YEAR(Tab_Emails[[#This Row],[Data da solicitação]]) &amp; "-" &amp; TEXT(_xlfn.ISOWEEKNUM(Tab_Emails[[#This Row],[Data da solicitação]]), "00"))</f>
        <v/>
      </c>
      <c r="G145" s="25"/>
      <c r="H145" s="3"/>
      <c r="I145" s="3"/>
      <c r="J145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45" s="5"/>
      <c r="L145" s="3"/>
      <c r="N145" s="6"/>
      <c r="O145" s="6" t="str">
        <f>IFERROR(INDEX(Tab_Legislação[Setor],MATCH(Tab_Emails[[#This Row],[Lei/Decreto]],Tab_Legislação[Legislação],0)),"")</f>
        <v/>
      </c>
      <c r="Q145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45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45" s="5" t="str">
        <f>IFERROR(IF(Tab_Emails[[#This Row],[Data da solicitação]]="","",IF(Tab_Emails[[#This Row],[Data da resposta]]="","Aguardando resposta","Respondido")),"")</f>
        <v/>
      </c>
      <c r="V145" s="5" t="str">
        <f>IF(Tab_Emails[[#This Row],[Semana da Resposta]]="","",IF(Tab_Emails[[#This Row],[Semana da Resposta]]=$L$3,1,0))</f>
        <v/>
      </c>
    </row>
    <row r="146" spans="2:22" ht="40.200000000000003" customHeight="1" x14ac:dyDescent="0.3">
      <c r="B146" s="7">
        <v>137</v>
      </c>
      <c r="C146" s="7"/>
      <c r="E146" s="5" t="str">
        <f>IF(Tab_Emails[[#This Row],[Data da solicitação]]="","",TEXT(Tab_Emails[[#This Row],[Data da solicitação]],"dddd"))</f>
        <v/>
      </c>
      <c r="F146" s="6" t="str">
        <f>IF(Tab_Emails[[#This Row],[Data da solicitação]]="","",YEAR(Tab_Emails[[#This Row],[Data da solicitação]]) &amp; "-" &amp; TEXT(_xlfn.ISOWEEKNUM(Tab_Emails[[#This Row],[Data da solicitação]]), "00"))</f>
        <v/>
      </c>
      <c r="G146" s="25"/>
      <c r="H146" s="3"/>
      <c r="I146" s="3"/>
      <c r="J146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46" s="5"/>
      <c r="L146" s="3"/>
      <c r="N146" s="6"/>
      <c r="O146" s="6" t="str">
        <f>IFERROR(INDEX(Tab_Legislação[Setor],MATCH(Tab_Emails[[#This Row],[Lei/Decreto]],Tab_Legislação[Legislação],0)),"")</f>
        <v/>
      </c>
      <c r="Q146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46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46" s="5" t="str">
        <f>IFERROR(IF(Tab_Emails[[#This Row],[Data da solicitação]]="","",IF(Tab_Emails[[#This Row],[Data da resposta]]="","Aguardando resposta","Respondido")),"")</f>
        <v/>
      </c>
      <c r="V146" s="5" t="str">
        <f>IF(Tab_Emails[[#This Row],[Semana da Resposta]]="","",IF(Tab_Emails[[#This Row],[Semana da Resposta]]=$L$3,1,0))</f>
        <v/>
      </c>
    </row>
    <row r="147" spans="2:22" ht="40.200000000000003" customHeight="1" x14ac:dyDescent="0.3">
      <c r="B147" s="7">
        <v>138</v>
      </c>
      <c r="C147" s="7"/>
      <c r="E147" s="5" t="str">
        <f>IF(Tab_Emails[[#This Row],[Data da solicitação]]="","",TEXT(Tab_Emails[[#This Row],[Data da solicitação]],"dddd"))</f>
        <v/>
      </c>
      <c r="F147" s="6" t="str">
        <f>IF(Tab_Emails[[#This Row],[Data da solicitação]]="","",YEAR(Tab_Emails[[#This Row],[Data da solicitação]]) &amp; "-" &amp; TEXT(_xlfn.ISOWEEKNUM(Tab_Emails[[#This Row],[Data da solicitação]]), "00"))</f>
        <v/>
      </c>
      <c r="G147" s="25"/>
      <c r="H147" s="3"/>
      <c r="I147" s="3"/>
      <c r="J147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47" s="5"/>
      <c r="L147" s="3"/>
      <c r="N147" s="6"/>
      <c r="O147" s="6" t="str">
        <f>IFERROR(INDEX(Tab_Legislação[Setor],MATCH(Tab_Emails[[#This Row],[Lei/Decreto]],Tab_Legislação[Legislação],0)),"")</f>
        <v/>
      </c>
      <c r="Q147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47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47" s="5" t="str">
        <f>IFERROR(IF(Tab_Emails[[#This Row],[Data da solicitação]]="","",IF(Tab_Emails[[#This Row],[Data da resposta]]="","Aguardando resposta","Respondido")),"")</f>
        <v/>
      </c>
      <c r="V147" s="5" t="str">
        <f>IF(Tab_Emails[[#This Row],[Semana da Resposta]]="","",IF(Tab_Emails[[#This Row],[Semana da Resposta]]=$L$3,1,0))</f>
        <v/>
      </c>
    </row>
    <row r="148" spans="2:22" ht="40.200000000000003" customHeight="1" x14ac:dyDescent="0.3">
      <c r="B148" s="7">
        <v>139</v>
      </c>
      <c r="C148" s="7"/>
      <c r="E148" s="5" t="str">
        <f>IF(Tab_Emails[[#This Row],[Data da solicitação]]="","",TEXT(Tab_Emails[[#This Row],[Data da solicitação]],"dddd"))</f>
        <v/>
      </c>
      <c r="F148" s="6" t="str">
        <f>IF(Tab_Emails[[#This Row],[Data da solicitação]]="","",YEAR(Tab_Emails[[#This Row],[Data da solicitação]]) &amp; "-" &amp; TEXT(_xlfn.ISOWEEKNUM(Tab_Emails[[#This Row],[Data da solicitação]]), "00"))</f>
        <v/>
      </c>
      <c r="G148" s="25"/>
      <c r="H148" s="3"/>
      <c r="I148" s="3"/>
      <c r="J148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48" s="5"/>
      <c r="L148" s="3"/>
      <c r="N148" s="6"/>
      <c r="O148" s="6" t="str">
        <f>IFERROR(INDEX(Tab_Legislação[Setor],MATCH(Tab_Emails[[#This Row],[Lei/Decreto]],Tab_Legislação[Legislação],0)),"")</f>
        <v/>
      </c>
      <c r="Q148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48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48" s="5" t="str">
        <f>IFERROR(IF(Tab_Emails[[#This Row],[Data da solicitação]]="","",IF(Tab_Emails[[#This Row],[Data da resposta]]="","Aguardando resposta","Respondido")),"")</f>
        <v/>
      </c>
      <c r="V148" s="5" t="str">
        <f>IF(Tab_Emails[[#This Row],[Semana da Resposta]]="","",IF(Tab_Emails[[#This Row],[Semana da Resposta]]=$L$3,1,0))</f>
        <v/>
      </c>
    </row>
    <row r="149" spans="2:22" ht="40.200000000000003" customHeight="1" x14ac:dyDescent="0.3">
      <c r="B149" s="7">
        <v>140</v>
      </c>
      <c r="C149" s="7"/>
      <c r="E149" s="5" t="str">
        <f>IF(Tab_Emails[[#This Row],[Data da solicitação]]="","",TEXT(Tab_Emails[[#This Row],[Data da solicitação]],"dddd"))</f>
        <v/>
      </c>
      <c r="F149" s="6" t="str">
        <f>IF(Tab_Emails[[#This Row],[Data da solicitação]]="","",YEAR(Tab_Emails[[#This Row],[Data da solicitação]]) &amp; "-" &amp; TEXT(_xlfn.ISOWEEKNUM(Tab_Emails[[#This Row],[Data da solicitação]]), "00"))</f>
        <v/>
      </c>
      <c r="G149" s="25"/>
      <c r="H149" s="3"/>
      <c r="I149" s="3"/>
      <c r="J149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49" s="5"/>
      <c r="L149" s="3"/>
      <c r="N149" s="6"/>
      <c r="O149" s="6" t="str">
        <f>IFERROR(INDEX(Tab_Legislação[Setor],MATCH(Tab_Emails[[#This Row],[Lei/Decreto]],Tab_Legislação[Legislação],0)),"")</f>
        <v/>
      </c>
      <c r="Q149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49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49" s="5" t="str">
        <f>IFERROR(IF(Tab_Emails[[#This Row],[Data da solicitação]]="","",IF(Tab_Emails[[#This Row],[Data da resposta]]="","Aguardando resposta","Respondido")),"")</f>
        <v/>
      </c>
      <c r="V149" s="5" t="str">
        <f>IF(Tab_Emails[[#This Row],[Semana da Resposta]]="","",IF(Tab_Emails[[#This Row],[Semana da Resposta]]=$L$3,1,0))</f>
        <v/>
      </c>
    </row>
    <row r="150" spans="2:22" ht="40.200000000000003" customHeight="1" x14ac:dyDescent="0.3">
      <c r="B150" s="7">
        <v>141</v>
      </c>
      <c r="C150" s="7"/>
      <c r="E150" s="5" t="str">
        <f>IF(Tab_Emails[[#This Row],[Data da solicitação]]="","",TEXT(Tab_Emails[[#This Row],[Data da solicitação]],"dddd"))</f>
        <v/>
      </c>
      <c r="F150" s="6" t="str">
        <f>IF(Tab_Emails[[#This Row],[Data da solicitação]]="","",YEAR(Tab_Emails[[#This Row],[Data da solicitação]]) &amp; "-" &amp; TEXT(_xlfn.ISOWEEKNUM(Tab_Emails[[#This Row],[Data da solicitação]]), "00"))</f>
        <v/>
      </c>
      <c r="G150" s="25"/>
      <c r="H150" s="3"/>
      <c r="I150" s="3"/>
      <c r="J150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50" s="5"/>
      <c r="L150" s="3"/>
      <c r="N150" s="6"/>
      <c r="O150" s="6" t="str">
        <f>IFERROR(INDEX(Tab_Legislação[Setor],MATCH(Tab_Emails[[#This Row],[Lei/Decreto]],Tab_Legislação[Legislação],0)),"")</f>
        <v/>
      </c>
      <c r="Q150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50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50" s="5" t="str">
        <f>IFERROR(IF(Tab_Emails[[#This Row],[Data da solicitação]]="","",IF(Tab_Emails[[#This Row],[Data da resposta]]="","Aguardando resposta","Respondido")),"")</f>
        <v/>
      </c>
      <c r="V150" s="5" t="str">
        <f>IF(Tab_Emails[[#This Row],[Semana da Resposta]]="","",IF(Tab_Emails[[#This Row],[Semana da Resposta]]=$L$3,1,0))</f>
        <v/>
      </c>
    </row>
    <row r="151" spans="2:22" ht="40.200000000000003" customHeight="1" x14ac:dyDescent="0.3">
      <c r="B151" s="7">
        <v>142</v>
      </c>
      <c r="C151" s="7"/>
      <c r="E151" s="5" t="str">
        <f>IF(Tab_Emails[[#This Row],[Data da solicitação]]="","",TEXT(Tab_Emails[[#This Row],[Data da solicitação]],"dddd"))</f>
        <v/>
      </c>
      <c r="F151" s="6" t="str">
        <f>IF(Tab_Emails[[#This Row],[Data da solicitação]]="","",YEAR(Tab_Emails[[#This Row],[Data da solicitação]]) &amp; "-" &amp; TEXT(_xlfn.ISOWEEKNUM(Tab_Emails[[#This Row],[Data da solicitação]]), "00"))</f>
        <v/>
      </c>
      <c r="G151" s="25"/>
      <c r="H151" s="3"/>
      <c r="I151" s="3"/>
      <c r="J151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51" s="5"/>
      <c r="L151" s="3"/>
      <c r="N151" s="6"/>
      <c r="O151" s="6" t="str">
        <f>IFERROR(INDEX(Tab_Legislação[Setor],MATCH(Tab_Emails[[#This Row],[Lei/Decreto]],Tab_Legislação[Legislação],0)),"")</f>
        <v/>
      </c>
      <c r="Q151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51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51" s="5" t="str">
        <f>IFERROR(IF(Tab_Emails[[#This Row],[Data da solicitação]]="","",IF(Tab_Emails[[#This Row],[Data da resposta]]="","Aguardando resposta","Respondido")),"")</f>
        <v/>
      </c>
      <c r="V151" s="5" t="str">
        <f>IF(Tab_Emails[[#This Row],[Semana da Resposta]]="","",IF(Tab_Emails[[#This Row],[Semana da Resposta]]=$L$3,1,0))</f>
        <v/>
      </c>
    </row>
    <row r="152" spans="2:22" ht="40.200000000000003" customHeight="1" x14ac:dyDescent="0.3">
      <c r="B152" s="7">
        <v>143</v>
      </c>
      <c r="C152" s="7"/>
      <c r="E152" s="5" t="str">
        <f>IF(Tab_Emails[[#This Row],[Data da solicitação]]="","",TEXT(Tab_Emails[[#This Row],[Data da solicitação]],"dddd"))</f>
        <v/>
      </c>
      <c r="F152" s="6" t="str">
        <f>IF(Tab_Emails[[#This Row],[Data da solicitação]]="","",YEAR(Tab_Emails[[#This Row],[Data da solicitação]]) &amp; "-" &amp; TEXT(_xlfn.ISOWEEKNUM(Tab_Emails[[#This Row],[Data da solicitação]]), "00"))</f>
        <v/>
      </c>
      <c r="G152" s="25"/>
      <c r="H152" s="3"/>
      <c r="I152" s="3"/>
      <c r="J152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52" s="5"/>
      <c r="L152" s="3"/>
      <c r="N152" s="6"/>
      <c r="O152" s="6" t="str">
        <f>IFERROR(INDEX(Tab_Legislação[Setor],MATCH(Tab_Emails[[#This Row],[Lei/Decreto]],Tab_Legislação[Legislação],0)),"")</f>
        <v/>
      </c>
      <c r="Q152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52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52" s="5" t="str">
        <f>IFERROR(IF(Tab_Emails[[#This Row],[Data da solicitação]]="","",IF(Tab_Emails[[#This Row],[Data da resposta]]="","Aguardando resposta","Respondido")),"")</f>
        <v/>
      </c>
      <c r="V152" s="5" t="str">
        <f>IF(Tab_Emails[[#This Row],[Semana da Resposta]]="","",IF(Tab_Emails[[#This Row],[Semana da Resposta]]=$L$3,1,0))</f>
        <v/>
      </c>
    </row>
    <row r="153" spans="2:22" ht="40.200000000000003" customHeight="1" x14ac:dyDescent="0.3">
      <c r="B153" s="7">
        <v>144</v>
      </c>
      <c r="C153" s="7"/>
      <c r="E153" s="5" t="str">
        <f>IF(Tab_Emails[[#This Row],[Data da solicitação]]="","",TEXT(Tab_Emails[[#This Row],[Data da solicitação]],"dddd"))</f>
        <v/>
      </c>
      <c r="F153" s="6" t="str">
        <f>IF(Tab_Emails[[#This Row],[Data da solicitação]]="","",YEAR(Tab_Emails[[#This Row],[Data da solicitação]]) &amp; "-" &amp; TEXT(_xlfn.ISOWEEKNUM(Tab_Emails[[#This Row],[Data da solicitação]]), "00"))</f>
        <v/>
      </c>
      <c r="G153" s="25"/>
      <c r="H153" s="3"/>
      <c r="I153" s="3"/>
      <c r="J153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53" s="5"/>
      <c r="L153" s="3"/>
      <c r="N153" s="6"/>
      <c r="O153" s="6" t="str">
        <f>IFERROR(INDEX(Tab_Legislação[Setor],MATCH(Tab_Emails[[#This Row],[Lei/Decreto]],Tab_Legislação[Legislação],0)),"")</f>
        <v/>
      </c>
      <c r="Q153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53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53" s="5" t="str">
        <f>IFERROR(IF(Tab_Emails[[#This Row],[Data da solicitação]]="","",IF(Tab_Emails[[#This Row],[Data da resposta]]="","Aguardando resposta","Respondido")),"")</f>
        <v/>
      </c>
      <c r="V153" s="5" t="str">
        <f>IF(Tab_Emails[[#This Row],[Semana da Resposta]]="","",IF(Tab_Emails[[#This Row],[Semana da Resposta]]=$L$3,1,0))</f>
        <v/>
      </c>
    </row>
    <row r="154" spans="2:22" ht="40.200000000000003" customHeight="1" x14ac:dyDescent="0.3">
      <c r="B154" s="7">
        <v>145</v>
      </c>
      <c r="C154" s="7"/>
      <c r="E154" s="5" t="str">
        <f>IF(Tab_Emails[[#This Row],[Data da solicitação]]="","",TEXT(Tab_Emails[[#This Row],[Data da solicitação]],"dddd"))</f>
        <v/>
      </c>
      <c r="F154" s="6" t="str">
        <f>IF(Tab_Emails[[#This Row],[Data da solicitação]]="","",YEAR(Tab_Emails[[#This Row],[Data da solicitação]]) &amp; "-" &amp; TEXT(_xlfn.ISOWEEKNUM(Tab_Emails[[#This Row],[Data da solicitação]]), "00"))</f>
        <v/>
      </c>
      <c r="G154" s="25"/>
      <c r="H154" s="3"/>
      <c r="I154" s="3"/>
      <c r="J154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54" s="5"/>
      <c r="L154" s="3"/>
      <c r="N154" s="6"/>
      <c r="O154" s="6" t="str">
        <f>IFERROR(INDEX(Tab_Legislação[Setor],MATCH(Tab_Emails[[#This Row],[Lei/Decreto]],Tab_Legislação[Legislação],0)),"")</f>
        <v/>
      </c>
      <c r="Q154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54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54" s="5" t="str">
        <f>IFERROR(IF(Tab_Emails[[#This Row],[Data da solicitação]]="","",IF(Tab_Emails[[#This Row],[Data da resposta]]="","Aguardando resposta","Respondido")),"")</f>
        <v/>
      </c>
      <c r="V154" s="5" t="str">
        <f>IF(Tab_Emails[[#This Row],[Semana da Resposta]]="","",IF(Tab_Emails[[#This Row],[Semana da Resposta]]=$L$3,1,0))</f>
        <v/>
      </c>
    </row>
    <row r="155" spans="2:22" ht="40.200000000000003" customHeight="1" x14ac:dyDescent="0.3">
      <c r="B155" s="7">
        <v>146</v>
      </c>
      <c r="C155" s="7"/>
      <c r="E155" s="5" t="str">
        <f>IF(Tab_Emails[[#This Row],[Data da solicitação]]="","",TEXT(Tab_Emails[[#This Row],[Data da solicitação]],"dddd"))</f>
        <v/>
      </c>
      <c r="F155" s="6" t="str">
        <f>IF(Tab_Emails[[#This Row],[Data da solicitação]]="","",YEAR(Tab_Emails[[#This Row],[Data da solicitação]]) &amp; "-" &amp; TEXT(_xlfn.ISOWEEKNUM(Tab_Emails[[#This Row],[Data da solicitação]]), "00"))</f>
        <v/>
      </c>
      <c r="G155" s="25"/>
      <c r="H155" s="3"/>
      <c r="I155" s="3"/>
      <c r="J155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55" s="5"/>
      <c r="L155" s="3"/>
      <c r="N155" s="6"/>
      <c r="O155" s="6" t="str">
        <f>IFERROR(INDEX(Tab_Legislação[Setor],MATCH(Tab_Emails[[#This Row],[Lei/Decreto]],Tab_Legislação[Legislação],0)),"")</f>
        <v/>
      </c>
      <c r="Q155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55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55" s="5" t="str">
        <f>IFERROR(IF(Tab_Emails[[#This Row],[Data da solicitação]]="","",IF(Tab_Emails[[#This Row],[Data da resposta]]="","Aguardando resposta","Respondido")),"")</f>
        <v/>
      </c>
      <c r="V155" s="5" t="str">
        <f>IF(Tab_Emails[[#This Row],[Semana da Resposta]]="","",IF(Tab_Emails[[#This Row],[Semana da Resposta]]=$L$3,1,0))</f>
        <v/>
      </c>
    </row>
    <row r="156" spans="2:22" ht="40.200000000000003" customHeight="1" x14ac:dyDescent="0.3">
      <c r="B156" s="7">
        <v>147</v>
      </c>
      <c r="C156" s="7"/>
      <c r="E156" s="5" t="str">
        <f>IF(Tab_Emails[[#This Row],[Data da solicitação]]="","",TEXT(Tab_Emails[[#This Row],[Data da solicitação]],"dddd"))</f>
        <v/>
      </c>
      <c r="F156" s="6" t="str">
        <f>IF(Tab_Emails[[#This Row],[Data da solicitação]]="","",YEAR(Tab_Emails[[#This Row],[Data da solicitação]]) &amp; "-" &amp; TEXT(_xlfn.ISOWEEKNUM(Tab_Emails[[#This Row],[Data da solicitação]]), "00"))</f>
        <v/>
      </c>
      <c r="G156" s="25"/>
      <c r="H156" s="3"/>
      <c r="I156" s="3"/>
      <c r="J156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56" s="5"/>
      <c r="L156" s="3"/>
      <c r="N156" s="6"/>
      <c r="O156" s="6" t="str">
        <f>IFERROR(INDEX(Tab_Legislação[Setor],MATCH(Tab_Emails[[#This Row],[Lei/Decreto]],Tab_Legislação[Legislação],0)),"")</f>
        <v/>
      </c>
      <c r="Q156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56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56" s="5" t="str">
        <f>IFERROR(IF(Tab_Emails[[#This Row],[Data da solicitação]]="","",IF(Tab_Emails[[#This Row],[Data da resposta]]="","Aguardando resposta","Respondido")),"")</f>
        <v/>
      </c>
      <c r="V156" s="5" t="str">
        <f>IF(Tab_Emails[[#This Row],[Semana da Resposta]]="","",IF(Tab_Emails[[#This Row],[Semana da Resposta]]=$L$3,1,0))</f>
        <v/>
      </c>
    </row>
    <row r="157" spans="2:22" ht="40.200000000000003" customHeight="1" x14ac:dyDescent="0.3">
      <c r="B157" s="7">
        <v>148</v>
      </c>
      <c r="C157" s="7"/>
      <c r="E157" s="5" t="str">
        <f>IF(Tab_Emails[[#This Row],[Data da solicitação]]="","",TEXT(Tab_Emails[[#This Row],[Data da solicitação]],"dddd"))</f>
        <v/>
      </c>
      <c r="F157" s="6" t="str">
        <f>IF(Tab_Emails[[#This Row],[Data da solicitação]]="","",YEAR(Tab_Emails[[#This Row],[Data da solicitação]]) &amp; "-" &amp; TEXT(_xlfn.ISOWEEKNUM(Tab_Emails[[#This Row],[Data da solicitação]]), "00"))</f>
        <v/>
      </c>
      <c r="G157" s="25"/>
      <c r="H157" s="3"/>
      <c r="I157" s="3"/>
      <c r="J157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57" s="5"/>
      <c r="L157" s="3"/>
      <c r="N157" s="6"/>
      <c r="O157" s="6" t="str">
        <f>IFERROR(INDEX(Tab_Legislação[Setor],MATCH(Tab_Emails[[#This Row],[Lei/Decreto]],Tab_Legislação[Legislação],0)),"")</f>
        <v/>
      </c>
      <c r="Q157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57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57" s="5" t="str">
        <f>IFERROR(IF(Tab_Emails[[#This Row],[Data da solicitação]]="","",IF(Tab_Emails[[#This Row],[Data da resposta]]="","Aguardando resposta","Respondido")),"")</f>
        <v/>
      </c>
      <c r="V157" s="5" t="str">
        <f>IF(Tab_Emails[[#This Row],[Semana da Resposta]]="","",IF(Tab_Emails[[#This Row],[Semana da Resposta]]=$L$3,1,0))</f>
        <v/>
      </c>
    </row>
    <row r="158" spans="2:22" ht="40.200000000000003" customHeight="1" x14ac:dyDescent="0.3">
      <c r="B158" s="7">
        <v>149</v>
      </c>
      <c r="C158" s="7"/>
      <c r="E158" s="5" t="str">
        <f>IF(Tab_Emails[[#This Row],[Data da solicitação]]="","",TEXT(Tab_Emails[[#This Row],[Data da solicitação]],"dddd"))</f>
        <v/>
      </c>
      <c r="F158" s="6" t="str">
        <f>IF(Tab_Emails[[#This Row],[Data da solicitação]]="","",YEAR(Tab_Emails[[#This Row],[Data da solicitação]]) &amp; "-" &amp; TEXT(_xlfn.ISOWEEKNUM(Tab_Emails[[#This Row],[Data da solicitação]]), "00"))</f>
        <v/>
      </c>
      <c r="G158" s="25"/>
      <c r="H158" s="3"/>
      <c r="I158" s="3"/>
      <c r="J158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58" s="5"/>
      <c r="L158" s="3"/>
      <c r="N158" s="6"/>
      <c r="O158" s="6" t="str">
        <f>IFERROR(INDEX(Tab_Legislação[Setor],MATCH(Tab_Emails[[#This Row],[Lei/Decreto]],Tab_Legislação[Legislação],0)),"")</f>
        <v/>
      </c>
      <c r="Q158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58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58" s="5" t="str">
        <f>IFERROR(IF(Tab_Emails[[#This Row],[Data da solicitação]]="","",IF(Tab_Emails[[#This Row],[Data da resposta]]="","Aguardando resposta","Respondido")),"")</f>
        <v/>
      </c>
      <c r="V158" s="5" t="str">
        <f>IF(Tab_Emails[[#This Row],[Semana da Resposta]]="","",IF(Tab_Emails[[#This Row],[Semana da Resposta]]=$L$3,1,0))</f>
        <v/>
      </c>
    </row>
    <row r="159" spans="2:22" ht="40.200000000000003" customHeight="1" x14ac:dyDescent="0.3">
      <c r="B159" s="7">
        <v>150</v>
      </c>
      <c r="C159" s="7"/>
      <c r="E159" s="5" t="str">
        <f>IF(Tab_Emails[[#This Row],[Data da solicitação]]="","",TEXT(Tab_Emails[[#This Row],[Data da solicitação]],"dddd"))</f>
        <v/>
      </c>
      <c r="F159" s="6" t="str">
        <f>IF(Tab_Emails[[#This Row],[Data da solicitação]]="","",YEAR(Tab_Emails[[#This Row],[Data da solicitação]]) &amp; "-" &amp; TEXT(_xlfn.ISOWEEKNUM(Tab_Emails[[#This Row],[Data da solicitação]]), "00"))</f>
        <v/>
      </c>
      <c r="G159" s="25"/>
      <c r="H159" s="3"/>
      <c r="I159" s="3"/>
      <c r="J159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59" s="5"/>
      <c r="L159" s="3"/>
      <c r="N159" s="6"/>
      <c r="O159" s="6" t="str">
        <f>IFERROR(INDEX(Tab_Legislação[Setor],MATCH(Tab_Emails[[#This Row],[Lei/Decreto]],Tab_Legislação[Legislação],0)),"")</f>
        <v/>
      </c>
      <c r="Q159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59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59" s="5" t="str">
        <f>IFERROR(IF(Tab_Emails[[#This Row],[Data da solicitação]]="","",IF(Tab_Emails[[#This Row],[Data da resposta]]="","Aguardando resposta","Respondido")),"")</f>
        <v/>
      </c>
      <c r="V159" s="5" t="str">
        <f>IF(Tab_Emails[[#This Row],[Semana da Resposta]]="","",IF(Tab_Emails[[#This Row],[Semana da Resposta]]=$L$3,1,0))</f>
        <v/>
      </c>
    </row>
    <row r="160" spans="2:22" ht="40.200000000000003" customHeight="1" x14ac:dyDescent="0.3">
      <c r="B160" s="7">
        <v>151</v>
      </c>
      <c r="C160" s="7"/>
      <c r="E160" s="5" t="str">
        <f>IF(Tab_Emails[[#This Row],[Data da solicitação]]="","",TEXT(Tab_Emails[[#This Row],[Data da solicitação]],"dddd"))</f>
        <v/>
      </c>
      <c r="F160" s="6" t="str">
        <f>IF(Tab_Emails[[#This Row],[Data da solicitação]]="","",YEAR(Tab_Emails[[#This Row],[Data da solicitação]]) &amp; "-" &amp; TEXT(_xlfn.ISOWEEKNUM(Tab_Emails[[#This Row],[Data da solicitação]]), "00"))</f>
        <v/>
      </c>
      <c r="G160" s="25"/>
      <c r="H160" s="3"/>
      <c r="I160" s="3"/>
      <c r="J160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60" s="5"/>
      <c r="L160" s="3"/>
      <c r="N160" s="6"/>
      <c r="O160" s="6" t="str">
        <f>IFERROR(INDEX(Tab_Legislação[Setor],MATCH(Tab_Emails[[#This Row],[Lei/Decreto]],Tab_Legislação[Legislação],0)),"")</f>
        <v/>
      </c>
      <c r="Q160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60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60" s="5" t="str">
        <f>IFERROR(IF(Tab_Emails[[#This Row],[Data da solicitação]]="","",IF(Tab_Emails[[#This Row],[Data da resposta]]="","Aguardando resposta","Respondido")),"")</f>
        <v/>
      </c>
      <c r="V160" s="5" t="str">
        <f>IF(Tab_Emails[[#This Row],[Semana da Resposta]]="","",IF(Tab_Emails[[#This Row],[Semana da Resposta]]=$L$3,1,0))</f>
        <v/>
      </c>
    </row>
    <row r="161" spans="2:22" ht="40.200000000000003" customHeight="1" x14ac:dyDescent="0.3">
      <c r="B161" s="7">
        <v>152</v>
      </c>
      <c r="C161" s="7"/>
      <c r="E161" s="5" t="str">
        <f>IF(Tab_Emails[[#This Row],[Data da solicitação]]="","",TEXT(Tab_Emails[[#This Row],[Data da solicitação]],"dddd"))</f>
        <v/>
      </c>
      <c r="F161" s="6" t="str">
        <f>IF(Tab_Emails[[#This Row],[Data da solicitação]]="","",YEAR(Tab_Emails[[#This Row],[Data da solicitação]]) &amp; "-" &amp; TEXT(_xlfn.ISOWEEKNUM(Tab_Emails[[#This Row],[Data da solicitação]]), "00"))</f>
        <v/>
      </c>
      <c r="G161" s="25"/>
      <c r="H161" s="3"/>
      <c r="I161" s="3"/>
      <c r="J161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61" s="5"/>
      <c r="L161" s="3"/>
      <c r="N161" s="6"/>
      <c r="O161" s="6" t="str">
        <f>IFERROR(INDEX(Tab_Legislação[Setor],MATCH(Tab_Emails[[#This Row],[Lei/Decreto]],Tab_Legislação[Legislação],0)),"")</f>
        <v/>
      </c>
      <c r="Q161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61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61" s="5" t="str">
        <f>IFERROR(IF(Tab_Emails[[#This Row],[Data da solicitação]]="","",IF(Tab_Emails[[#This Row],[Data da resposta]]="","Aguardando resposta","Respondido")),"")</f>
        <v/>
      </c>
      <c r="V161" s="5" t="str">
        <f>IF(Tab_Emails[[#This Row],[Semana da Resposta]]="","",IF(Tab_Emails[[#This Row],[Semana da Resposta]]=$L$3,1,0))</f>
        <v/>
      </c>
    </row>
    <row r="162" spans="2:22" ht="40.200000000000003" customHeight="1" x14ac:dyDescent="0.3">
      <c r="B162" s="7">
        <v>153</v>
      </c>
      <c r="C162" s="7"/>
      <c r="E162" s="5" t="str">
        <f>IF(Tab_Emails[[#This Row],[Data da solicitação]]="","",TEXT(Tab_Emails[[#This Row],[Data da solicitação]],"dddd"))</f>
        <v/>
      </c>
      <c r="F162" s="6" t="str">
        <f>IF(Tab_Emails[[#This Row],[Data da solicitação]]="","",YEAR(Tab_Emails[[#This Row],[Data da solicitação]]) &amp; "-" &amp; TEXT(_xlfn.ISOWEEKNUM(Tab_Emails[[#This Row],[Data da solicitação]]), "00"))</f>
        <v/>
      </c>
      <c r="G162" s="25"/>
      <c r="H162" s="3"/>
      <c r="I162" s="3"/>
      <c r="J162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62" s="5"/>
      <c r="L162" s="3"/>
      <c r="N162" s="6"/>
      <c r="O162" s="6" t="str">
        <f>IFERROR(INDEX(Tab_Legislação[Setor],MATCH(Tab_Emails[[#This Row],[Lei/Decreto]],Tab_Legislação[Legislação],0)),"")</f>
        <v/>
      </c>
      <c r="Q162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62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62" s="5" t="str">
        <f>IFERROR(IF(Tab_Emails[[#This Row],[Data da solicitação]]="","",IF(Tab_Emails[[#This Row],[Data da resposta]]="","Aguardando resposta","Respondido")),"")</f>
        <v/>
      </c>
      <c r="V162" s="5" t="str">
        <f>IF(Tab_Emails[[#This Row],[Semana da Resposta]]="","",IF(Tab_Emails[[#This Row],[Semana da Resposta]]=$L$3,1,0))</f>
        <v/>
      </c>
    </row>
    <row r="163" spans="2:22" ht="40.200000000000003" customHeight="1" x14ac:dyDescent="0.3">
      <c r="B163" s="7">
        <v>154</v>
      </c>
      <c r="C163" s="7"/>
      <c r="E163" s="5" t="str">
        <f>IF(Tab_Emails[[#This Row],[Data da solicitação]]="","",TEXT(Tab_Emails[[#This Row],[Data da solicitação]],"dddd"))</f>
        <v/>
      </c>
      <c r="F163" s="6" t="str">
        <f>IF(Tab_Emails[[#This Row],[Data da solicitação]]="","",YEAR(Tab_Emails[[#This Row],[Data da solicitação]]) &amp; "-" &amp; TEXT(_xlfn.ISOWEEKNUM(Tab_Emails[[#This Row],[Data da solicitação]]), "00"))</f>
        <v/>
      </c>
      <c r="G163" s="25"/>
      <c r="H163" s="3"/>
      <c r="I163" s="3"/>
      <c r="J163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63" s="5"/>
      <c r="L163" s="3"/>
      <c r="N163" s="6"/>
      <c r="O163" s="6" t="str">
        <f>IFERROR(INDEX(Tab_Legislação[Setor],MATCH(Tab_Emails[[#This Row],[Lei/Decreto]],Tab_Legislação[Legislação],0)),"")</f>
        <v/>
      </c>
      <c r="Q163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63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63" s="5" t="str">
        <f>IFERROR(IF(Tab_Emails[[#This Row],[Data da solicitação]]="","",IF(Tab_Emails[[#This Row],[Data da resposta]]="","Aguardando resposta","Respondido")),"")</f>
        <v/>
      </c>
      <c r="V163" s="5" t="str">
        <f>IF(Tab_Emails[[#This Row],[Semana da Resposta]]="","",IF(Tab_Emails[[#This Row],[Semana da Resposta]]=$L$3,1,0))</f>
        <v/>
      </c>
    </row>
    <row r="164" spans="2:22" ht="40.200000000000003" customHeight="1" x14ac:dyDescent="0.3">
      <c r="B164" s="7">
        <v>155</v>
      </c>
      <c r="C164" s="7"/>
      <c r="E164" s="5" t="str">
        <f>IF(Tab_Emails[[#This Row],[Data da solicitação]]="","",TEXT(Tab_Emails[[#This Row],[Data da solicitação]],"dddd"))</f>
        <v/>
      </c>
      <c r="F164" s="6" t="str">
        <f>IF(Tab_Emails[[#This Row],[Data da solicitação]]="","",YEAR(Tab_Emails[[#This Row],[Data da solicitação]]) &amp; "-" &amp; TEXT(_xlfn.ISOWEEKNUM(Tab_Emails[[#This Row],[Data da solicitação]]), "00"))</f>
        <v/>
      </c>
      <c r="G164" s="25"/>
      <c r="H164" s="3"/>
      <c r="I164" s="3"/>
      <c r="J164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64" s="5"/>
      <c r="L164" s="3"/>
      <c r="N164" s="6"/>
      <c r="O164" s="6" t="str">
        <f>IFERROR(INDEX(Tab_Legislação[Setor],MATCH(Tab_Emails[[#This Row],[Lei/Decreto]],Tab_Legislação[Legislação],0)),"")</f>
        <v/>
      </c>
      <c r="Q164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64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64" s="5" t="str">
        <f>IFERROR(IF(Tab_Emails[[#This Row],[Data da solicitação]]="","",IF(Tab_Emails[[#This Row],[Data da resposta]]="","Aguardando resposta","Respondido")),"")</f>
        <v/>
      </c>
      <c r="V164" s="5" t="str">
        <f>IF(Tab_Emails[[#This Row],[Semana da Resposta]]="","",IF(Tab_Emails[[#This Row],[Semana da Resposta]]=$L$3,1,0))</f>
        <v/>
      </c>
    </row>
    <row r="165" spans="2:22" ht="40.200000000000003" customHeight="1" x14ac:dyDescent="0.3">
      <c r="B165" s="7">
        <v>156</v>
      </c>
      <c r="C165" s="7"/>
      <c r="E165" s="5" t="str">
        <f>IF(Tab_Emails[[#This Row],[Data da solicitação]]="","",TEXT(Tab_Emails[[#This Row],[Data da solicitação]],"dddd"))</f>
        <v/>
      </c>
      <c r="F165" s="6" t="str">
        <f>IF(Tab_Emails[[#This Row],[Data da solicitação]]="","",YEAR(Tab_Emails[[#This Row],[Data da solicitação]]) &amp; "-" &amp; TEXT(_xlfn.ISOWEEKNUM(Tab_Emails[[#This Row],[Data da solicitação]]), "00"))</f>
        <v/>
      </c>
      <c r="G165" s="25"/>
      <c r="H165" s="3"/>
      <c r="I165" s="3"/>
      <c r="J165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65" s="5"/>
      <c r="L165" s="3"/>
      <c r="N165" s="6"/>
      <c r="O165" s="6" t="str">
        <f>IFERROR(INDEX(Tab_Legislação[Setor],MATCH(Tab_Emails[[#This Row],[Lei/Decreto]],Tab_Legislação[Legislação],0)),"")</f>
        <v/>
      </c>
      <c r="Q165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65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65" s="5" t="str">
        <f>IFERROR(IF(Tab_Emails[[#This Row],[Data da solicitação]]="","",IF(Tab_Emails[[#This Row],[Data da resposta]]="","Aguardando resposta","Respondido")),"")</f>
        <v/>
      </c>
      <c r="V165" s="5" t="str">
        <f>IF(Tab_Emails[[#This Row],[Semana da Resposta]]="","",IF(Tab_Emails[[#This Row],[Semana da Resposta]]=$L$3,1,0))</f>
        <v/>
      </c>
    </row>
    <row r="166" spans="2:22" ht="40.200000000000003" customHeight="1" x14ac:dyDescent="0.3">
      <c r="B166" s="7">
        <v>157</v>
      </c>
      <c r="C166" s="7"/>
      <c r="E166" s="5" t="str">
        <f>IF(Tab_Emails[[#This Row],[Data da solicitação]]="","",TEXT(Tab_Emails[[#This Row],[Data da solicitação]],"dddd"))</f>
        <v/>
      </c>
      <c r="F166" s="6" t="str">
        <f>IF(Tab_Emails[[#This Row],[Data da solicitação]]="","",YEAR(Tab_Emails[[#This Row],[Data da solicitação]]) &amp; "-" &amp; TEXT(_xlfn.ISOWEEKNUM(Tab_Emails[[#This Row],[Data da solicitação]]), "00"))</f>
        <v/>
      </c>
      <c r="G166" s="25"/>
      <c r="H166" s="3"/>
      <c r="I166" s="3"/>
      <c r="J166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66" s="5"/>
      <c r="L166" s="3"/>
      <c r="N166" s="6"/>
      <c r="O166" s="6" t="str">
        <f>IFERROR(INDEX(Tab_Legislação[Setor],MATCH(Tab_Emails[[#This Row],[Lei/Decreto]],Tab_Legislação[Legislação],0)),"")</f>
        <v/>
      </c>
      <c r="Q166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66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66" s="5" t="str">
        <f>IFERROR(IF(Tab_Emails[[#This Row],[Data da solicitação]]="","",IF(Tab_Emails[[#This Row],[Data da resposta]]="","Aguardando resposta","Respondido")),"")</f>
        <v/>
      </c>
      <c r="V166" s="5" t="str">
        <f>IF(Tab_Emails[[#This Row],[Semana da Resposta]]="","",IF(Tab_Emails[[#This Row],[Semana da Resposta]]=$L$3,1,0))</f>
        <v/>
      </c>
    </row>
    <row r="167" spans="2:22" ht="40.200000000000003" customHeight="1" x14ac:dyDescent="0.3">
      <c r="B167" s="7">
        <v>158</v>
      </c>
      <c r="C167" s="7"/>
      <c r="E167" s="5" t="str">
        <f>IF(Tab_Emails[[#This Row],[Data da solicitação]]="","",TEXT(Tab_Emails[[#This Row],[Data da solicitação]],"dddd"))</f>
        <v/>
      </c>
      <c r="F167" s="6" t="str">
        <f>IF(Tab_Emails[[#This Row],[Data da solicitação]]="","",YEAR(Tab_Emails[[#This Row],[Data da solicitação]]) &amp; "-" &amp; TEXT(_xlfn.ISOWEEKNUM(Tab_Emails[[#This Row],[Data da solicitação]]), "00"))</f>
        <v/>
      </c>
      <c r="G167" s="25"/>
      <c r="H167" s="3"/>
      <c r="I167" s="3"/>
      <c r="J167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67" s="5"/>
      <c r="L167" s="3"/>
      <c r="N167" s="6"/>
      <c r="O167" s="6" t="str">
        <f>IFERROR(INDEX(Tab_Legislação[Setor],MATCH(Tab_Emails[[#This Row],[Lei/Decreto]],Tab_Legislação[Legislação],0)),"")</f>
        <v/>
      </c>
      <c r="Q167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67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67" s="5" t="str">
        <f>IFERROR(IF(Tab_Emails[[#This Row],[Data da solicitação]]="","",IF(Tab_Emails[[#This Row],[Data da resposta]]="","Aguardando resposta","Respondido")),"")</f>
        <v/>
      </c>
      <c r="V167" s="5" t="str">
        <f>IF(Tab_Emails[[#This Row],[Semana da Resposta]]="","",IF(Tab_Emails[[#This Row],[Semana da Resposta]]=$L$3,1,0))</f>
        <v/>
      </c>
    </row>
    <row r="168" spans="2:22" ht="40.200000000000003" customHeight="1" x14ac:dyDescent="0.3">
      <c r="B168" s="7">
        <v>159</v>
      </c>
      <c r="C168" s="7"/>
      <c r="E168" s="5" t="str">
        <f>IF(Tab_Emails[[#This Row],[Data da solicitação]]="","",TEXT(Tab_Emails[[#This Row],[Data da solicitação]],"dddd"))</f>
        <v/>
      </c>
      <c r="F168" s="6" t="str">
        <f>IF(Tab_Emails[[#This Row],[Data da solicitação]]="","",YEAR(Tab_Emails[[#This Row],[Data da solicitação]]) &amp; "-" &amp; TEXT(_xlfn.ISOWEEKNUM(Tab_Emails[[#This Row],[Data da solicitação]]), "00"))</f>
        <v/>
      </c>
      <c r="G168" s="25"/>
      <c r="H168" s="3"/>
      <c r="I168" s="3"/>
      <c r="J168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68" s="5"/>
      <c r="L168" s="3"/>
      <c r="N168" s="6"/>
      <c r="O168" s="6" t="str">
        <f>IFERROR(INDEX(Tab_Legislação[Setor],MATCH(Tab_Emails[[#This Row],[Lei/Decreto]],Tab_Legislação[Legislação],0)),"")</f>
        <v/>
      </c>
      <c r="Q168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68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68" s="5" t="str">
        <f>IFERROR(IF(Tab_Emails[[#This Row],[Data da solicitação]]="","",IF(Tab_Emails[[#This Row],[Data da resposta]]="","Aguardando resposta","Respondido")),"")</f>
        <v/>
      </c>
      <c r="V168" s="5" t="str">
        <f>IF(Tab_Emails[[#This Row],[Semana da Resposta]]="","",IF(Tab_Emails[[#This Row],[Semana da Resposta]]=$L$3,1,0))</f>
        <v/>
      </c>
    </row>
    <row r="169" spans="2:22" ht="40.200000000000003" customHeight="1" x14ac:dyDescent="0.3">
      <c r="B169" s="7">
        <v>160</v>
      </c>
      <c r="C169" s="7"/>
      <c r="E169" s="5" t="str">
        <f>IF(Tab_Emails[[#This Row],[Data da solicitação]]="","",TEXT(Tab_Emails[[#This Row],[Data da solicitação]],"dddd"))</f>
        <v/>
      </c>
      <c r="F169" s="6" t="str">
        <f>IF(Tab_Emails[[#This Row],[Data da solicitação]]="","",YEAR(Tab_Emails[[#This Row],[Data da solicitação]]) &amp; "-" &amp; TEXT(_xlfn.ISOWEEKNUM(Tab_Emails[[#This Row],[Data da solicitação]]), "00"))</f>
        <v/>
      </c>
      <c r="G169" s="25"/>
      <c r="H169" s="3"/>
      <c r="I169" s="3"/>
      <c r="J169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69" s="5"/>
      <c r="L169" s="3"/>
      <c r="N169" s="6"/>
      <c r="O169" s="6" t="str">
        <f>IFERROR(INDEX(Tab_Legislação[Setor],MATCH(Tab_Emails[[#This Row],[Lei/Decreto]],Tab_Legislação[Legislação],0)),"")</f>
        <v/>
      </c>
      <c r="Q169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69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69" s="5" t="str">
        <f>IFERROR(IF(Tab_Emails[[#This Row],[Data da solicitação]]="","",IF(Tab_Emails[[#This Row],[Data da resposta]]="","Aguardando resposta","Respondido")),"")</f>
        <v/>
      </c>
      <c r="V169" s="5" t="str">
        <f>IF(Tab_Emails[[#This Row],[Semana da Resposta]]="","",IF(Tab_Emails[[#This Row],[Semana da Resposta]]=$L$3,1,0))</f>
        <v/>
      </c>
    </row>
    <row r="170" spans="2:22" ht="40.200000000000003" customHeight="1" x14ac:dyDescent="0.3">
      <c r="B170" s="7">
        <v>161</v>
      </c>
      <c r="C170" s="7"/>
      <c r="E170" s="5" t="str">
        <f>IF(Tab_Emails[[#This Row],[Data da solicitação]]="","",TEXT(Tab_Emails[[#This Row],[Data da solicitação]],"dddd"))</f>
        <v/>
      </c>
      <c r="F170" s="6" t="str">
        <f>IF(Tab_Emails[[#This Row],[Data da solicitação]]="","",YEAR(Tab_Emails[[#This Row],[Data da solicitação]]) &amp; "-" &amp; TEXT(_xlfn.ISOWEEKNUM(Tab_Emails[[#This Row],[Data da solicitação]]), "00"))</f>
        <v/>
      </c>
      <c r="G170" s="25"/>
      <c r="H170" s="3"/>
      <c r="I170" s="3"/>
      <c r="J170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70" s="5"/>
      <c r="L170" s="3"/>
      <c r="N170" s="6"/>
      <c r="O170" s="6" t="str">
        <f>IFERROR(INDEX(Tab_Legislação[Setor],MATCH(Tab_Emails[[#This Row],[Lei/Decreto]],Tab_Legislação[Legislação],0)),"")</f>
        <v/>
      </c>
      <c r="Q170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70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70" s="5" t="str">
        <f>IFERROR(IF(Tab_Emails[[#This Row],[Data da solicitação]]="","",IF(Tab_Emails[[#This Row],[Data da resposta]]="","Aguardando resposta","Respondido")),"")</f>
        <v/>
      </c>
      <c r="V170" s="5" t="str">
        <f>IF(Tab_Emails[[#This Row],[Semana da Resposta]]="","",IF(Tab_Emails[[#This Row],[Semana da Resposta]]=$L$3,1,0))</f>
        <v/>
      </c>
    </row>
    <row r="171" spans="2:22" ht="40.200000000000003" customHeight="1" x14ac:dyDescent="0.3">
      <c r="B171" s="7">
        <v>162</v>
      </c>
      <c r="C171" s="7"/>
      <c r="E171" s="5" t="str">
        <f>IF(Tab_Emails[[#This Row],[Data da solicitação]]="","",TEXT(Tab_Emails[[#This Row],[Data da solicitação]],"dddd"))</f>
        <v/>
      </c>
      <c r="F171" s="6" t="str">
        <f>IF(Tab_Emails[[#This Row],[Data da solicitação]]="","",YEAR(Tab_Emails[[#This Row],[Data da solicitação]]) &amp; "-" &amp; TEXT(_xlfn.ISOWEEKNUM(Tab_Emails[[#This Row],[Data da solicitação]]), "00"))</f>
        <v/>
      </c>
      <c r="G171" s="25"/>
      <c r="H171" s="3"/>
      <c r="I171" s="3"/>
      <c r="J171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71" s="5"/>
      <c r="L171" s="3"/>
      <c r="N171" s="6"/>
      <c r="O171" s="6" t="str">
        <f>IFERROR(INDEX(Tab_Legislação[Setor],MATCH(Tab_Emails[[#This Row],[Lei/Decreto]],Tab_Legislação[Legislação],0)),"")</f>
        <v/>
      </c>
      <c r="Q171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71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71" s="5" t="str">
        <f>IFERROR(IF(Tab_Emails[[#This Row],[Data da solicitação]]="","",IF(Tab_Emails[[#This Row],[Data da resposta]]="","Aguardando resposta","Respondido")),"")</f>
        <v/>
      </c>
      <c r="V171" s="5" t="str">
        <f>IF(Tab_Emails[[#This Row],[Semana da Resposta]]="","",IF(Tab_Emails[[#This Row],[Semana da Resposta]]=$L$3,1,0))</f>
        <v/>
      </c>
    </row>
    <row r="172" spans="2:22" ht="40.200000000000003" customHeight="1" x14ac:dyDescent="0.3">
      <c r="B172" s="7">
        <v>163</v>
      </c>
      <c r="C172" s="7"/>
      <c r="E172" s="5" t="str">
        <f>IF(Tab_Emails[[#This Row],[Data da solicitação]]="","",TEXT(Tab_Emails[[#This Row],[Data da solicitação]],"dddd"))</f>
        <v/>
      </c>
      <c r="F172" s="6" t="str">
        <f>IF(Tab_Emails[[#This Row],[Data da solicitação]]="","",YEAR(Tab_Emails[[#This Row],[Data da solicitação]]) &amp; "-" &amp; TEXT(_xlfn.ISOWEEKNUM(Tab_Emails[[#This Row],[Data da solicitação]]), "00"))</f>
        <v/>
      </c>
      <c r="G172" s="25"/>
      <c r="H172" s="3"/>
      <c r="I172" s="3"/>
      <c r="J172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72" s="5"/>
      <c r="L172" s="3"/>
      <c r="N172" s="6"/>
      <c r="O172" s="6" t="str">
        <f>IFERROR(INDEX(Tab_Legislação[Setor],MATCH(Tab_Emails[[#This Row],[Lei/Decreto]],Tab_Legislação[Legislação],0)),"")</f>
        <v/>
      </c>
      <c r="Q172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72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72" s="5" t="str">
        <f>IFERROR(IF(Tab_Emails[[#This Row],[Data da solicitação]]="","",IF(Tab_Emails[[#This Row],[Data da resposta]]="","Aguardando resposta","Respondido")),"")</f>
        <v/>
      </c>
      <c r="V172" s="5" t="str">
        <f>IF(Tab_Emails[[#This Row],[Semana da Resposta]]="","",IF(Tab_Emails[[#This Row],[Semana da Resposta]]=$L$3,1,0))</f>
        <v/>
      </c>
    </row>
    <row r="173" spans="2:22" ht="40.200000000000003" customHeight="1" x14ac:dyDescent="0.3">
      <c r="B173" s="7">
        <v>164</v>
      </c>
      <c r="C173" s="7"/>
      <c r="E173" s="5" t="str">
        <f>IF(Tab_Emails[[#This Row],[Data da solicitação]]="","",TEXT(Tab_Emails[[#This Row],[Data da solicitação]],"dddd"))</f>
        <v/>
      </c>
      <c r="F173" s="6" t="str">
        <f>IF(Tab_Emails[[#This Row],[Data da solicitação]]="","",YEAR(Tab_Emails[[#This Row],[Data da solicitação]]) &amp; "-" &amp; TEXT(_xlfn.ISOWEEKNUM(Tab_Emails[[#This Row],[Data da solicitação]]), "00"))</f>
        <v/>
      </c>
      <c r="G173" s="25"/>
      <c r="H173" s="3"/>
      <c r="I173" s="3"/>
      <c r="J173" s="3" t="str">
        <f>IF(Tab_Emails[[#This Row],[Dúvida]]="Tipo de Benefício",Apoio!$D$6,
IF(Tab_Emails[[#This Row],[Dúvida]]="Abertura de pleito",Apoio!$D$7,
IF(Tab_Emails[[#This Row],[Dúvida]]="Prazo para Entrega",Apoio!$D$8,
IF(Tab_Emails[[#This Row],[Dúvida]]="Andamento do processo",Apoio!$D$9,
IF(Tab_Emails[[#This Row],[Dúvida]]="Preenchimento Carta Consulta",Apoio!$D$10,
IF(Tab_Emails[[#This Row],[Dúvida]]="Dúvidas adversas",Apoio!$D$11,""))))))</f>
        <v/>
      </c>
      <c r="K173" s="5"/>
      <c r="L173" s="3"/>
      <c r="N173" s="6"/>
      <c r="O173" s="6" t="str">
        <f>IFERROR(INDEX(Tab_Legislação[Setor],MATCH(Tab_Emails[[#This Row],[Lei/Decreto]],Tab_Legislação[Legislação],0)),"")</f>
        <v/>
      </c>
      <c r="Q173" s="12" t="str">
        <f>IF(Tab_Emails[[#This Row],[Data da solicitação]]="","",IF(Tab_Emails[[#This Row],[Data da resposta]]="","",_xlfn.DAYS(Tab_Emails[[#This Row],[Data da resposta]],Tab_Emails[[#This Row],[Data da solicitação]])))</f>
        <v/>
      </c>
      <c r="R173" s="6" t="str">
        <f>IF(
   NOT(ISBLANK(Tab_Emails[[#This Row],[Data da resposta]])),
   YEAR(Tab_Emails[[#This Row],[Data da resposta]]) &amp; "-" &amp; TEXT(_xlfn.ISOWEEKNUM(Tab_Emails[[#This Row],[Data da resposta]]), "00"),
   "")</f>
        <v/>
      </c>
      <c r="S173" s="5" t="str">
        <f>IFERROR(IF(Tab_Emails[[#This Row],[Data da solicitação]]="","",IF(Tab_Emails[[#This Row],[Data da resposta]]="","Aguardando resposta","Respondido")),"")</f>
        <v/>
      </c>
      <c r="V173" s="5" t="str">
        <f>IF(Tab_Emails[[#This Row],[Semana da Resposta]]="","",IF(Tab_Emails[[#This Row],[Semana da Resposta]]=$L$3,1,0))</f>
        <v/>
      </c>
    </row>
    <row r="174" spans="2:22" ht="40.200000000000003" customHeight="1" x14ac:dyDescent="0.3"/>
    <row r="175" spans="2:22" ht="40.200000000000003" customHeight="1" x14ac:dyDescent="0.3"/>
    <row r="176" spans="2:22" ht="40.200000000000003" customHeight="1" x14ac:dyDescent="0.3"/>
    <row r="177" ht="40.200000000000003" customHeight="1" x14ac:dyDescent="0.3"/>
    <row r="178" ht="40.200000000000003" customHeight="1" x14ac:dyDescent="0.3"/>
    <row r="179" ht="40.200000000000003" customHeight="1" x14ac:dyDescent="0.3"/>
    <row r="180" ht="40.200000000000003" customHeight="1" x14ac:dyDescent="0.3"/>
    <row r="181" ht="40.200000000000003" customHeight="1" x14ac:dyDescent="0.3"/>
    <row r="182" ht="40.200000000000003" customHeight="1" x14ac:dyDescent="0.3"/>
    <row r="183" ht="40.200000000000003" customHeight="1" x14ac:dyDescent="0.3"/>
    <row r="184" ht="40.200000000000003" customHeight="1" x14ac:dyDescent="0.3"/>
    <row r="185" ht="40.200000000000003" customHeight="1" x14ac:dyDescent="0.3"/>
    <row r="186" ht="40.200000000000003" customHeight="1" x14ac:dyDescent="0.3"/>
    <row r="187" ht="40.200000000000003" customHeight="1" x14ac:dyDescent="0.3"/>
    <row r="188" ht="40.200000000000003" customHeight="1" x14ac:dyDescent="0.3"/>
    <row r="189" ht="40.200000000000003" customHeight="1" x14ac:dyDescent="0.3"/>
    <row r="190" ht="40.200000000000003" customHeight="1" x14ac:dyDescent="0.3"/>
    <row r="191" ht="40.200000000000003" customHeight="1" x14ac:dyDescent="0.3"/>
    <row r="192" ht="40.200000000000003" customHeight="1" x14ac:dyDescent="0.3"/>
    <row r="193" ht="40.200000000000003" customHeight="1" x14ac:dyDescent="0.3"/>
    <row r="194" ht="40.200000000000003" customHeight="1" x14ac:dyDescent="0.3"/>
    <row r="195" ht="40.200000000000003" customHeight="1" x14ac:dyDescent="0.3"/>
    <row r="196" ht="40.200000000000003" customHeight="1" x14ac:dyDescent="0.3"/>
    <row r="197" ht="40.200000000000003" customHeight="1" x14ac:dyDescent="0.3"/>
    <row r="198" ht="40.200000000000003" customHeight="1" x14ac:dyDescent="0.3"/>
    <row r="199" ht="40.200000000000003" customHeight="1" x14ac:dyDescent="0.3"/>
    <row r="200" ht="40.200000000000003" customHeight="1" x14ac:dyDescent="0.3"/>
    <row r="201" ht="40.200000000000003" customHeight="1" x14ac:dyDescent="0.3"/>
    <row r="202" ht="40.200000000000003" customHeight="1" x14ac:dyDescent="0.3"/>
    <row r="203" ht="40.200000000000003" customHeight="1" x14ac:dyDescent="0.3"/>
    <row r="204" ht="40.200000000000003" customHeight="1" x14ac:dyDescent="0.3"/>
    <row r="205" ht="40.200000000000003" customHeight="1" x14ac:dyDescent="0.3"/>
    <row r="206" ht="40.200000000000003" customHeight="1" x14ac:dyDescent="0.3"/>
    <row r="207" ht="40.200000000000003" customHeight="1" x14ac:dyDescent="0.3"/>
    <row r="208" ht="40.200000000000003" customHeight="1" x14ac:dyDescent="0.3"/>
    <row r="209" ht="40.200000000000003" customHeight="1" x14ac:dyDescent="0.3"/>
    <row r="210" ht="40.200000000000003" customHeight="1" x14ac:dyDescent="0.3"/>
    <row r="211" ht="40.200000000000003" customHeight="1" x14ac:dyDescent="0.3"/>
    <row r="212" ht="40.200000000000003" customHeight="1" x14ac:dyDescent="0.3"/>
    <row r="213" ht="40.200000000000003" customHeight="1" x14ac:dyDescent="0.3"/>
    <row r="214" ht="40.200000000000003" customHeight="1" x14ac:dyDescent="0.3"/>
    <row r="215" ht="40.200000000000003" customHeight="1" x14ac:dyDescent="0.3"/>
    <row r="216" ht="40.200000000000003" customHeight="1" x14ac:dyDescent="0.3"/>
    <row r="217" ht="40.200000000000003" customHeight="1" x14ac:dyDescent="0.3"/>
    <row r="218" ht="40.200000000000003" customHeight="1" x14ac:dyDescent="0.3"/>
    <row r="219" ht="40.200000000000003" customHeight="1" x14ac:dyDescent="0.3"/>
    <row r="220" ht="40.200000000000003" customHeight="1" x14ac:dyDescent="0.3"/>
    <row r="221" ht="40.200000000000003" customHeight="1" x14ac:dyDescent="0.3"/>
    <row r="222" ht="40.200000000000003" customHeight="1" x14ac:dyDescent="0.3"/>
    <row r="223" ht="40.200000000000003" customHeight="1" x14ac:dyDescent="0.3"/>
    <row r="224" ht="40.200000000000003" customHeight="1" x14ac:dyDescent="0.3"/>
    <row r="225" ht="40.200000000000003" customHeight="1" x14ac:dyDescent="0.3"/>
    <row r="226" ht="40.200000000000003" customHeight="1" x14ac:dyDescent="0.3"/>
    <row r="227" ht="40.200000000000003" customHeight="1" x14ac:dyDescent="0.3"/>
    <row r="228" ht="40.200000000000003" customHeight="1" x14ac:dyDescent="0.3"/>
    <row r="229" ht="40.200000000000003" customHeight="1" x14ac:dyDescent="0.3"/>
    <row r="230" ht="40.200000000000003" customHeight="1" x14ac:dyDescent="0.3"/>
    <row r="231" ht="40.200000000000003" customHeight="1" x14ac:dyDescent="0.3"/>
    <row r="232" ht="40.200000000000003" customHeight="1" x14ac:dyDescent="0.3"/>
    <row r="233" ht="40.200000000000003" customHeight="1" x14ac:dyDescent="0.3"/>
    <row r="234" ht="40.200000000000003" customHeight="1" x14ac:dyDescent="0.3"/>
    <row r="235" ht="40.200000000000003" customHeight="1" x14ac:dyDescent="0.3"/>
    <row r="236" ht="40.200000000000003" customHeight="1" x14ac:dyDescent="0.3"/>
    <row r="237" ht="40.200000000000003" customHeight="1" x14ac:dyDescent="0.3"/>
    <row r="238" ht="40.200000000000003" customHeight="1" x14ac:dyDescent="0.3"/>
    <row r="239" ht="40.200000000000003" customHeight="1" x14ac:dyDescent="0.3"/>
    <row r="240" ht="40.200000000000003" customHeight="1" x14ac:dyDescent="0.3"/>
    <row r="241" ht="40.200000000000003" customHeight="1" x14ac:dyDescent="0.3"/>
    <row r="242" ht="40.200000000000003" customHeight="1" x14ac:dyDescent="0.3"/>
    <row r="243" ht="40.200000000000003" customHeight="1" x14ac:dyDescent="0.3"/>
    <row r="244" ht="40.200000000000003" customHeight="1" x14ac:dyDescent="0.3"/>
    <row r="245" ht="40.200000000000003" customHeight="1" x14ac:dyDescent="0.3"/>
    <row r="246" ht="40.200000000000003" customHeight="1" x14ac:dyDescent="0.3"/>
    <row r="247" ht="40.200000000000003" customHeight="1" x14ac:dyDescent="0.3"/>
    <row r="248" ht="40.200000000000003" customHeight="1" x14ac:dyDescent="0.3"/>
    <row r="249" ht="40.200000000000003" customHeight="1" x14ac:dyDescent="0.3"/>
    <row r="250" ht="40.200000000000003" customHeight="1" x14ac:dyDescent="0.3"/>
    <row r="251" ht="40.200000000000003" customHeight="1" x14ac:dyDescent="0.3"/>
    <row r="252" ht="40.200000000000003" customHeight="1" x14ac:dyDescent="0.3"/>
    <row r="253" ht="40.200000000000003" customHeight="1" x14ac:dyDescent="0.3"/>
    <row r="254" ht="40.200000000000003" customHeight="1" x14ac:dyDescent="0.3"/>
    <row r="255" ht="40.200000000000003" customHeight="1" x14ac:dyDescent="0.3"/>
    <row r="256" ht="40.200000000000003" customHeight="1" x14ac:dyDescent="0.3"/>
    <row r="257" ht="40.200000000000003" customHeight="1" x14ac:dyDescent="0.3"/>
    <row r="258" ht="40.200000000000003" customHeight="1" x14ac:dyDescent="0.3"/>
    <row r="259" ht="40.200000000000003" customHeight="1" x14ac:dyDescent="0.3"/>
    <row r="260" ht="40.200000000000003" customHeight="1" x14ac:dyDescent="0.3"/>
    <row r="261" ht="40.200000000000003" customHeight="1" x14ac:dyDescent="0.3"/>
    <row r="262" ht="40.200000000000003" customHeight="1" x14ac:dyDescent="0.3"/>
    <row r="263" ht="40.200000000000003" customHeight="1" x14ac:dyDescent="0.3"/>
    <row r="264" ht="40.200000000000003" customHeight="1" x14ac:dyDescent="0.3"/>
    <row r="265" ht="40.200000000000003" customHeight="1" x14ac:dyDescent="0.3"/>
    <row r="266" ht="40.200000000000003" customHeight="1" x14ac:dyDescent="0.3"/>
    <row r="267" ht="40.200000000000003" customHeight="1" x14ac:dyDescent="0.3"/>
    <row r="268" ht="40.200000000000003" customHeight="1" x14ac:dyDescent="0.3"/>
    <row r="269" ht="40.200000000000003" customHeight="1" x14ac:dyDescent="0.3"/>
    <row r="270" ht="40.200000000000003" customHeight="1" x14ac:dyDescent="0.3"/>
    <row r="271" ht="40.200000000000003" customHeight="1" x14ac:dyDescent="0.3"/>
    <row r="272" ht="40.200000000000003" customHeight="1" x14ac:dyDescent="0.3"/>
    <row r="273" ht="40.200000000000003" customHeight="1" x14ac:dyDescent="0.3"/>
    <row r="274" ht="40.200000000000003" customHeight="1" x14ac:dyDescent="0.3"/>
    <row r="275" ht="40.200000000000003" customHeight="1" x14ac:dyDescent="0.3"/>
    <row r="276" ht="40.200000000000003" customHeight="1" x14ac:dyDescent="0.3"/>
    <row r="277" ht="40.200000000000003" customHeight="1" x14ac:dyDescent="0.3"/>
    <row r="278" ht="40.200000000000003" customHeight="1" x14ac:dyDescent="0.3"/>
    <row r="279" ht="40.200000000000003" customHeight="1" x14ac:dyDescent="0.3"/>
    <row r="280" ht="40.200000000000003" customHeight="1" x14ac:dyDescent="0.3"/>
    <row r="281" ht="40.200000000000003" customHeight="1" x14ac:dyDescent="0.3"/>
    <row r="282" ht="40.200000000000003" customHeight="1" x14ac:dyDescent="0.3"/>
    <row r="283" ht="40.200000000000003" customHeight="1" x14ac:dyDescent="0.3"/>
    <row r="284" ht="40.200000000000003" customHeight="1" x14ac:dyDescent="0.3"/>
    <row r="285" ht="40.200000000000003" customHeight="1" x14ac:dyDescent="0.3"/>
    <row r="286" ht="40.200000000000003" customHeight="1" x14ac:dyDescent="0.3"/>
    <row r="287" ht="40.200000000000003" customHeight="1" x14ac:dyDescent="0.3"/>
    <row r="288" ht="40.200000000000003" customHeight="1" x14ac:dyDescent="0.3"/>
    <row r="289" ht="40.200000000000003" customHeight="1" x14ac:dyDescent="0.3"/>
    <row r="290" ht="40.200000000000003" customHeight="1" x14ac:dyDescent="0.3"/>
    <row r="291" ht="40.200000000000003" customHeight="1" x14ac:dyDescent="0.3"/>
    <row r="292" ht="40.200000000000003" customHeight="1" x14ac:dyDescent="0.3"/>
    <row r="293" ht="40.200000000000003" customHeight="1" x14ac:dyDescent="0.3"/>
    <row r="294" ht="40.200000000000003" customHeight="1" x14ac:dyDescent="0.3"/>
    <row r="295" ht="40.200000000000003" customHeight="1" x14ac:dyDescent="0.3"/>
    <row r="296" ht="40.200000000000003" customHeight="1" x14ac:dyDescent="0.3"/>
    <row r="297" ht="40.200000000000003" customHeight="1" x14ac:dyDescent="0.3"/>
    <row r="298" ht="40.200000000000003" customHeight="1" x14ac:dyDescent="0.3"/>
    <row r="299" ht="40.200000000000003" customHeight="1" x14ac:dyDescent="0.3"/>
    <row r="300" ht="40.200000000000003" customHeight="1" x14ac:dyDescent="0.3"/>
    <row r="301" ht="40.200000000000003" customHeight="1" x14ac:dyDescent="0.3"/>
    <row r="302" ht="40.200000000000003" customHeight="1" x14ac:dyDescent="0.3"/>
    <row r="303" ht="40.200000000000003" customHeight="1" x14ac:dyDescent="0.3"/>
    <row r="304" ht="40.200000000000003" customHeight="1" x14ac:dyDescent="0.3"/>
    <row r="305" ht="40.200000000000003" customHeight="1" x14ac:dyDescent="0.3"/>
    <row r="306" ht="40.200000000000003" customHeight="1" x14ac:dyDescent="0.3"/>
    <row r="307" ht="40.200000000000003" customHeight="1" x14ac:dyDescent="0.3"/>
    <row r="308" ht="40.200000000000003" customHeight="1" x14ac:dyDescent="0.3"/>
    <row r="309" ht="40.200000000000003" customHeight="1" x14ac:dyDescent="0.3"/>
    <row r="310" ht="40.200000000000003" customHeight="1" x14ac:dyDescent="0.3"/>
    <row r="311" ht="40.200000000000003" customHeight="1" x14ac:dyDescent="0.3"/>
    <row r="312" ht="40.200000000000003" customHeight="1" x14ac:dyDescent="0.3"/>
    <row r="313" ht="40.200000000000003" customHeight="1" x14ac:dyDescent="0.3"/>
    <row r="314" ht="40.200000000000003" customHeight="1" x14ac:dyDescent="0.3"/>
    <row r="315" ht="40.200000000000003" customHeight="1" x14ac:dyDescent="0.3"/>
    <row r="316" ht="40.200000000000003" customHeight="1" x14ac:dyDescent="0.3"/>
    <row r="317" ht="40.200000000000003" customHeight="1" x14ac:dyDescent="0.3"/>
    <row r="318" ht="40.200000000000003" customHeight="1" x14ac:dyDescent="0.3"/>
    <row r="319" ht="40.200000000000003" customHeight="1" x14ac:dyDescent="0.3"/>
    <row r="320" ht="40.200000000000003" customHeight="1" x14ac:dyDescent="0.3"/>
    <row r="321" ht="40.200000000000003" customHeight="1" x14ac:dyDescent="0.3"/>
    <row r="322" ht="40.200000000000003" customHeight="1" x14ac:dyDescent="0.3"/>
    <row r="323" ht="40.200000000000003" customHeight="1" x14ac:dyDescent="0.3"/>
    <row r="324" ht="40.200000000000003" customHeight="1" x14ac:dyDescent="0.3"/>
    <row r="325" ht="40.200000000000003" customHeight="1" x14ac:dyDescent="0.3"/>
    <row r="326" ht="40.200000000000003" customHeight="1" x14ac:dyDescent="0.3"/>
    <row r="327" ht="40.200000000000003" customHeight="1" x14ac:dyDescent="0.3"/>
    <row r="328" ht="40.200000000000003" customHeight="1" x14ac:dyDescent="0.3"/>
    <row r="329" ht="40.200000000000003" customHeight="1" x14ac:dyDescent="0.3"/>
    <row r="330" ht="40.200000000000003" customHeight="1" x14ac:dyDescent="0.3"/>
    <row r="331" ht="40.200000000000003" customHeight="1" x14ac:dyDescent="0.3"/>
    <row r="332" ht="40.200000000000003" customHeight="1" x14ac:dyDescent="0.3"/>
    <row r="333" ht="40.200000000000003" customHeight="1" x14ac:dyDescent="0.3"/>
    <row r="334" ht="40.200000000000003" customHeight="1" x14ac:dyDescent="0.3"/>
    <row r="335" ht="40.200000000000003" customHeight="1" x14ac:dyDescent="0.3"/>
    <row r="336" ht="40.200000000000003" customHeight="1" x14ac:dyDescent="0.3"/>
    <row r="337" ht="40.200000000000003" customHeight="1" x14ac:dyDescent="0.3"/>
    <row r="338" ht="40.200000000000003" customHeight="1" x14ac:dyDescent="0.3"/>
    <row r="339" ht="40.200000000000003" customHeight="1" x14ac:dyDescent="0.3"/>
    <row r="340" ht="40.200000000000003" customHeight="1" x14ac:dyDescent="0.3"/>
    <row r="341" ht="40.200000000000003" customHeight="1" x14ac:dyDescent="0.3"/>
    <row r="342" ht="40.200000000000003" customHeight="1" x14ac:dyDescent="0.3"/>
    <row r="343" ht="40.200000000000003" customHeight="1" x14ac:dyDescent="0.3"/>
    <row r="344" ht="40.200000000000003" customHeight="1" x14ac:dyDescent="0.3"/>
    <row r="345" ht="40.200000000000003" customHeight="1" x14ac:dyDescent="0.3"/>
    <row r="346" ht="40.200000000000003" customHeight="1" x14ac:dyDescent="0.3"/>
    <row r="347" ht="40.200000000000003" customHeight="1" x14ac:dyDescent="0.3"/>
    <row r="348" ht="40.200000000000003" customHeight="1" x14ac:dyDescent="0.3"/>
    <row r="349" ht="40.200000000000003" customHeight="1" x14ac:dyDescent="0.3"/>
    <row r="350" ht="40.200000000000003" customHeight="1" x14ac:dyDescent="0.3"/>
    <row r="351" ht="40.200000000000003" customHeight="1" x14ac:dyDescent="0.3"/>
    <row r="352" ht="40.200000000000003" customHeight="1" x14ac:dyDescent="0.3"/>
    <row r="353" ht="40.200000000000003" customHeight="1" x14ac:dyDescent="0.3"/>
    <row r="354" ht="40.200000000000003" customHeight="1" x14ac:dyDescent="0.3"/>
    <row r="355" ht="40.200000000000003" customHeight="1" x14ac:dyDescent="0.3"/>
    <row r="356" ht="40.200000000000003" customHeight="1" x14ac:dyDescent="0.3"/>
    <row r="357" ht="40.200000000000003" customHeight="1" x14ac:dyDescent="0.3"/>
    <row r="358" ht="40.200000000000003" customHeight="1" x14ac:dyDescent="0.3"/>
    <row r="359" ht="40.200000000000003" customHeight="1" x14ac:dyDescent="0.3"/>
    <row r="360" ht="40.200000000000003" customHeight="1" x14ac:dyDescent="0.3"/>
    <row r="361" ht="40.200000000000003" customHeight="1" x14ac:dyDescent="0.3"/>
    <row r="362" ht="40.200000000000003" customHeight="1" x14ac:dyDescent="0.3"/>
    <row r="363" ht="40.200000000000003" customHeight="1" x14ac:dyDescent="0.3"/>
    <row r="364" ht="40.200000000000003" customHeight="1" x14ac:dyDescent="0.3"/>
    <row r="365" ht="40.200000000000003" customHeight="1" x14ac:dyDescent="0.3"/>
    <row r="366" ht="40.200000000000003" customHeight="1" x14ac:dyDescent="0.3"/>
    <row r="367" ht="40.200000000000003" customHeight="1" x14ac:dyDescent="0.3"/>
    <row r="368" ht="40.200000000000003" customHeight="1" x14ac:dyDescent="0.3"/>
    <row r="369" ht="40.200000000000003" customHeight="1" x14ac:dyDescent="0.3"/>
    <row r="370" ht="40.200000000000003" customHeight="1" x14ac:dyDescent="0.3"/>
    <row r="371" ht="40.200000000000003" customHeight="1" x14ac:dyDescent="0.3"/>
    <row r="372" ht="40.200000000000003" customHeight="1" x14ac:dyDescent="0.3"/>
    <row r="373" ht="40.200000000000003" customHeight="1" x14ac:dyDescent="0.3"/>
    <row r="374" ht="40.200000000000003" customHeight="1" x14ac:dyDescent="0.3"/>
    <row r="375" ht="40.200000000000003" customHeight="1" x14ac:dyDescent="0.3"/>
    <row r="376" ht="40.200000000000003" customHeight="1" x14ac:dyDescent="0.3"/>
    <row r="377" ht="40.200000000000003" customHeight="1" x14ac:dyDescent="0.3"/>
    <row r="378" ht="40.200000000000003" customHeight="1" x14ac:dyDescent="0.3"/>
    <row r="379" ht="40.200000000000003" customHeight="1" x14ac:dyDescent="0.3"/>
    <row r="380" ht="40.200000000000003" customHeight="1" x14ac:dyDescent="0.3"/>
    <row r="381" ht="40.200000000000003" customHeight="1" x14ac:dyDescent="0.3"/>
    <row r="382" ht="40.200000000000003" customHeight="1" x14ac:dyDescent="0.3"/>
    <row r="383" ht="40.200000000000003" customHeight="1" x14ac:dyDescent="0.3"/>
    <row r="384" ht="40.200000000000003" customHeight="1" x14ac:dyDescent="0.3"/>
    <row r="385" ht="40.200000000000003" customHeight="1" x14ac:dyDescent="0.3"/>
    <row r="386" ht="40.200000000000003" customHeight="1" x14ac:dyDescent="0.3"/>
    <row r="387" ht="40.200000000000003" customHeight="1" x14ac:dyDescent="0.3"/>
    <row r="388" ht="40.200000000000003" customHeight="1" x14ac:dyDescent="0.3"/>
    <row r="389" ht="40.200000000000003" customHeight="1" x14ac:dyDescent="0.3"/>
    <row r="390" ht="40.200000000000003" customHeight="1" x14ac:dyDescent="0.3"/>
    <row r="391" ht="40.200000000000003" customHeight="1" x14ac:dyDescent="0.3"/>
    <row r="392" ht="40.200000000000003" customHeight="1" x14ac:dyDescent="0.3"/>
    <row r="393" ht="40.200000000000003" customHeight="1" x14ac:dyDescent="0.3"/>
    <row r="394" ht="40.200000000000003" customHeight="1" x14ac:dyDescent="0.3"/>
    <row r="395" ht="40.200000000000003" customHeight="1" x14ac:dyDescent="0.3"/>
    <row r="396" ht="40.200000000000003" customHeight="1" x14ac:dyDescent="0.3"/>
    <row r="397" ht="40.200000000000003" customHeight="1" x14ac:dyDescent="0.3"/>
    <row r="398" ht="40.200000000000003" customHeight="1" x14ac:dyDescent="0.3"/>
    <row r="399" ht="40.200000000000003" customHeight="1" x14ac:dyDescent="0.3"/>
    <row r="400" ht="40.200000000000003" customHeight="1" x14ac:dyDescent="0.3"/>
    <row r="401" ht="40.200000000000003" customHeight="1" x14ac:dyDescent="0.3"/>
    <row r="402" ht="40.200000000000003" customHeight="1" x14ac:dyDescent="0.3"/>
    <row r="403" ht="40.200000000000003" customHeight="1" x14ac:dyDescent="0.3"/>
    <row r="404" ht="40.200000000000003" customHeight="1" x14ac:dyDescent="0.3"/>
    <row r="405" ht="40.200000000000003" customHeight="1" x14ac:dyDescent="0.3"/>
    <row r="406" ht="40.200000000000003" customHeight="1" x14ac:dyDescent="0.3"/>
    <row r="407" ht="40.200000000000003" customHeight="1" x14ac:dyDescent="0.3"/>
    <row r="408" ht="40.200000000000003" customHeight="1" x14ac:dyDescent="0.3"/>
    <row r="409" ht="40.200000000000003" customHeight="1" x14ac:dyDescent="0.3"/>
    <row r="410" ht="40.200000000000003" customHeight="1" x14ac:dyDescent="0.3"/>
    <row r="411" ht="40.200000000000003" customHeight="1" x14ac:dyDescent="0.3"/>
    <row r="412" ht="40.200000000000003" customHeight="1" x14ac:dyDescent="0.3"/>
    <row r="413" ht="40.200000000000003" customHeight="1" x14ac:dyDescent="0.3"/>
    <row r="414" ht="40.200000000000003" customHeight="1" x14ac:dyDescent="0.3"/>
    <row r="415" ht="40.200000000000003" customHeight="1" x14ac:dyDescent="0.3"/>
    <row r="416" ht="40.200000000000003" customHeight="1" x14ac:dyDescent="0.3"/>
    <row r="417" ht="40.200000000000003" customHeight="1" x14ac:dyDescent="0.3"/>
    <row r="418" ht="40.200000000000003" customHeight="1" x14ac:dyDescent="0.3"/>
    <row r="419" ht="40.200000000000003" customHeight="1" x14ac:dyDescent="0.3"/>
    <row r="420" ht="40.200000000000003" customHeight="1" x14ac:dyDescent="0.3"/>
    <row r="421" ht="40.200000000000003" customHeight="1" x14ac:dyDescent="0.3"/>
    <row r="422" ht="40.200000000000003" customHeight="1" x14ac:dyDescent="0.3"/>
    <row r="423" ht="40.200000000000003" customHeight="1" x14ac:dyDescent="0.3"/>
    <row r="424" ht="40.200000000000003" customHeight="1" x14ac:dyDescent="0.3"/>
    <row r="425" ht="40.200000000000003" customHeight="1" x14ac:dyDescent="0.3"/>
    <row r="426" ht="40.200000000000003" customHeight="1" x14ac:dyDescent="0.3"/>
    <row r="427" ht="40.200000000000003" customHeight="1" x14ac:dyDescent="0.3"/>
    <row r="428" ht="40.200000000000003" customHeight="1" x14ac:dyDescent="0.3"/>
    <row r="429" ht="40.200000000000003" customHeight="1" x14ac:dyDescent="0.3"/>
    <row r="430" ht="40.200000000000003" customHeight="1" x14ac:dyDescent="0.3"/>
    <row r="431" ht="40.200000000000003" customHeight="1" x14ac:dyDescent="0.3"/>
    <row r="432" ht="40.200000000000003" customHeight="1" x14ac:dyDescent="0.3"/>
    <row r="433" ht="40.200000000000003" customHeight="1" x14ac:dyDescent="0.3"/>
    <row r="434" ht="40.200000000000003" customHeight="1" x14ac:dyDescent="0.3"/>
    <row r="435" ht="40.200000000000003" customHeight="1" x14ac:dyDescent="0.3"/>
    <row r="436" ht="40.200000000000003" customHeight="1" x14ac:dyDescent="0.3"/>
    <row r="437" ht="40.200000000000003" customHeight="1" x14ac:dyDescent="0.3"/>
    <row r="438" ht="40.200000000000003" customHeight="1" x14ac:dyDescent="0.3"/>
    <row r="439" ht="40.200000000000003" customHeight="1" x14ac:dyDescent="0.3"/>
    <row r="440" ht="40.200000000000003" customHeight="1" x14ac:dyDescent="0.3"/>
    <row r="441" ht="40.200000000000003" customHeight="1" x14ac:dyDescent="0.3"/>
    <row r="442" ht="40.200000000000003" customHeight="1" x14ac:dyDescent="0.3"/>
    <row r="443" ht="40.200000000000003" customHeight="1" x14ac:dyDescent="0.3"/>
    <row r="444" ht="40.200000000000003" customHeight="1" x14ac:dyDescent="0.3"/>
    <row r="445" ht="40.200000000000003" customHeight="1" x14ac:dyDescent="0.3"/>
    <row r="446" ht="40.200000000000003" customHeight="1" x14ac:dyDescent="0.3"/>
    <row r="447" ht="40.200000000000003" customHeight="1" x14ac:dyDescent="0.3"/>
    <row r="448" ht="40.200000000000003" customHeight="1" x14ac:dyDescent="0.3"/>
    <row r="449" ht="40.200000000000003" customHeight="1" x14ac:dyDescent="0.3"/>
    <row r="450" ht="40.200000000000003" customHeight="1" x14ac:dyDescent="0.3"/>
    <row r="451" ht="40.200000000000003" customHeight="1" x14ac:dyDescent="0.3"/>
    <row r="452" ht="40.200000000000003" customHeight="1" x14ac:dyDescent="0.3"/>
    <row r="453" ht="40.200000000000003" customHeight="1" x14ac:dyDescent="0.3"/>
    <row r="454" ht="40.200000000000003" customHeight="1" x14ac:dyDescent="0.3"/>
    <row r="455" ht="40.200000000000003" customHeight="1" x14ac:dyDescent="0.3"/>
    <row r="456" ht="40.200000000000003" customHeight="1" x14ac:dyDescent="0.3"/>
    <row r="457" ht="40.200000000000003" customHeight="1" x14ac:dyDescent="0.3"/>
    <row r="458" ht="40.200000000000003" customHeight="1" x14ac:dyDescent="0.3"/>
    <row r="459" ht="40.200000000000003" customHeight="1" x14ac:dyDescent="0.3"/>
    <row r="460" ht="40.200000000000003" customHeight="1" x14ac:dyDescent="0.3"/>
    <row r="461" ht="40.200000000000003" customHeight="1" x14ac:dyDescent="0.3"/>
    <row r="462" ht="40.200000000000003" customHeight="1" x14ac:dyDescent="0.3"/>
    <row r="463" ht="40.200000000000003" customHeight="1" x14ac:dyDescent="0.3"/>
    <row r="464" ht="40.200000000000003" customHeight="1" x14ac:dyDescent="0.3"/>
    <row r="465" ht="40.200000000000003" customHeight="1" x14ac:dyDescent="0.3"/>
    <row r="466" ht="40.200000000000003" customHeight="1" x14ac:dyDescent="0.3"/>
    <row r="467" ht="40.200000000000003" customHeight="1" x14ac:dyDescent="0.3"/>
    <row r="468" ht="40.200000000000003" customHeight="1" x14ac:dyDescent="0.3"/>
    <row r="469" ht="40.200000000000003" customHeight="1" x14ac:dyDescent="0.3"/>
    <row r="470" ht="40.200000000000003" customHeight="1" x14ac:dyDescent="0.3"/>
    <row r="471" ht="40.200000000000003" customHeight="1" x14ac:dyDescent="0.3"/>
    <row r="472" ht="40.200000000000003" customHeight="1" x14ac:dyDescent="0.3"/>
    <row r="473" ht="40.200000000000003" customHeight="1" x14ac:dyDescent="0.3"/>
    <row r="474" ht="40.200000000000003" customHeight="1" x14ac:dyDescent="0.3"/>
    <row r="475" ht="40.200000000000003" customHeight="1" x14ac:dyDescent="0.3"/>
    <row r="476" ht="40.200000000000003" customHeight="1" x14ac:dyDescent="0.3"/>
    <row r="477" ht="40.200000000000003" customHeight="1" x14ac:dyDescent="0.3"/>
    <row r="478" ht="40.200000000000003" customHeight="1" x14ac:dyDescent="0.3"/>
    <row r="479" ht="40.200000000000003" customHeight="1" x14ac:dyDescent="0.3"/>
    <row r="480" ht="40.200000000000003" customHeight="1" x14ac:dyDescent="0.3"/>
    <row r="481" ht="40.200000000000003" customHeight="1" x14ac:dyDescent="0.3"/>
    <row r="482" ht="40.200000000000003" customHeight="1" x14ac:dyDescent="0.3"/>
    <row r="483" ht="40.200000000000003" customHeight="1" x14ac:dyDescent="0.3"/>
    <row r="484" ht="40.200000000000003" customHeight="1" x14ac:dyDescent="0.3"/>
    <row r="485" ht="40.200000000000003" customHeight="1" x14ac:dyDescent="0.3"/>
    <row r="486" ht="40.200000000000003" customHeight="1" x14ac:dyDescent="0.3"/>
    <row r="487" ht="40.200000000000003" customHeight="1" x14ac:dyDescent="0.3"/>
    <row r="488" ht="40.200000000000003" customHeight="1" x14ac:dyDescent="0.3"/>
    <row r="489" ht="40.200000000000003" customHeight="1" x14ac:dyDescent="0.3"/>
    <row r="490" ht="40.200000000000003" customHeight="1" x14ac:dyDescent="0.3"/>
    <row r="491" ht="40.200000000000003" customHeight="1" x14ac:dyDescent="0.3"/>
    <row r="492" ht="40.200000000000003" customHeight="1" x14ac:dyDescent="0.3"/>
    <row r="493" ht="40.200000000000003" customHeight="1" x14ac:dyDescent="0.3"/>
    <row r="494" ht="40.200000000000003" customHeight="1" x14ac:dyDescent="0.3"/>
    <row r="495" ht="40.200000000000003" customHeight="1" x14ac:dyDescent="0.3"/>
    <row r="496" ht="40.200000000000003" customHeight="1" x14ac:dyDescent="0.3"/>
    <row r="497" ht="40.200000000000003" customHeight="1" x14ac:dyDescent="0.3"/>
    <row r="498" ht="40.200000000000003" customHeight="1" x14ac:dyDescent="0.3"/>
    <row r="499" ht="40.200000000000003" customHeight="1" x14ac:dyDescent="0.3"/>
    <row r="500" ht="40.200000000000003" customHeight="1" x14ac:dyDescent="0.3"/>
    <row r="501" ht="40.200000000000003" customHeight="1" x14ac:dyDescent="0.3"/>
    <row r="502" ht="40.200000000000003" customHeight="1" x14ac:dyDescent="0.3"/>
    <row r="503" ht="40.200000000000003" customHeight="1" x14ac:dyDescent="0.3"/>
    <row r="504" ht="40.200000000000003" customHeight="1" x14ac:dyDescent="0.3"/>
    <row r="505" ht="40.200000000000003" customHeight="1" x14ac:dyDescent="0.3"/>
    <row r="506" ht="40.200000000000003" customHeight="1" x14ac:dyDescent="0.3"/>
    <row r="507" ht="40.200000000000003" customHeight="1" x14ac:dyDescent="0.3"/>
    <row r="508" ht="40.200000000000003" customHeight="1" x14ac:dyDescent="0.3"/>
    <row r="509" ht="40.200000000000003" customHeight="1" x14ac:dyDescent="0.3"/>
    <row r="510" ht="40.200000000000003" customHeight="1" x14ac:dyDescent="0.3"/>
    <row r="511" ht="40.200000000000003" customHeight="1" x14ac:dyDescent="0.3"/>
    <row r="512" ht="40.200000000000003" customHeight="1" x14ac:dyDescent="0.3"/>
    <row r="513" ht="40.200000000000003" customHeight="1" x14ac:dyDescent="0.3"/>
    <row r="514" ht="40.200000000000003" customHeight="1" x14ac:dyDescent="0.3"/>
    <row r="515" ht="40.200000000000003" customHeight="1" x14ac:dyDescent="0.3"/>
    <row r="516" ht="40.200000000000003" customHeight="1" x14ac:dyDescent="0.3"/>
    <row r="517" ht="40.200000000000003" customHeight="1" x14ac:dyDescent="0.3"/>
    <row r="518" ht="40.200000000000003" customHeight="1" x14ac:dyDescent="0.3"/>
    <row r="519" ht="40.200000000000003" customHeight="1" x14ac:dyDescent="0.3"/>
    <row r="520" ht="40.200000000000003" customHeight="1" x14ac:dyDescent="0.3"/>
    <row r="521" ht="40.200000000000003" customHeight="1" x14ac:dyDescent="0.3"/>
    <row r="522" ht="40.200000000000003" customHeight="1" x14ac:dyDescent="0.3"/>
    <row r="523" ht="40.200000000000003" customHeight="1" x14ac:dyDescent="0.3"/>
    <row r="524" ht="40.200000000000003" customHeight="1" x14ac:dyDescent="0.3"/>
    <row r="525" ht="40.200000000000003" customHeight="1" x14ac:dyDescent="0.3"/>
    <row r="526" ht="40.200000000000003" customHeight="1" x14ac:dyDescent="0.3"/>
    <row r="527" ht="40.200000000000003" customHeight="1" x14ac:dyDescent="0.3"/>
    <row r="528" ht="40.200000000000003" customHeight="1" x14ac:dyDescent="0.3"/>
    <row r="529" ht="40.200000000000003" customHeight="1" x14ac:dyDescent="0.3"/>
    <row r="530" ht="40.200000000000003" customHeight="1" x14ac:dyDescent="0.3"/>
    <row r="531" ht="40.200000000000003" customHeight="1" x14ac:dyDescent="0.3"/>
    <row r="532" ht="40.200000000000003" customHeight="1" x14ac:dyDescent="0.3"/>
    <row r="533" ht="40.200000000000003" customHeight="1" x14ac:dyDescent="0.3"/>
    <row r="534" ht="40.200000000000003" customHeight="1" x14ac:dyDescent="0.3"/>
    <row r="535" ht="40.200000000000003" customHeight="1" x14ac:dyDescent="0.3"/>
    <row r="536" ht="40.200000000000003" customHeight="1" x14ac:dyDescent="0.3"/>
    <row r="537" ht="40.200000000000003" customHeight="1" x14ac:dyDescent="0.3"/>
    <row r="538" ht="40.200000000000003" customHeight="1" x14ac:dyDescent="0.3"/>
    <row r="539" ht="40.200000000000003" customHeight="1" x14ac:dyDescent="0.3"/>
    <row r="540" ht="40.200000000000003" customHeight="1" x14ac:dyDescent="0.3"/>
    <row r="541" ht="40.200000000000003" customHeight="1" x14ac:dyDescent="0.3"/>
    <row r="542" ht="40.200000000000003" customHeight="1" x14ac:dyDescent="0.3"/>
    <row r="543" ht="40.200000000000003" customHeight="1" x14ac:dyDescent="0.3"/>
    <row r="544" ht="40.200000000000003" customHeight="1" x14ac:dyDescent="0.3"/>
    <row r="545" ht="40.200000000000003" customHeight="1" x14ac:dyDescent="0.3"/>
    <row r="546" ht="40.200000000000003" customHeight="1" x14ac:dyDescent="0.3"/>
    <row r="547" ht="40.200000000000003" customHeight="1" x14ac:dyDescent="0.3"/>
    <row r="548" ht="40.200000000000003" customHeight="1" x14ac:dyDescent="0.3"/>
    <row r="549" ht="40.200000000000003" customHeight="1" x14ac:dyDescent="0.3"/>
    <row r="550" ht="40.200000000000003" customHeight="1" x14ac:dyDescent="0.3"/>
    <row r="551" ht="40.200000000000003" customHeight="1" x14ac:dyDescent="0.3"/>
    <row r="552" ht="40.200000000000003" customHeight="1" x14ac:dyDescent="0.3"/>
    <row r="553" ht="40.200000000000003" customHeight="1" x14ac:dyDescent="0.3"/>
    <row r="554" ht="40.200000000000003" customHeight="1" x14ac:dyDescent="0.3"/>
    <row r="555" ht="40.200000000000003" customHeight="1" x14ac:dyDescent="0.3"/>
    <row r="556" ht="40.200000000000003" customHeight="1" x14ac:dyDescent="0.3"/>
    <row r="557" ht="40.200000000000003" customHeight="1" x14ac:dyDescent="0.3"/>
    <row r="558" ht="40.200000000000003" customHeight="1" x14ac:dyDescent="0.3"/>
    <row r="559" ht="40.200000000000003" customHeight="1" x14ac:dyDescent="0.3"/>
    <row r="560" ht="40.200000000000003" customHeight="1" x14ac:dyDescent="0.3"/>
    <row r="561" ht="40.200000000000003" customHeight="1" x14ac:dyDescent="0.3"/>
    <row r="562" ht="40.200000000000003" customHeight="1" x14ac:dyDescent="0.3"/>
    <row r="563" ht="40.200000000000003" customHeight="1" x14ac:dyDescent="0.3"/>
    <row r="564" ht="40.200000000000003" customHeight="1" x14ac:dyDescent="0.3"/>
    <row r="565" ht="40.200000000000003" customHeight="1" x14ac:dyDescent="0.3"/>
    <row r="566" ht="40.200000000000003" customHeight="1" x14ac:dyDescent="0.3"/>
    <row r="567" ht="40.200000000000003" customHeight="1" x14ac:dyDescent="0.3"/>
    <row r="568" ht="40.200000000000003" customHeight="1" x14ac:dyDescent="0.3"/>
    <row r="569" ht="40.200000000000003" customHeight="1" x14ac:dyDescent="0.3"/>
    <row r="570" ht="40.200000000000003" customHeight="1" x14ac:dyDescent="0.3"/>
    <row r="571" ht="40.200000000000003" customHeight="1" x14ac:dyDescent="0.3"/>
    <row r="572" ht="40.200000000000003" customHeight="1" x14ac:dyDescent="0.3"/>
    <row r="573" ht="40.200000000000003" customHeight="1" x14ac:dyDescent="0.3"/>
    <row r="574" ht="40.200000000000003" customHeight="1" x14ac:dyDescent="0.3"/>
    <row r="575" ht="40.200000000000003" customHeight="1" x14ac:dyDescent="0.3"/>
    <row r="576" ht="40.200000000000003" customHeight="1" x14ac:dyDescent="0.3"/>
    <row r="577" ht="40.200000000000003" customHeight="1" x14ac:dyDescent="0.3"/>
    <row r="578" ht="40.200000000000003" customHeight="1" x14ac:dyDescent="0.3"/>
    <row r="579" ht="40.200000000000003" customHeight="1" x14ac:dyDescent="0.3"/>
    <row r="580" ht="40.200000000000003" customHeight="1" x14ac:dyDescent="0.3"/>
    <row r="581" ht="40.200000000000003" customHeight="1" x14ac:dyDescent="0.3"/>
    <row r="582" ht="40.200000000000003" customHeight="1" x14ac:dyDescent="0.3"/>
    <row r="583" ht="40.200000000000003" customHeight="1" x14ac:dyDescent="0.3"/>
    <row r="584" ht="40.200000000000003" customHeight="1" x14ac:dyDescent="0.3"/>
    <row r="585" ht="40.200000000000003" customHeight="1" x14ac:dyDescent="0.3"/>
    <row r="586" ht="40.200000000000003" customHeight="1" x14ac:dyDescent="0.3"/>
    <row r="587" ht="40.200000000000003" customHeight="1" x14ac:dyDescent="0.3"/>
    <row r="588" ht="40.200000000000003" customHeight="1" x14ac:dyDescent="0.3"/>
    <row r="589" ht="40.200000000000003" customHeight="1" x14ac:dyDescent="0.3"/>
    <row r="590" ht="40.200000000000003" customHeight="1" x14ac:dyDescent="0.3"/>
    <row r="591" ht="40.200000000000003" customHeight="1" x14ac:dyDescent="0.3"/>
    <row r="592" ht="40.200000000000003" customHeight="1" x14ac:dyDescent="0.3"/>
    <row r="593" ht="40.200000000000003" customHeight="1" x14ac:dyDescent="0.3"/>
    <row r="594" ht="40.200000000000003" customHeight="1" x14ac:dyDescent="0.3"/>
    <row r="595" ht="40.200000000000003" customHeight="1" x14ac:dyDescent="0.3"/>
    <row r="596" ht="40.200000000000003" customHeight="1" x14ac:dyDescent="0.3"/>
    <row r="597" ht="40.200000000000003" customHeight="1" x14ac:dyDescent="0.3"/>
    <row r="598" ht="40.200000000000003" customHeight="1" x14ac:dyDescent="0.3"/>
    <row r="599" ht="40.200000000000003" customHeight="1" x14ac:dyDescent="0.3"/>
    <row r="600" ht="40.200000000000003" customHeight="1" x14ac:dyDescent="0.3"/>
    <row r="601" ht="40.200000000000003" customHeight="1" x14ac:dyDescent="0.3"/>
    <row r="602" ht="40.200000000000003" customHeight="1" x14ac:dyDescent="0.3"/>
    <row r="603" ht="40.200000000000003" customHeight="1" x14ac:dyDescent="0.3"/>
    <row r="604" ht="40.200000000000003" customHeight="1" x14ac:dyDescent="0.3"/>
    <row r="605" ht="40.200000000000003" customHeight="1" x14ac:dyDescent="0.3"/>
    <row r="606" ht="40.200000000000003" customHeight="1" x14ac:dyDescent="0.3"/>
    <row r="607" ht="40.200000000000003" customHeight="1" x14ac:dyDescent="0.3"/>
    <row r="608" ht="40.200000000000003" customHeight="1" x14ac:dyDescent="0.3"/>
    <row r="609" ht="40.200000000000003" customHeight="1" x14ac:dyDescent="0.3"/>
    <row r="610" ht="40.200000000000003" customHeight="1" x14ac:dyDescent="0.3"/>
    <row r="611" ht="40.200000000000003" customHeight="1" x14ac:dyDescent="0.3"/>
    <row r="612" ht="40.200000000000003" customHeight="1" x14ac:dyDescent="0.3"/>
    <row r="613" ht="40.200000000000003" customHeight="1" x14ac:dyDescent="0.3"/>
    <row r="614" ht="40.200000000000003" customHeight="1" x14ac:dyDescent="0.3"/>
    <row r="615" ht="40.200000000000003" customHeight="1" x14ac:dyDescent="0.3"/>
    <row r="616" ht="40.200000000000003" customHeight="1" x14ac:dyDescent="0.3"/>
    <row r="617" ht="40.200000000000003" customHeight="1" x14ac:dyDescent="0.3"/>
    <row r="618" ht="40.200000000000003" customHeight="1" x14ac:dyDescent="0.3"/>
    <row r="619" ht="40.200000000000003" customHeight="1" x14ac:dyDescent="0.3"/>
    <row r="620" ht="40.200000000000003" customHeight="1" x14ac:dyDescent="0.3"/>
    <row r="621" ht="40.200000000000003" customHeight="1" x14ac:dyDescent="0.3"/>
    <row r="622" ht="40.200000000000003" customHeight="1" x14ac:dyDescent="0.3"/>
    <row r="623" ht="40.200000000000003" customHeight="1" x14ac:dyDescent="0.3"/>
    <row r="624" ht="40.200000000000003" customHeight="1" x14ac:dyDescent="0.3"/>
    <row r="625" ht="40.200000000000003" customHeight="1" x14ac:dyDescent="0.3"/>
    <row r="626" ht="40.200000000000003" customHeight="1" x14ac:dyDescent="0.3"/>
    <row r="627" ht="40.200000000000003" customHeight="1" x14ac:dyDescent="0.3"/>
    <row r="628" ht="40.200000000000003" customHeight="1" x14ac:dyDescent="0.3"/>
    <row r="629" ht="40.200000000000003" customHeight="1" x14ac:dyDescent="0.3"/>
    <row r="630" ht="40.200000000000003" customHeight="1" x14ac:dyDescent="0.3"/>
    <row r="631" ht="40.200000000000003" customHeight="1" x14ac:dyDescent="0.3"/>
    <row r="632" ht="40.200000000000003" customHeight="1" x14ac:dyDescent="0.3"/>
    <row r="633" ht="40.200000000000003" customHeight="1" x14ac:dyDescent="0.3"/>
    <row r="634" ht="40.200000000000003" customHeight="1" x14ac:dyDescent="0.3"/>
    <row r="635" ht="40.200000000000003" customHeight="1" x14ac:dyDescent="0.3"/>
    <row r="636" ht="40.200000000000003" customHeight="1" x14ac:dyDescent="0.3"/>
    <row r="637" ht="40.200000000000003" customHeight="1" x14ac:dyDescent="0.3"/>
    <row r="638" ht="40.200000000000003" customHeight="1" x14ac:dyDescent="0.3"/>
    <row r="639" ht="40.200000000000003" customHeight="1" x14ac:dyDescent="0.3"/>
    <row r="640" ht="40.200000000000003" customHeight="1" x14ac:dyDescent="0.3"/>
    <row r="641" ht="40.200000000000003" customHeight="1" x14ac:dyDescent="0.3"/>
    <row r="642" ht="40.200000000000003" customHeight="1" x14ac:dyDescent="0.3"/>
    <row r="643" ht="40.200000000000003" customHeight="1" x14ac:dyDescent="0.3"/>
    <row r="644" ht="40.200000000000003" customHeight="1" x14ac:dyDescent="0.3"/>
    <row r="645" ht="40.200000000000003" customHeight="1" x14ac:dyDescent="0.3"/>
    <row r="646" ht="40.200000000000003" customHeight="1" x14ac:dyDescent="0.3"/>
    <row r="647" ht="40.200000000000003" customHeight="1" x14ac:dyDescent="0.3"/>
    <row r="648" ht="40.200000000000003" customHeight="1" x14ac:dyDescent="0.3"/>
    <row r="649" ht="40.200000000000003" customHeight="1" x14ac:dyDescent="0.3"/>
    <row r="650" ht="40.200000000000003" customHeight="1" x14ac:dyDescent="0.3"/>
    <row r="651" ht="40.200000000000003" customHeight="1" x14ac:dyDescent="0.3"/>
    <row r="652" ht="40.200000000000003" customHeight="1" x14ac:dyDescent="0.3"/>
    <row r="653" ht="40.200000000000003" customHeight="1" x14ac:dyDescent="0.3"/>
    <row r="654" ht="40.200000000000003" customHeight="1" x14ac:dyDescent="0.3"/>
    <row r="655" ht="40.200000000000003" customHeight="1" x14ac:dyDescent="0.3"/>
    <row r="656" ht="40.200000000000003" customHeight="1" x14ac:dyDescent="0.3"/>
    <row r="657" ht="40.200000000000003" customHeight="1" x14ac:dyDescent="0.3"/>
    <row r="658" ht="40.200000000000003" customHeight="1" x14ac:dyDescent="0.3"/>
    <row r="659" ht="40.200000000000003" customHeight="1" x14ac:dyDescent="0.3"/>
    <row r="660" ht="40.200000000000003" customHeight="1" x14ac:dyDescent="0.3"/>
    <row r="661" ht="40.200000000000003" customHeight="1" x14ac:dyDescent="0.3"/>
    <row r="662" ht="40.200000000000003" customHeight="1" x14ac:dyDescent="0.3"/>
    <row r="663" ht="40.200000000000003" customHeight="1" x14ac:dyDescent="0.3"/>
    <row r="664" ht="40.200000000000003" customHeight="1" x14ac:dyDescent="0.3"/>
    <row r="665" ht="40.200000000000003" customHeight="1" x14ac:dyDescent="0.3"/>
    <row r="666" ht="40.200000000000003" customHeight="1" x14ac:dyDescent="0.3"/>
    <row r="667" ht="40.200000000000003" customHeight="1" x14ac:dyDescent="0.3"/>
    <row r="668" ht="40.200000000000003" customHeight="1" x14ac:dyDescent="0.3"/>
    <row r="669" ht="40.200000000000003" customHeight="1" x14ac:dyDescent="0.3"/>
    <row r="670" ht="40.200000000000003" customHeight="1" x14ac:dyDescent="0.3"/>
    <row r="671" ht="40.200000000000003" customHeight="1" x14ac:dyDescent="0.3"/>
    <row r="672" ht="40.200000000000003" customHeight="1" x14ac:dyDescent="0.3"/>
    <row r="673" ht="40.200000000000003" customHeight="1" x14ac:dyDescent="0.3"/>
    <row r="674" ht="40.200000000000003" customHeight="1" x14ac:dyDescent="0.3"/>
    <row r="675" ht="40.200000000000003" customHeight="1" x14ac:dyDescent="0.3"/>
    <row r="676" ht="40.200000000000003" customHeight="1" x14ac:dyDescent="0.3"/>
    <row r="677" ht="40.200000000000003" customHeight="1" x14ac:dyDescent="0.3"/>
    <row r="678" ht="40.200000000000003" customHeight="1" x14ac:dyDescent="0.3"/>
    <row r="679" ht="40.200000000000003" customHeight="1" x14ac:dyDescent="0.3"/>
    <row r="680" ht="40.200000000000003" customHeight="1" x14ac:dyDescent="0.3"/>
    <row r="681" ht="40.200000000000003" customHeight="1" x14ac:dyDescent="0.3"/>
    <row r="682" ht="40.200000000000003" customHeight="1" x14ac:dyDescent="0.3"/>
    <row r="683" ht="40.200000000000003" customHeight="1" x14ac:dyDescent="0.3"/>
    <row r="684" ht="40.200000000000003" customHeight="1" x14ac:dyDescent="0.3"/>
    <row r="685" ht="40.200000000000003" customHeight="1" x14ac:dyDescent="0.3"/>
    <row r="686" ht="40.200000000000003" customHeight="1" x14ac:dyDescent="0.3"/>
    <row r="687" ht="40.200000000000003" customHeight="1" x14ac:dyDescent="0.3"/>
    <row r="688" ht="40.200000000000003" customHeight="1" x14ac:dyDescent="0.3"/>
    <row r="689" ht="40.200000000000003" customHeight="1" x14ac:dyDescent="0.3"/>
    <row r="690" ht="40.200000000000003" customHeight="1" x14ac:dyDescent="0.3"/>
    <row r="691" ht="40.200000000000003" customHeight="1" x14ac:dyDescent="0.3"/>
    <row r="692" ht="40.200000000000003" customHeight="1" x14ac:dyDescent="0.3"/>
    <row r="693" ht="40.200000000000003" customHeight="1" x14ac:dyDescent="0.3"/>
    <row r="694" ht="40.200000000000003" customHeight="1" x14ac:dyDescent="0.3"/>
    <row r="695" ht="40.200000000000003" customHeight="1" x14ac:dyDescent="0.3"/>
    <row r="696" ht="40.200000000000003" customHeight="1" x14ac:dyDescent="0.3"/>
    <row r="697" ht="40.200000000000003" customHeight="1" x14ac:dyDescent="0.3"/>
    <row r="698" ht="40.200000000000003" customHeight="1" x14ac:dyDescent="0.3"/>
    <row r="699" ht="40.200000000000003" customHeight="1" x14ac:dyDescent="0.3"/>
    <row r="700" ht="40.200000000000003" customHeight="1" x14ac:dyDescent="0.3"/>
    <row r="701" ht="40.200000000000003" customHeight="1" x14ac:dyDescent="0.3"/>
    <row r="702" ht="40.200000000000003" customHeight="1" x14ac:dyDescent="0.3"/>
    <row r="703" ht="40.200000000000003" customHeight="1" x14ac:dyDescent="0.3"/>
    <row r="704" ht="40.200000000000003" customHeight="1" x14ac:dyDescent="0.3"/>
    <row r="705" ht="40.200000000000003" customHeight="1" x14ac:dyDescent="0.3"/>
    <row r="706" ht="40.200000000000003" customHeight="1" x14ac:dyDescent="0.3"/>
    <row r="707" ht="40.200000000000003" customHeight="1" x14ac:dyDescent="0.3"/>
    <row r="708" ht="40.200000000000003" customHeight="1" x14ac:dyDescent="0.3"/>
    <row r="709" ht="40.200000000000003" customHeight="1" x14ac:dyDescent="0.3"/>
    <row r="710" ht="40.200000000000003" customHeight="1" x14ac:dyDescent="0.3"/>
    <row r="711" ht="40.200000000000003" customHeight="1" x14ac:dyDescent="0.3"/>
    <row r="712" ht="40.200000000000003" customHeight="1" x14ac:dyDescent="0.3"/>
    <row r="713" ht="40.200000000000003" customHeight="1" x14ac:dyDescent="0.3"/>
    <row r="714" ht="40.200000000000003" customHeight="1" x14ac:dyDescent="0.3"/>
    <row r="715" ht="40.200000000000003" customHeight="1" x14ac:dyDescent="0.3"/>
    <row r="716" ht="40.200000000000003" customHeight="1" x14ac:dyDescent="0.3"/>
    <row r="717" ht="40.200000000000003" customHeight="1" x14ac:dyDescent="0.3"/>
    <row r="718" ht="40.200000000000003" customHeight="1" x14ac:dyDescent="0.3"/>
    <row r="719" ht="40.200000000000003" customHeight="1" x14ac:dyDescent="0.3"/>
    <row r="720" ht="40.200000000000003" customHeight="1" x14ac:dyDescent="0.3"/>
    <row r="721" ht="40.200000000000003" customHeight="1" x14ac:dyDescent="0.3"/>
    <row r="722" ht="40.200000000000003" customHeight="1" x14ac:dyDescent="0.3"/>
    <row r="723" ht="40.200000000000003" customHeight="1" x14ac:dyDescent="0.3"/>
    <row r="724" ht="40.200000000000003" customHeight="1" x14ac:dyDescent="0.3"/>
    <row r="725" ht="40.200000000000003" customHeight="1" x14ac:dyDescent="0.3"/>
    <row r="726" ht="40.200000000000003" customHeight="1" x14ac:dyDescent="0.3"/>
    <row r="727" ht="40.200000000000003" customHeight="1" x14ac:dyDescent="0.3"/>
    <row r="728" ht="40.200000000000003" customHeight="1" x14ac:dyDescent="0.3"/>
    <row r="729" ht="40.200000000000003" customHeight="1" x14ac:dyDescent="0.3"/>
    <row r="730" ht="40.200000000000003" customHeight="1" x14ac:dyDescent="0.3"/>
    <row r="731" ht="40.200000000000003" customHeight="1" x14ac:dyDescent="0.3"/>
    <row r="732" ht="40.200000000000003" customHeight="1" x14ac:dyDescent="0.3"/>
    <row r="733" ht="40.200000000000003" customHeight="1" x14ac:dyDescent="0.3"/>
    <row r="734" ht="40.200000000000003" customHeight="1" x14ac:dyDescent="0.3"/>
    <row r="735" ht="40.200000000000003" customHeight="1" x14ac:dyDescent="0.3"/>
    <row r="736" ht="40.200000000000003" customHeight="1" x14ac:dyDescent="0.3"/>
    <row r="737" ht="40.200000000000003" customHeight="1" x14ac:dyDescent="0.3"/>
    <row r="738" ht="40.200000000000003" customHeight="1" x14ac:dyDescent="0.3"/>
    <row r="739" ht="40.200000000000003" customHeight="1" x14ac:dyDescent="0.3"/>
    <row r="740" ht="40.200000000000003" customHeight="1" x14ac:dyDescent="0.3"/>
    <row r="741" ht="40.200000000000003" customHeight="1" x14ac:dyDescent="0.3"/>
    <row r="742" ht="40.200000000000003" customHeight="1" x14ac:dyDescent="0.3"/>
    <row r="743" ht="40.200000000000003" customHeight="1" x14ac:dyDescent="0.3"/>
    <row r="744" ht="40.200000000000003" customHeight="1" x14ac:dyDescent="0.3"/>
    <row r="745" ht="40.200000000000003" customHeight="1" x14ac:dyDescent="0.3"/>
    <row r="746" ht="40.200000000000003" customHeight="1" x14ac:dyDescent="0.3"/>
    <row r="747" ht="40.200000000000003" customHeight="1" x14ac:dyDescent="0.3"/>
    <row r="748" ht="40.200000000000003" customHeight="1" x14ac:dyDescent="0.3"/>
    <row r="749" ht="40.200000000000003" customHeight="1" x14ac:dyDescent="0.3"/>
    <row r="750" ht="40.200000000000003" customHeight="1" x14ac:dyDescent="0.3"/>
    <row r="751" ht="40.200000000000003" customHeight="1" x14ac:dyDescent="0.3"/>
    <row r="752" ht="40.200000000000003" customHeight="1" x14ac:dyDescent="0.3"/>
    <row r="753" ht="40.200000000000003" customHeight="1" x14ac:dyDescent="0.3"/>
    <row r="754" ht="40.200000000000003" customHeight="1" x14ac:dyDescent="0.3"/>
    <row r="755" ht="40.200000000000003" customHeight="1" x14ac:dyDescent="0.3"/>
    <row r="756" ht="40.200000000000003" customHeight="1" x14ac:dyDescent="0.3"/>
    <row r="757" ht="40.200000000000003" customHeight="1" x14ac:dyDescent="0.3"/>
    <row r="758" ht="40.200000000000003" customHeight="1" x14ac:dyDescent="0.3"/>
    <row r="759" ht="40.200000000000003" customHeight="1" x14ac:dyDescent="0.3"/>
    <row r="760" ht="40.200000000000003" customHeight="1" x14ac:dyDescent="0.3"/>
    <row r="761" ht="40.200000000000003" customHeight="1" x14ac:dyDescent="0.3"/>
    <row r="762" ht="40.200000000000003" customHeight="1" x14ac:dyDescent="0.3"/>
    <row r="763" ht="40.200000000000003" customHeight="1" x14ac:dyDescent="0.3"/>
    <row r="764" ht="40.200000000000003" customHeight="1" x14ac:dyDescent="0.3"/>
    <row r="765" ht="40.200000000000003" customHeight="1" x14ac:dyDescent="0.3"/>
    <row r="766" ht="40.200000000000003" customHeight="1" x14ac:dyDescent="0.3"/>
    <row r="767" ht="40.200000000000003" customHeight="1" x14ac:dyDescent="0.3"/>
    <row r="768" ht="40.200000000000003" customHeight="1" x14ac:dyDescent="0.3"/>
    <row r="769" ht="40.200000000000003" customHeight="1" x14ac:dyDescent="0.3"/>
    <row r="770" ht="40.200000000000003" customHeight="1" x14ac:dyDescent="0.3"/>
    <row r="771" ht="40.200000000000003" customHeight="1" x14ac:dyDescent="0.3"/>
    <row r="772" ht="40.200000000000003" customHeight="1" x14ac:dyDescent="0.3"/>
    <row r="773" ht="40.200000000000003" customHeight="1" x14ac:dyDescent="0.3"/>
    <row r="774" ht="40.200000000000003" customHeight="1" x14ac:dyDescent="0.3"/>
    <row r="775" ht="40.200000000000003" customHeight="1" x14ac:dyDescent="0.3"/>
    <row r="776" ht="40.200000000000003" customHeight="1" x14ac:dyDescent="0.3"/>
    <row r="777" ht="40.200000000000003" customHeight="1" x14ac:dyDescent="0.3"/>
    <row r="778" ht="40.200000000000003" customHeight="1" x14ac:dyDescent="0.3"/>
    <row r="779" ht="40.200000000000003" customHeight="1" x14ac:dyDescent="0.3"/>
    <row r="780" ht="40.200000000000003" customHeight="1" x14ac:dyDescent="0.3"/>
    <row r="781" ht="40.200000000000003" customHeight="1" x14ac:dyDescent="0.3"/>
    <row r="782" ht="40.200000000000003" customHeight="1" x14ac:dyDescent="0.3"/>
    <row r="783" ht="40.200000000000003" customHeight="1" x14ac:dyDescent="0.3"/>
    <row r="784" ht="40.200000000000003" customHeight="1" x14ac:dyDescent="0.3"/>
    <row r="785" ht="40.200000000000003" customHeight="1" x14ac:dyDescent="0.3"/>
    <row r="786" ht="40.200000000000003" customHeight="1" x14ac:dyDescent="0.3"/>
    <row r="787" ht="40.200000000000003" customHeight="1" x14ac:dyDescent="0.3"/>
    <row r="788" ht="40.200000000000003" customHeight="1" x14ac:dyDescent="0.3"/>
    <row r="789" ht="40.200000000000003" customHeight="1" x14ac:dyDescent="0.3"/>
    <row r="790" ht="40.200000000000003" customHeight="1" x14ac:dyDescent="0.3"/>
    <row r="791" ht="40.200000000000003" customHeight="1" x14ac:dyDescent="0.3"/>
    <row r="792" ht="40.200000000000003" customHeight="1" x14ac:dyDescent="0.3"/>
    <row r="793" ht="40.200000000000003" customHeight="1" x14ac:dyDescent="0.3"/>
    <row r="794" ht="40.200000000000003" customHeight="1" x14ac:dyDescent="0.3"/>
    <row r="795" ht="40.200000000000003" customHeight="1" x14ac:dyDescent="0.3"/>
    <row r="796" ht="40.200000000000003" customHeight="1" x14ac:dyDescent="0.3"/>
    <row r="797" ht="40.200000000000003" customHeight="1" x14ac:dyDescent="0.3"/>
    <row r="798" ht="40.200000000000003" customHeight="1" x14ac:dyDescent="0.3"/>
    <row r="799" ht="40.200000000000003" customHeight="1" x14ac:dyDescent="0.3"/>
    <row r="800" ht="40.200000000000003" customHeight="1" x14ac:dyDescent="0.3"/>
    <row r="801" ht="40.200000000000003" customHeight="1" x14ac:dyDescent="0.3"/>
    <row r="802" ht="40.200000000000003" customHeight="1" x14ac:dyDescent="0.3"/>
    <row r="803" ht="40.200000000000003" customHeight="1" x14ac:dyDescent="0.3"/>
    <row r="804" ht="40.200000000000003" customHeight="1" x14ac:dyDescent="0.3"/>
    <row r="805" ht="40.200000000000003" customHeight="1" x14ac:dyDescent="0.3"/>
    <row r="806" ht="40.200000000000003" customHeight="1" x14ac:dyDescent="0.3"/>
    <row r="807" ht="40.200000000000003" customHeight="1" x14ac:dyDescent="0.3"/>
    <row r="808" ht="40.200000000000003" customHeight="1" x14ac:dyDescent="0.3"/>
    <row r="809" ht="40.200000000000003" customHeight="1" x14ac:dyDescent="0.3"/>
    <row r="810" ht="40.200000000000003" customHeight="1" x14ac:dyDescent="0.3"/>
    <row r="811" ht="40.200000000000003" customHeight="1" x14ac:dyDescent="0.3"/>
    <row r="812" ht="40.200000000000003" customHeight="1" x14ac:dyDescent="0.3"/>
    <row r="813" ht="40.200000000000003" customHeight="1" x14ac:dyDescent="0.3"/>
    <row r="814" ht="40.200000000000003" customHeight="1" x14ac:dyDescent="0.3"/>
    <row r="815" ht="40.200000000000003" customHeight="1" x14ac:dyDescent="0.3"/>
    <row r="816" ht="40.200000000000003" customHeight="1" x14ac:dyDescent="0.3"/>
    <row r="817" ht="40.200000000000003" customHeight="1" x14ac:dyDescent="0.3"/>
    <row r="818" ht="40.200000000000003" customHeight="1" x14ac:dyDescent="0.3"/>
    <row r="819" ht="40.200000000000003" customHeight="1" x14ac:dyDescent="0.3"/>
    <row r="820" ht="40.200000000000003" customHeight="1" x14ac:dyDescent="0.3"/>
    <row r="821" ht="40.200000000000003" customHeight="1" x14ac:dyDescent="0.3"/>
    <row r="822" ht="40.200000000000003" customHeight="1" x14ac:dyDescent="0.3"/>
    <row r="823" ht="40.200000000000003" customHeight="1" x14ac:dyDescent="0.3"/>
    <row r="824" ht="40.200000000000003" customHeight="1" x14ac:dyDescent="0.3"/>
    <row r="825" ht="40.200000000000003" customHeight="1" x14ac:dyDescent="0.3"/>
    <row r="826" ht="40.200000000000003" customHeight="1" x14ac:dyDescent="0.3"/>
    <row r="827" ht="40.200000000000003" customHeight="1" x14ac:dyDescent="0.3"/>
    <row r="828" ht="40.200000000000003" customHeight="1" x14ac:dyDescent="0.3"/>
    <row r="829" ht="40.200000000000003" customHeight="1" x14ac:dyDescent="0.3"/>
    <row r="830" ht="40.200000000000003" customHeight="1" x14ac:dyDescent="0.3"/>
    <row r="831" ht="40.200000000000003" customHeight="1" x14ac:dyDescent="0.3"/>
    <row r="832" ht="40.200000000000003" customHeight="1" x14ac:dyDescent="0.3"/>
    <row r="833" ht="40.200000000000003" customHeight="1" x14ac:dyDescent="0.3"/>
    <row r="834" ht="40.200000000000003" customHeight="1" x14ac:dyDescent="0.3"/>
    <row r="835" ht="40.200000000000003" customHeight="1" x14ac:dyDescent="0.3"/>
    <row r="836" ht="40.200000000000003" customHeight="1" x14ac:dyDescent="0.3"/>
    <row r="837" ht="40.200000000000003" customHeight="1" x14ac:dyDescent="0.3"/>
    <row r="838" ht="40.200000000000003" customHeight="1" x14ac:dyDescent="0.3"/>
    <row r="839" ht="40.200000000000003" customHeight="1" x14ac:dyDescent="0.3"/>
    <row r="840" ht="40.200000000000003" customHeight="1" x14ac:dyDescent="0.3"/>
    <row r="841" ht="40.200000000000003" customHeight="1" x14ac:dyDescent="0.3"/>
    <row r="842" ht="40.200000000000003" customHeight="1" x14ac:dyDescent="0.3"/>
    <row r="843" ht="40.200000000000003" customHeight="1" x14ac:dyDescent="0.3"/>
    <row r="844" ht="40.200000000000003" customHeight="1" x14ac:dyDescent="0.3"/>
    <row r="845" ht="40.200000000000003" customHeight="1" x14ac:dyDescent="0.3"/>
    <row r="846" ht="40.200000000000003" customHeight="1" x14ac:dyDescent="0.3"/>
    <row r="847" ht="40.200000000000003" customHeight="1" x14ac:dyDescent="0.3"/>
    <row r="848" ht="40.200000000000003" customHeight="1" x14ac:dyDescent="0.3"/>
    <row r="849" ht="40.200000000000003" customHeight="1" x14ac:dyDescent="0.3"/>
    <row r="850" ht="40.200000000000003" customHeight="1" x14ac:dyDescent="0.3"/>
    <row r="851" ht="40.200000000000003" customHeight="1" x14ac:dyDescent="0.3"/>
    <row r="852" ht="40.200000000000003" customHeight="1" x14ac:dyDescent="0.3"/>
    <row r="853" ht="40.200000000000003" customHeight="1" x14ac:dyDescent="0.3"/>
    <row r="854" ht="40.200000000000003" customHeight="1" x14ac:dyDescent="0.3"/>
    <row r="855" ht="40.200000000000003" customHeight="1" x14ac:dyDescent="0.3"/>
    <row r="856" ht="40.200000000000003" customHeight="1" x14ac:dyDescent="0.3"/>
    <row r="857" ht="40.200000000000003" customHeight="1" x14ac:dyDescent="0.3"/>
    <row r="858" ht="40.200000000000003" customHeight="1" x14ac:dyDescent="0.3"/>
    <row r="859" ht="40.200000000000003" customHeight="1" x14ac:dyDescent="0.3"/>
    <row r="860" ht="40.200000000000003" customHeight="1" x14ac:dyDescent="0.3"/>
    <row r="861" ht="40.200000000000003" customHeight="1" x14ac:dyDescent="0.3"/>
    <row r="862" ht="40.200000000000003" customHeight="1" x14ac:dyDescent="0.3"/>
    <row r="863" ht="40.200000000000003" customHeight="1" x14ac:dyDescent="0.3"/>
    <row r="864" ht="40.200000000000003" customHeight="1" x14ac:dyDescent="0.3"/>
    <row r="865" ht="40.200000000000003" customHeight="1" x14ac:dyDescent="0.3"/>
    <row r="866" ht="40.200000000000003" customHeight="1" x14ac:dyDescent="0.3"/>
    <row r="867" ht="40.200000000000003" customHeight="1" x14ac:dyDescent="0.3"/>
    <row r="868" ht="40.200000000000003" customHeight="1" x14ac:dyDescent="0.3"/>
    <row r="869" ht="40.200000000000003" customHeight="1" x14ac:dyDescent="0.3"/>
    <row r="870" ht="40.200000000000003" customHeight="1" x14ac:dyDescent="0.3"/>
    <row r="871" ht="40.200000000000003" customHeight="1" x14ac:dyDescent="0.3"/>
    <row r="872" ht="40.200000000000003" customHeight="1" x14ac:dyDescent="0.3"/>
    <row r="873" ht="40.200000000000003" customHeight="1" x14ac:dyDescent="0.3"/>
    <row r="874" ht="40.200000000000003" customHeight="1" x14ac:dyDescent="0.3"/>
    <row r="875" ht="40.200000000000003" customHeight="1" x14ac:dyDescent="0.3"/>
    <row r="876" ht="40.200000000000003" customHeight="1" x14ac:dyDescent="0.3"/>
    <row r="877" ht="40.200000000000003" customHeight="1" x14ac:dyDescent="0.3"/>
    <row r="878" ht="40.200000000000003" customHeight="1" x14ac:dyDescent="0.3"/>
    <row r="879" ht="40.200000000000003" customHeight="1" x14ac:dyDescent="0.3"/>
    <row r="880" ht="40.200000000000003" customHeight="1" x14ac:dyDescent="0.3"/>
    <row r="881" ht="40.200000000000003" customHeight="1" x14ac:dyDescent="0.3"/>
    <row r="882" ht="40.200000000000003" customHeight="1" x14ac:dyDescent="0.3"/>
    <row r="883" ht="40.200000000000003" customHeight="1" x14ac:dyDescent="0.3"/>
    <row r="884" ht="40.200000000000003" customHeight="1" x14ac:dyDescent="0.3"/>
    <row r="885" ht="40.200000000000003" customHeight="1" x14ac:dyDescent="0.3"/>
    <row r="886" ht="40.200000000000003" customHeight="1" x14ac:dyDescent="0.3"/>
    <row r="887" ht="40.200000000000003" customHeight="1" x14ac:dyDescent="0.3"/>
    <row r="888" ht="40.200000000000003" customHeight="1" x14ac:dyDescent="0.3"/>
    <row r="889" ht="40.200000000000003" customHeight="1" x14ac:dyDescent="0.3"/>
    <row r="890" ht="40.200000000000003" customHeight="1" x14ac:dyDescent="0.3"/>
    <row r="891" ht="40.200000000000003" customHeight="1" x14ac:dyDescent="0.3"/>
    <row r="892" ht="40.200000000000003" customHeight="1" x14ac:dyDescent="0.3"/>
    <row r="893" ht="40.200000000000003" customHeight="1" x14ac:dyDescent="0.3"/>
    <row r="894" ht="40.200000000000003" customHeight="1" x14ac:dyDescent="0.3"/>
    <row r="895" ht="40.200000000000003" customHeight="1" x14ac:dyDescent="0.3"/>
    <row r="896" ht="40.200000000000003" customHeight="1" x14ac:dyDescent="0.3"/>
    <row r="897" ht="40.200000000000003" customHeight="1" x14ac:dyDescent="0.3"/>
    <row r="898" ht="40.200000000000003" customHeight="1" x14ac:dyDescent="0.3"/>
    <row r="899" ht="40.200000000000003" customHeight="1" x14ac:dyDescent="0.3"/>
    <row r="900" ht="40.200000000000003" customHeight="1" x14ac:dyDescent="0.3"/>
    <row r="901" ht="40.200000000000003" customHeight="1" x14ac:dyDescent="0.3"/>
    <row r="902" ht="40.200000000000003" customHeight="1" x14ac:dyDescent="0.3"/>
    <row r="903" ht="40.200000000000003" customHeight="1" x14ac:dyDescent="0.3"/>
    <row r="904" ht="40.200000000000003" customHeight="1" x14ac:dyDescent="0.3"/>
    <row r="905" ht="40.200000000000003" customHeight="1" x14ac:dyDescent="0.3"/>
    <row r="906" ht="40.200000000000003" customHeight="1" x14ac:dyDescent="0.3"/>
    <row r="907" ht="40.200000000000003" customHeight="1" x14ac:dyDescent="0.3"/>
    <row r="908" ht="40.200000000000003" customHeight="1" x14ac:dyDescent="0.3"/>
    <row r="909" ht="40.200000000000003" customHeight="1" x14ac:dyDescent="0.3"/>
    <row r="910" ht="40.200000000000003" customHeight="1" x14ac:dyDescent="0.3"/>
    <row r="911" ht="40.200000000000003" customHeight="1" x14ac:dyDescent="0.3"/>
    <row r="912" ht="40.200000000000003" customHeight="1" x14ac:dyDescent="0.3"/>
    <row r="913" ht="40.200000000000003" customHeight="1" x14ac:dyDescent="0.3"/>
    <row r="914" ht="40.200000000000003" customHeight="1" x14ac:dyDescent="0.3"/>
    <row r="915" ht="40.200000000000003" customHeight="1" x14ac:dyDescent="0.3"/>
    <row r="916" ht="40.200000000000003" customHeight="1" x14ac:dyDescent="0.3"/>
    <row r="917" ht="40.200000000000003" customHeight="1" x14ac:dyDescent="0.3"/>
    <row r="918" ht="40.200000000000003" customHeight="1" x14ac:dyDescent="0.3"/>
    <row r="919" ht="40.200000000000003" customHeight="1" x14ac:dyDescent="0.3"/>
    <row r="920" ht="40.200000000000003" customHeight="1" x14ac:dyDescent="0.3"/>
    <row r="921" ht="40.200000000000003" customHeight="1" x14ac:dyDescent="0.3"/>
    <row r="922" ht="40.200000000000003" customHeight="1" x14ac:dyDescent="0.3"/>
    <row r="923" ht="40.200000000000003" customHeight="1" x14ac:dyDescent="0.3"/>
    <row r="924" ht="40.200000000000003" customHeight="1" x14ac:dyDescent="0.3"/>
    <row r="925" ht="40.200000000000003" customHeight="1" x14ac:dyDescent="0.3"/>
    <row r="926" ht="40.200000000000003" customHeight="1" x14ac:dyDescent="0.3"/>
    <row r="927" ht="40.200000000000003" customHeight="1" x14ac:dyDescent="0.3"/>
    <row r="928" ht="40.200000000000003" customHeight="1" x14ac:dyDescent="0.3"/>
    <row r="929" ht="40.200000000000003" customHeight="1" x14ac:dyDescent="0.3"/>
    <row r="930" ht="40.200000000000003" customHeight="1" x14ac:dyDescent="0.3"/>
    <row r="931" ht="40.200000000000003" customHeight="1" x14ac:dyDescent="0.3"/>
    <row r="932" ht="40.200000000000003" customHeight="1" x14ac:dyDescent="0.3"/>
    <row r="933" ht="40.200000000000003" customHeight="1" x14ac:dyDescent="0.3"/>
    <row r="934" ht="40.200000000000003" customHeight="1" x14ac:dyDescent="0.3"/>
    <row r="935" ht="40.200000000000003" customHeight="1" x14ac:dyDescent="0.3"/>
    <row r="936" ht="40.200000000000003" customHeight="1" x14ac:dyDescent="0.3"/>
    <row r="937" ht="40.200000000000003" customHeight="1" x14ac:dyDescent="0.3"/>
    <row r="938" ht="40.200000000000003" customHeight="1" x14ac:dyDescent="0.3"/>
    <row r="939" ht="40.200000000000003" customHeight="1" x14ac:dyDescent="0.3"/>
    <row r="940" ht="40.200000000000003" customHeight="1" x14ac:dyDescent="0.3"/>
    <row r="941" ht="40.200000000000003" customHeight="1" x14ac:dyDescent="0.3"/>
    <row r="942" ht="40.200000000000003" customHeight="1" x14ac:dyDescent="0.3"/>
    <row r="943" ht="40.200000000000003" customHeight="1" x14ac:dyDescent="0.3"/>
    <row r="944" ht="40.200000000000003" customHeight="1" x14ac:dyDescent="0.3"/>
    <row r="945" ht="40.200000000000003" customHeight="1" x14ac:dyDescent="0.3"/>
    <row r="946" ht="40.200000000000003" customHeight="1" x14ac:dyDescent="0.3"/>
    <row r="947" ht="40.200000000000003" customHeight="1" x14ac:dyDescent="0.3"/>
    <row r="948" ht="40.200000000000003" customHeight="1" x14ac:dyDescent="0.3"/>
    <row r="949" ht="40.200000000000003" customHeight="1" x14ac:dyDescent="0.3"/>
    <row r="950" ht="40.200000000000003" customHeight="1" x14ac:dyDescent="0.3"/>
    <row r="951" ht="40.200000000000003" customHeight="1" x14ac:dyDescent="0.3"/>
    <row r="952" ht="40.200000000000003" customHeight="1" x14ac:dyDescent="0.3"/>
    <row r="953" ht="40.200000000000003" customHeight="1" x14ac:dyDescent="0.3"/>
    <row r="954" ht="40.200000000000003" customHeight="1" x14ac:dyDescent="0.3"/>
    <row r="955" ht="40.200000000000003" customHeight="1" x14ac:dyDescent="0.3"/>
    <row r="956" ht="40.200000000000003" customHeight="1" x14ac:dyDescent="0.3"/>
    <row r="957" ht="40.200000000000003" customHeight="1" x14ac:dyDescent="0.3"/>
    <row r="958" ht="40.200000000000003" customHeight="1" x14ac:dyDescent="0.3"/>
    <row r="959" ht="40.200000000000003" customHeight="1" x14ac:dyDescent="0.3"/>
    <row r="960" ht="40.200000000000003" customHeight="1" x14ac:dyDescent="0.3"/>
    <row r="961" ht="40.200000000000003" customHeight="1" x14ac:dyDescent="0.3"/>
    <row r="962" ht="40.200000000000003" customHeight="1" x14ac:dyDescent="0.3"/>
    <row r="963" ht="40.200000000000003" customHeight="1" x14ac:dyDescent="0.3"/>
    <row r="964" ht="40.200000000000003" customHeight="1" x14ac:dyDescent="0.3"/>
    <row r="965" ht="40.200000000000003" customHeight="1" x14ac:dyDescent="0.3"/>
    <row r="966" ht="40.200000000000003" customHeight="1" x14ac:dyDescent="0.3"/>
    <row r="967" ht="40.200000000000003" customHeight="1" x14ac:dyDescent="0.3"/>
    <row r="968" ht="40.200000000000003" customHeight="1" x14ac:dyDescent="0.3"/>
    <row r="969" ht="40.200000000000003" customHeight="1" x14ac:dyDescent="0.3"/>
    <row r="970" ht="40.200000000000003" customHeight="1" x14ac:dyDescent="0.3"/>
    <row r="971" ht="40.200000000000003" customHeight="1" x14ac:dyDescent="0.3"/>
    <row r="972" ht="40.200000000000003" customHeight="1" x14ac:dyDescent="0.3"/>
    <row r="973" ht="40.200000000000003" customHeight="1" x14ac:dyDescent="0.3"/>
    <row r="974" ht="40.200000000000003" customHeight="1" x14ac:dyDescent="0.3"/>
    <row r="975" ht="40.200000000000003" customHeight="1" x14ac:dyDescent="0.3"/>
    <row r="976" ht="40.200000000000003" customHeight="1" x14ac:dyDescent="0.3"/>
    <row r="977" ht="40.200000000000003" customHeight="1" x14ac:dyDescent="0.3"/>
    <row r="978" ht="40.200000000000003" customHeight="1" x14ac:dyDescent="0.3"/>
    <row r="979" ht="40.200000000000003" customHeight="1" x14ac:dyDescent="0.3"/>
    <row r="980" ht="40.200000000000003" customHeight="1" x14ac:dyDescent="0.3"/>
    <row r="981" ht="40.200000000000003" customHeight="1" x14ac:dyDescent="0.3"/>
    <row r="982" ht="40.200000000000003" customHeight="1" x14ac:dyDescent="0.3"/>
    <row r="983" ht="40.200000000000003" customHeight="1" x14ac:dyDescent="0.3"/>
    <row r="984" ht="40.200000000000003" customHeight="1" x14ac:dyDescent="0.3"/>
    <row r="985" ht="40.200000000000003" customHeight="1" x14ac:dyDescent="0.3"/>
    <row r="986" ht="40.200000000000003" customHeight="1" x14ac:dyDescent="0.3"/>
    <row r="987" ht="40.200000000000003" customHeight="1" x14ac:dyDescent="0.3"/>
    <row r="988" ht="40.200000000000003" customHeight="1" x14ac:dyDescent="0.3"/>
    <row r="989" ht="40.200000000000003" customHeight="1" x14ac:dyDescent="0.3"/>
    <row r="990" ht="40.200000000000003" customHeight="1" x14ac:dyDescent="0.3"/>
    <row r="991" ht="40.200000000000003" customHeight="1" x14ac:dyDescent="0.3"/>
    <row r="992" ht="40.200000000000003" customHeight="1" x14ac:dyDescent="0.3"/>
    <row r="993" ht="40.200000000000003" customHeight="1" x14ac:dyDescent="0.3"/>
    <row r="994" ht="40.200000000000003" customHeight="1" x14ac:dyDescent="0.3"/>
    <row r="995" ht="40.200000000000003" customHeight="1" x14ac:dyDescent="0.3"/>
    <row r="996" ht="40.200000000000003" customHeight="1" x14ac:dyDescent="0.3"/>
    <row r="997" ht="40.200000000000003" customHeight="1" x14ac:dyDescent="0.3"/>
    <row r="998" ht="40.200000000000003" customHeight="1" x14ac:dyDescent="0.3"/>
    <row r="999" ht="40.200000000000003" customHeight="1" x14ac:dyDescent="0.3"/>
    <row r="1000" ht="40.200000000000003" customHeight="1" x14ac:dyDescent="0.3"/>
    <row r="1001" ht="40.200000000000003" customHeight="1" x14ac:dyDescent="0.3"/>
    <row r="1002" ht="40.200000000000003" customHeight="1" x14ac:dyDescent="0.3"/>
    <row r="1003" ht="40.200000000000003" customHeight="1" x14ac:dyDescent="0.3"/>
    <row r="1004" ht="40.200000000000003" customHeight="1" x14ac:dyDescent="0.3"/>
    <row r="1005" ht="40.200000000000003" customHeight="1" x14ac:dyDescent="0.3"/>
    <row r="1006" ht="40.200000000000003" customHeight="1" x14ac:dyDescent="0.3"/>
    <row r="1007" ht="40.200000000000003" customHeight="1" x14ac:dyDescent="0.3"/>
    <row r="1008" ht="40.200000000000003" customHeight="1" x14ac:dyDescent="0.3"/>
    <row r="1009" ht="40.200000000000003" customHeight="1" x14ac:dyDescent="0.3"/>
    <row r="1010" ht="40.200000000000003" customHeight="1" x14ac:dyDescent="0.3"/>
    <row r="1011" ht="40.200000000000003" customHeight="1" x14ac:dyDescent="0.3"/>
    <row r="1012" ht="40.200000000000003" customHeight="1" x14ac:dyDescent="0.3"/>
    <row r="1013" ht="40.200000000000003" customHeight="1" x14ac:dyDescent="0.3"/>
    <row r="1014" ht="40.200000000000003" customHeight="1" x14ac:dyDescent="0.3"/>
    <row r="1015" ht="40.200000000000003" customHeight="1" x14ac:dyDescent="0.3"/>
    <row r="1016" ht="40.200000000000003" customHeight="1" x14ac:dyDescent="0.3"/>
    <row r="1017" ht="40.200000000000003" customHeight="1" x14ac:dyDescent="0.3"/>
    <row r="1018" ht="40.200000000000003" customHeight="1" x14ac:dyDescent="0.3"/>
    <row r="1019" ht="40.200000000000003" customHeight="1" x14ac:dyDescent="0.3"/>
    <row r="1020" ht="40.200000000000003" customHeight="1" x14ac:dyDescent="0.3"/>
    <row r="1021" ht="40.200000000000003" customHeight="1" x14ac:dyDescent="0.3"/>
    <row r="1022" ht="40.200000000000003" customHeight="1" x14ac:dyDescent="0.3"/>
    <row r="1023" ht="40.200000000000003" customHeight="1" x14ac:dyDescent="0.3"/>
    <row r="1024" ht="40.200000000000003" customHeight="1" x14ac:dyDescent="0.3"/>
    <row r="1025" ht="40.200000000000003" customHeight="1" x14ac:dyDescent="0.3"/>
    <row r="1026" ht="40.200000000000003" customHeight="1" x14ac:dyDescent="0.3"/>
    <row r="1027" ht="40.200000000000003" customHeight="1" x14ac:dyDescent="0.3"/>
    <row r="1028" ht="40.200000000000003" customHeight="1" x14ac:dyDescent="0.3"/>
    <row r="1029" ht="40.200000000000003" customHeight="1" x14ac:dyDescent="0.3"/>
    <row r="1030" ht="40.200000000000003" customHeight="1" x14ac:dyDescent="0.3"/>
    <row r="1031" ht="40.200000000000003" customHeight="1" x14ac:dyDescent="0.3"/>
    <row r="1032" ht="40.200000000000003" customHeight="1" x14ac:dyDescent="0.3"/>
    <row r="1033" ht="40.200000000000003" customHeight="1" x14ac:dyDescent="0.3"/>
    <row r="1034" ht="40.200000000000003" customHeight="1" x14ac:dyDescent="0.3"/>
    <row r="1035" ht="40.200000000000003" customHeight="1" x14ac:dyDescent="0.3"/>
    <row r="1036" ht="40.200000000000003" customHeight="1" x14ac:dyDescent="0.3"/>
    <row r="1037" ht="40.200000000000003" customHeight="1" x14ac:dyDescent="0.3"/>
    <row r="1038" ht="40.200000000000003" customHeight="1" x14ac:dyDescent="0.3"/>
    <row r="1039" ht="40.200000000000003" customHeight="1" x14ac:dyDescent="0.3"/>
    <row r="1040" ht="40.200000000000003" customHeight="1" x14ac:dyDescent="0.3"/>
    <row r="1041" ht="40.200000000000003" customHeight="1" x14ac:dyDescent="0.3"/>
    <row r="1042" ht="40.200000000000003" customHeight="1" x14ac:dyDescent="0.3"/>
    <row r="1043" ht="40.200000000000003" customHeight="1" x14ac:dyDescent="0.3"/>
    <row r="1044" ht="40.200000000000003" customHeight="1" x14ac:dyDescent="0.3"/>
    <row r="1045" ht="40.200000000000003" customHeight="1" x14ac:dyDescent="0.3"/>
    <row r="1046" ht="40.200000000000003" customHeight="1" x14ac:dyDescent="0.3"/>
    <row r="1047" ht="40.200000000000003" customHeight="1" x14ac:dyDescent="0.3"/>
    <row r="1048" ht="40.200000000000003" customHeight="1" x14ac:dyDescent="0.3"/>
    <row r="1049" ht="40.200000000000003" customHeight="1" x14ac:dyDescent="0.3"/>
    <row r="1050" ht="40.200000000000003" customHeight="1" x14ac:dyDescent="0.3"/>
    <row r="1051" ht="40.200000000000003" customHeight="1" x14ac:dyDescent="0.3"/>
    <row r="1052" ht="40.200000000000003" customHeight="1" x14ac:dyDescent="0.3"/>
    <row r="1053" ht="40.200000000000003" customHeight="1" x14ac:dyDescent="0.3"/>
    <row r="1054" ht="40.200000000000003" customHeight="1" x14ac:dyDescent="0.3"/>
    <row r="1055" ht="40.200000000000003" customHeight="1" x14ac:dyDescent="0.3"/>
    <row r="1056" ht="40.200000000000003" customHeight="1" x14ac:dyDescent="0.3"/>
    <row r="1057" ht="40.200000000000003" customHeight="1" x14ac:dyDescent="0.3"/>
    <row r="1058" ht="40.200000000000003" customHeight="1" x14ac:dyDescent="0.3"/>
    <row r="1059" ht="40.200000000000003" customHeight="1" x14ac:dyDescent="0.3"/>
    <row r="1060" ht="40.200000000000003" customHeight="1" x14ac:dyDescent="0.3"/>
    <row r="1061" ht="40.200000000000003" customHeight="1" x14ac:dyDescent="0.3"/>
    <row r="1062" ht="40.200000000000003" customHeight="1" x14ac:dyDescent="0.3"/>
    <row r="1063" ht="40.200000000000003" customHeight="1" x14ac:dyDescent="0.3"/>
    <row r="1064" ht="40.200000000000003" customHeight="1" x14ac:dyDescent="0.3"/>
    <row r="1065" ht="40.200000000000003" customHeight="1" x14ac:dyDescent="0.3"/>
    <row r="1066" ht="40.200000000000003" customHeight="1" x14ac:dyDescent="0.3"/>
    <row r="1067" ht="40.200000000000003" customHeight="1" x14ac:dyDescent="0.3"/>
    <row r="1068" ht="40.200000000000003" customHeight="1" x14ac:dyDescent="0.3"/>
    <row r="1069" ht="40.200000000000003" customHeight="1" x14ac:dyDescent="0.3"/>
    <row r="1070" ht="40.200000000000003" customHeight="1" x14ac:dyDescent="0.3"/>
    <row r="1071" ht="40.200000000000003" customHeight="1" x14ac:dyDescent="0.3"/>
    <row r="1072" ht="40.200000000000003" customHeight="1" x14ac:dyDescent="0.3"/>
    <row r="1073" ht="40.200000000000003" customHeight="1" x14ac:dyDescent="0.3"/>
    <row r="1074" ht="40.200000000000003" customHeight="1" x14ac:dyDescent="0.3"/>
    <row r="1075" ht="40.200000000000003" customHeight="1" x14ac:dyDescent="0.3"/>
    <row r="1076" ht="40.200000000000003" customHeight="1" x14ac:dyDescent="0.3"/>
    <row r="1077" ht="40.200000000000003" customHeight="1" x14ac:dyDescent="0.3"/>
    <row r="1078" ht="40.200000000000003" customHeight="1" x14ac:dyDescent="0.3"/>
    <row r="1079" ht="40.200000000000003" customHeight="1" x14ac:dyDescent="0.3"/>
    <row r="1080" ht="40.200000000000003" customHeight="1" x14ac:dyDescent="0.3"/>
    <row r="1081" ht="40.200000000000003" customHeight="1" x14ac:dyDescent="0.3"/>
    <row r="1082" ht="40.200000000000003" customHeight="1" x14ac:dyDescent="0.3"/>
    <row r="1083" ht="40.200000000000003" customHeight="1" x14ac:dyDescent="0.3"/>
    <row r="1084" ht="40.200000000000003" customHeight="1" x14ac:dyDescent="0.3"/>
    <row r="1085" ht="40.200000000000003" customHeight="1" x14ac:dyDescent="0.3"/>
    <row r="1086" ht="40.200000000000003" customHeight="1" x14ac:dyDescent="0.3"/>
    <row r="1087" ht="40.200000000000003" customHeight="1" x14ac:dyDescent="0.3"/>
    <row r="1088" ht="40.200000000000003" customHeight="1" x14ac:dyDescent="0.3"/>
    <row r="1089" ht="40.200000000000003" customHeight="1" x14ac:dyDescent="0.3"/>
    <row r="1090" ht="40.200000000000003" customHeight="1" x14ac:dyDescent="0.3"/>
    <row r="1091" ht="40.200000000000003" customHeight="1" x14ac:dyDescent="0.3"/>
    <row r="1092" ht="40.200000000000003" customHeight="1" x14ac:dyDescent="0.3"/>
    <row r="1093" ht="40.200000000000003" customHeight="1" x14ac:dyDescent="0.3"/>
    <row r="1094" ht="40.200000000000003" customHeight="1" x14ac:dyDescent="0.3"/>
    <row r="1095" ht="40.200000000000003" customHeight="1" x14ac:dyDescent="0.3"/>
    <row r="1096" ht="40.200000000000003" customHeight="1" x14ac:dyDescent="0.3"/>
    <row r="1097" ht="40.200000000000003" customHeight="1" x14ac:dyDescent="0.3"/>
    <row r="1098" ht="40.200000000000003" customHeight="1" x14ac:dyDescent="0.3"/>
    <row r="1099" ht="40.200000000000003" customHeight="1" x14ac:dyDescent="0.3"/>
    <row r="1100" ht="40.200000000000003" customHeight="1" x14ac:dyDescent="0.3"/>
    <row r="1101" ht="40.200000000000003" customHeight="1" x14ac:dyDescent="0.3"/>
    <row r="1102" ht="40.200000000000003" customHeight="1" x14ac:dyDescent="0.3"/>
    <row r="1103" ht="40.200000000000003" customHeight="1" x14ac:dyDescent="0.3"/>
    <row r="1104" ht="40.200000000000003" customHeight="1" x14ac:dyDescent="0.3"/>
    <row r="1105" ht="40.200000000000003" customHeight="1" x14ac:dyDescent="0.3"/>
    <row r="1106" ht="40.200000000000003" customHeight="1" x14ac:dyDescent="0.3"/>
    <row r="1107" ht="40.200000000000003" customHeight="1" x14ac:dyDescent="0.3"/>
    <row r="1108" ht="40.200000000000003" customHeight="1" x14ac:dyDescent="0.3"/>
    <row r="1109" ht="40.200000000000003" customHeight="1" x14ac:dyDescent="0.3"/>
    <row r="1110" ht="40.200000000000003" customHeight="1" x14ac:dyDescent="0.3"/>
    <row r="1111" ht="40.200000000000003" customHeight="1" x14ac:dyDescent="0.3"/>
    <row r="1112" ht="40.200000000000003" customHeight="1" x14ac:dyDescent="0.3"/>
    <row r="1113" ht="40.200000000000003" customHeight="1" x14ac:dyDescent="0.3"/>
    <row r="1114" ht="40.200000000000003" customHeight="1" x14ac:dyDescent="0.3"/>
    <row r="1115" ht="40.200000000000003" customHeight="1" x14ac:dyDescent="0.3"/>
    <row r="1116" ht="40.200000000000003" customHeight="1" x14ac:dyDescent="0.3"/>
    <row r="1117" ht="40.200000000000003" customHeight="1" x14ac:dyDescent="0.3"/>
    <row r="1118" ht="40.200000000000003" customHeight="1" x14ac:dyDescent="0.3"/>
    <row r="1119" ht="40.200000000000003" customHeight="1" x14ac:dyDescent="0.3"/>
    <row r="1120" ht="40.200000000000003" customHeight="1" x14ac:dyDescent="0.3"/>
    <row r="1121" ht="40.200000000000003" customHeight="1" x14ac:dyDescent="0.3"/>
    <row r="1122" ht="40.200000000000003" customHeight="1" x14ac:dyDescent="0.3"/>
    <row r="1123" ht="40.200000000000003" customHeight="1" x14ac:dyDescent="0.3"/>
    <row r="1124" ht="40.200000000000003" customHeight="1" x14ac:dyDescent="0.3"/>
    <row r="1125" ht="40.200000000000003" customHeight="1" x14ac:dyDescent="0.3"/>
    <row r="1126" ht="40.200000000000003" customHeight="1" x14ac:dyDescent="0.3"/>
    <row r="1127" ht="40.200000000000003" customHeight="1" x14ac:dyDescent="0.3"/>
    <row r="1128" ht="40.200000000000003" customHeight="1" x14ac:dyDescent="0.3"/>
    <row r="1129" ht="40.200000000000003" customHeight="1" x14ac:dyDescent="0.3"/>
    <row r="1130" ht="40.200000000000003" customHeight="1" x14ac:dyDescent="0.3"/>
    <row r="1131" ht="40.200000000000003" customHeight="1" x14ac:dyDescent="0.3"/>
    <row r="1132" ht="40.200000000000003" customHeight="1" x14ac:dyDescent="0.3"/>
    <row r="1133" ht="40.200000000000003" customHeight="1" x14ac:dyDescent="0.3"/>
    <row r="1134" ht="40.200000000000003" customHeight="1" x14ac:dyDescent="0.3"/>
    <row r="1135" ht="40.200000000000003" customHeight="1" x14ac:dyDescent="0.3"/>
    <row r="1136" ht="40.200000000000003" customHeight="1" x14ac:dyDescent="0.3"/>
    <row r="1137" ht="40.200000000000003" customHeight="1" x14ac:dyDescent="0.3"/>
    <row r="1138" ht="40.200000000000003" customHeight="1" x14ac:dyDescent="0.3"/>
    <row r="1139" ht="40.200000000000003" customHeight="1" x14ac:dyDescent="0.3"/>
    <row r="1140" ht="40.200000000000003" customHeight="1" x14ac:dyDescent="0.3"/>
    <row r="1141" ht="40.200000000000003" customHeight="1" x14ac:dyDescent="0.3"/>
    <row r="1142" ht="40.200000000000003" customHeight="1" x14ac:dyDescent="0.3"/>
    <row r="1143" ht="40.200000000000003" customHeight="1" x14ac:dyDescent="0.3"/>
    <row r="1144" ht="40.200000000000003" customHeight="1" x14ac:dyDescent="0.3"/>
    <row r="1145" ht="40.200000000000003" customHeight="1" x14ac:dyDescent="0.3"/>
    <row r="1146" ht="40.200000000000003" customHeight="1" x14ac:dyDescent="0.3"/>
    <row r="1147" ht="40.200000000000003" customHeight="1" x14ac:dyDescent="0.3"/>
    <row r="1148" ht="40.200000000000003" customHeight="1" x14ac:dyDescent="0.3"/>
    <row r="1149" ht="40.200000000000003" customHeight="1" x14ac:dyDescent="0.3"/>
    <row r="1150" ht="40.200000000000003" customHeight="1" x14ac:dyDescent="0.3"/>
    <row r="1151" ht="40.200000000000003" customHeight="1" x14ac:dyDescent="0.3"/>
    <row r="1152" ht="40.200000000000003" customHeight="1" x14ac:dyDescent="0.3"/>
    <row r="1153" ht="40.200000000000003" customHeight="1" x14ac:dyDescent="0.3"/>
    <row r="1154" ht="40.200000000000003" customHeight="1" x14ac:dyDescent="0.3"/>
    <row r="1155" ht="40.200000000000003" customHeight="1" x14ac:dyDescent="0.3"/>
    <row r="1156" ht="40.200000000000003" customHeight="1" x14ac:dyDescent="0.3"/>
    <row r="1157" ht="40.200000000000003" customHeight="1" x14ac:dyDescent="0.3"/>
    <row r="1158" ht="40.200000000000003" customHeight="1" x14ac:dyDescent="0.3"/>
    <row r="1159" ht="40.200000000000003" customHeight="1" x14ac:dyDescent="0.3"/>
    <row r="1160" ht="40.200000000000003" customHeight="1" x14ac:dyDescent="0.3"/>
    <row r="1161" ht="40.200000000000003" customHeight="1" x14ac:dyDescent="0.3"/>
    <row r="1162" ht="40.200000000000003" customHeight="1" x14ac:dyDescent="0.3"/>
    <row r="1163" ht="40.200000000000003" customHeight="1" x14ac:dyDescent="0.3"/>
    <row r="1164" ht="40.200000000000003" customHeight="1" x14ac:dyDescent="0.3"/>
    <row r="1165" ht="40.200000000000003" customHeight="1" x14ac:dyDescent="0.3"/>
    <row r="1166" ht="40.200000000000003" customHeight="1" x14ac:dyDescent="0.3"/>
    <row r="1167" ht="40.200000000000003" customHeight="1" x14ac:dyDescent="0.3"/>
    <row r="1168" ht="40.200000000000003" customHeight="1" x14ac:dyDescent="0.3"/>
    <row r="1169" ht="40.200000000000003" customHeight="1" x14ac:dyDescent="0.3"/>
    <row r="1170" ht="40.200000000000003" customHeight="1" x14ac:dyDescent="0.3"/>
    <row r="1171" ht="40.200000000000003" customHeight="1" x14ac:dyDescent="0.3"/>
    <row r="1172" ht="40.200000000000003" customHeight="1" x14ac:dyDescent="0.3"/>
    <row r="1173" ht="40.200000000000003" customHeight="1" x14ac:dyDescent="0.3"/>
    <row r="1174" ht="40.200000000000003" customHeight="1" x14ac:dyDescent="0.3"/>
    <row r="1175" ht="40.200000000000003" customHeight="1" x14ac:dyDescent="0.3"/>
    <row r="1176" ht="40.200000000000003" customHeight="1" x14ac:dyDescent="0.3"/>
    <row r="1177" ht="40.200000000000003" customHeight="1" x14ac:dyDescent="0.3"/>
    <row r="1178" ht="40.200000000000003" customHeight="1" x14ac:dyDescent="0.3"/>
    <row r="1179" ht="40.200000000000003" customHeight="1" x14ac:dyDescent="0.3"/>
    <row r="1180" ht="40.200000000000003" customHeight="1" x14ac:dyDescent="0.3"/>
    <row r="1181" ht="40.200000000000003" customHeight="1" x14ac:dyDescent="0.3"/>
    <row r="1182" ht="40.200000000000003" customHeight="1" x14ac:dyDescent="0.3"/>
    <row r="1183" ht="40.200000000000003" customHeight="1" x14ac:dyDescent="0.3"/>
    <row r="1184" ht="40.200000000000003" customHeight="1" x14ac:dyDescent="0.3"/>
    <row r="1185" ht="40.200000000000003" customHeight="1" x14ac:dyDescent="0.3"/>
    <row r="1186" ht="40.200000000000003" customHeight="1" x14ac:dyDescent="0.3"/>
    <row r="1187" ht="40.200000000000003" customHeight="1" x14ac:dyDescent="0.3"/>
    <row r="1188" ht="40.200000000000003" customHeight="1" x14ac:dyDescent="0.3"/>
    <row r="1189" ht="40.200000000000003" customHeight="1" x14ac:dyDescent="0.3"/>
    <row r="1190" ht="40.200000000000003" customHeight="1" x14ac:dyDescent="0.3"/>
    <row r="1191" ht="40.200000000000003" customHeight="1" x14ac:dyDescent="0.3"/>
    <row r="1192" ht="40.200000000000003" customHeight="1" x14ac:dyDescent="0.3"/>
    <row r="1193" ht="40.200000000000003" customHeight="1" x14ac:dyDescent="0.3"/>
    <row r="1194" ht="40.200000000000003" customHeight="1" x14ac:dyDescent="0.3"/>
    <row r="1195" ht="40.200000000000003" customHeight="1" x14ac:dyDescent="0.3"/>
    <row r="1196" ht="40.200000000000003" customHeight="1" x14ac:dyDescent="0.3"/>
    <row r="1197" ht="40.200000000000003" customHeight="1" x14ac:dyDescent="0.3"/>
    <row r="1198" ht="40.200000000000003" customHeight="1" x14ac:dyDescent="0.3"/>
    <row r="1199" ht="40.200000000000003" customHeight="1" x14ac:dyDescent="0.3"/>
    <row r="1200" ht="40.200000000000003" customHeight="1" x14ac:dyDescent="0.3"/>
    <row r="1201" ht="40.200000000000003" customHeight="1" x14ac:dyDescent="0.3"/>
    <row r="1202" ht="40.200000000000003" customHeight="1" x14ac:dyDescent="0.3"/>
    <row r="1203" ht="40.200000000000003" customHeight="1" x14ac:dyDescent="0.3"/>
    <row r="1204" ht="40.200000000000003" customHeight="1" x14ac:dyDescent="0.3"/>
    <row r="1205" ht="40.200000000000003" customHeight="1" x14ac:dyDescent="0.3"/>
    <row r="1206" ht="40.200000000000003" customHeight="1" x14ac:dyDescent="0.3"/>
    <row r="1207" ht="40.200000000000003" customHeight="1" x14ac:dyDescent="0.3"/>
    <row r="1208" ht="40.200000000000003" customHeight="1" x14ac:dyDescent="0.3"/>
    <row r="1209" ht="40.200000000000003" customHeight="1" x14ac:dyDescent="0.3"/>
    <row r="1210" ht="40.200000000000003" customHeight="1" x14ac:dyDescent="0.3"/>
    <row r="1211" ht="40.200000000000003" customHeight="1" x14ac:dyDescent="0.3"/>
    <row r="1212" ht="40.200000000000003" customHeight="1" x14ac:dyDescent="0.3"/>
    <row r="1213" ht="40.200000000000003" customHeight="1" x14ac:dyDescent="0.3"/>
    <row r="1214" ht="40.200000000000003" customHeight="1" x14ac:dyDescent="0.3"/>
    <row r="1215" ht="40.200000000000003" customHeight="1" x14ac:dyDescent="0.3"/>
    <row r="1216" ht="40.200000000000003" customHeight="1" x14ac:dyDescent="0.3"/>
    <row r="1217" ht="40.200000000000003" customHeight="1" x14ac:dyDescent="0.3"/>
    <row r="1218" ht="40.200000000000003" customHeight="1" x14ac:dyDescent="0.3"/>
    <row r="1219" ht="40.200000000000003" customHeight="1" x14ac:dyDescent="0.3"/>
    <row r="1220" ht="40.200000000000003" customHeight="1" x14ac:dyDescent="0.3"/>
    <row r="1221" ht="40.200000000000003" customHeight="1" x14ac:dyDescent="0.3"/>
    <row r="1222" ht="40.200000000000003" customHeight="1" x14ac:dyDescent="0.3"/>
    <row r="1223" ht="40.200000000000003" customHeight="1" x14ac:dyDescent="0.3"/>
    <row r="1224" ht="40.200000000000003" customHeight="1" x14ac:dyDescent="0.3"/>
    <row r="1225" ht="40.200000000000003" customHeight="1" x14ac:dyDescent="0.3"/>
    <row r="1226" ht="40.200000000000003" customHeight="1" x14ac:dyDescent="0.3"/>
    <row r="1227" ht="40.200000000000003" customHeight="1" x14ac:dyDescent="0.3"/>
    <row r="1228" ht="40.200000000000003" customHeight="1" x14ac:dyDescent="0.3"/>
    <row r="1229" ht="40.200000000000003" customHeight="1" x14ac:dyDescent="0.3"/>
    <row r="1230" ht="40.200000000000003" customHeight="1" x14ac:dyDescent="0.3"/>
    <row r="1231" ht="40.200000000000003" customHeight="1" x14ac:dyDescent="0.3"/>
    <row r="1232" ht="40.200000000000003" customHeight="1" x14ac:dyDescent="0.3"/>
    <row r="1233" ht="40.200000000000003" customHeight="1" x14ac:dyDescent="0.3"/>
    <row r="1234" ht="40.200000000000003" customHeight="1" x14ac:dyDescent="0.3"/>
    <row r="1235" ht="40.200000000000003" customHeight="1" x14ac:dyDescent="0.3"/>
    <row r="1236" ht="40.200000000000003" customHeight="1" x14ac:dyDescent="0.3"/>
    <row r="1237" ht="40.200000000000003" customHeight="1" x14ac:dyDescent="0.3"/>
    <row r="1238" ht="40.200000000000003" customHeight="1" x14ac:dyDescent="0.3"/>
    <row r="1239" ht="40.200000000000003" customHeight="1" x14ac:dyDescent="0.3"/>
    <row r="1240" ht="40.200000000000003" customHeight="1" x14ac:dyDescent="0.3"/>
    <row r="1241" ht="40.200000000000003" customHeight="1" x14ac:dyDescent="0.3"/>
    <row r="1242" ht="40.200000000000003" customHeight="1" x14ac:dyDescent="0.3"/>
    <row r="1243" ht="40.200000000000003" customHeight="1" x14ac:dyDescent="0.3"/>
    <row r="1244" ht="40.200000000000003" customHeight="1" x14ac:dyDescent="0.3"/>
    <row r="1245" ht="40.200000000000003" customHeight="1" x14ac:dyDescent="0.3"/>
    <row r="1246" ht="40.200000000000003" customHeight="1" x14ac:dyDescent="0.3"/>
    <row r="1247" ht="40.200000000000003" customHeight="1" x14ac:dyDescent="0.3"/>
    <row r="1248" ht="40.200000000000003" customHeight="1" x14ac:dyDescent="0.3"/>
    <row r="1249" ht="40.200000000000003" customHeight="1" x14ac:dyDescent="0.3"/>
    <row r="1250" ht="40.200000000000003" customHeight="1" x14ac:dyDescent="0.3"/>
    <row r="1251" ht="40.200000000000003" customHeight="1" x14ac:dyDescent="0.3"/>
    <row r="1252" ht="40.200000000000003" customHeight="1" x14ac:dyDescent="0.3"/>
    <row r="1253" ht="40.200000000000003" customHeight="1" x14ac:dyDescent="0.3"/>
    <row r="1254" ht="40.200000000000003" customHeight="1" x14ac:dyDescent="0.3"/>
    <row r="1255" ht="40.200000000000003" customHeight="1" x14ac:dyDescent="0.3"/>
    <row r="1256" ht="40.200000000000003" customHeight="1" x14ac:dyDescent="0.3"/>
    <row r="1257" ht="40.200000000000003" customHeight="1" x14ac:dyDescent="0.3"/>
    <row r="1258" ht="40.200000000000003" customHeight="1" x14ac:dyDescent="0.3"/>
    <row r="1259" ht="40.200000000000003" customHeight="1" x14ac:dyDescent="0.3"/>
    <row r="1260" ht="40.200000000000003" customHeight="1" x14ac:dyDescent="0.3"/>
    <row r="1261" ht="40.200000000000003" customHeight="1" x14ac:dyDescent="0.3"/>
    <row r="1262" ht="40.200000000000003" customHeight="1" x14ac:dyDescent="0.3"/>
    <row r="1263" ht="40.200000000000003" customHeight="1" x14ac:dyDescent="0.3"/>
    <row r="1264" ht="40.200000000000003" customHeight="1" x14ac:dyDescent="0.3"/>
    <row r="1265" ht="40.200000000000003" customHeight="1" x14ac:dyDescent="0.3"/>
    <row r="1266" ht="40.200000000000003" customHeight="1" x14ac:dyDescent="0.3"/>
    <row r="1267" ht="40.200000000000003" customHeight="1" x14ac:dyDescent="0.3"/>
    <row r="1268" ht="40.200000000000003" customHeight="1" x14ac:dyDescent="0.3"/>
    <row r="1269" ht="40.200000000000003" customHeight="1" x14ac:dyDescent="0.3"/>
    <row r="1270" ht="40.200000000000003" customHeight="1" x14ac:dyDescent="0.3"/>
    <row r="1271" ht="40.200000000000003" customHeight="1" x14ac:dyDescent="0.3"/>
    <row r="1272" ht="40.200000000000003" customHeight="1" x14ac:dyDescent="0.3"/>
    <row r="1273" ht="40.200000000000003" customHeight="1" x14ac:dyDescent="0.3"/>
    <row r="1274" ht="40.200000000000003" customHeight="1" x14ac:dyDescent="0.3"/>
    <row r="1275" ht="40.200000000000003" customHeight="1" x14ac:dyDescent="0.3"/>
    <row r="1276" ht="40.200000000000003" customHeight="1" x14ac:dyDescent="0.3"/>
    <row r="1277" ht="40.200000000000003" customHeight="1" x14ac:dyDescent="0.3"/>
    <row r="1278" ht="40.200000000000003" customHeight="1" x14ac:dyDescent="0.3"/>
    <row r="1279" ht="40.200000000000003" customHeight="1" x14ac:dyDescent="0.3"/>
    <row r="1280" ht="40.200000000000003" customHeight="1" x14ac:dyDescent="0.3"/>
    <row r="1281" ht="40.200000000000003" customHeight="1" x14ac:dyDescent="0.3"/>
    <row r="1282" ht="40.200000000000003" customHeight="1" x14ac:dyDescent="0.3"/>
    <row r="1283" ht="40.200000000000003" customHeight="1" x14ac:dyDescent="0.3"/>
    <row r="1284" ht="40.200000000000003" customHeight="1" x14ac:dyDescent="0.3"/>
    <row r="1285" ht="40.200000000000003" customHeight="1" x14ac:dyDescent="0.3"/>
    <row r="1286" ht="40.200000000000003" customHeight="1" x14ac:dyDescent="0.3"/>
    <row r="1287" ht="40.200000000000003" customHeight="1" x14ac:dyDescent="0.3"/>
    <row r="1288" ht="40.200000000000003" customHeight="1" x14ac:dyDescent="0.3"/>
    <row r="1289" ht="40.200000000000003" customHeight="1" x14ac:dyDescent="0.3"/>
    <row r="1290" ht="40.200000000000003" customHeight="1" x14ac:dyDescent="0.3"/>
    <row r="1291" ht="40.200000000000003" customHeight="1" x14ac:dyDescent="0.3"/>
    <row r="1292" ht="40.200000000000003" customHeight="1" x14ac:dyDescent="0.3"/>
    <row r="1293" ht="40.200000000000003" customHeight="1" x14ac:dyDescent="0.3"/>
    <row r="1294" ht="40.200000000000003" customHeight="1" x14ac:dyDescent="0.3"/>
    <row r="1295" ht="40.200000000000003" customHeight="1" x14ac:dyDescent="0.3"/>
    <row r="1296" ht="40.200000000000003" customHeight="1" x14ac:dyDescent="0.3"/>
    <row r="1297" ht="40.200000000000003" customHeight="1" x14ac:dyDescent="0.3"/>
    <row r="1298" ht="40.200000000000003" customHeight="1" x14ac:dyDescent="0.3"/>
    <row r="1299" ht="40.200000000000003" customHeight="1" x14ac:dyDescent="0.3"/>
    <row r="1300" ht="40.200000000000003" customHeight="1" x14ac:dyDescent="0.3"/>
    <row r="1301" ht="40.200000000000003" customHeight="1" x14ac:dyDescent="0.3"/>
    <row r="1302" ht="40.200000000000003" customHeight="1" x14ac:dyDescent="0.3"/>
    <row r="1303" ht="40.200000000000003" customHeight="1" x14ac:dyDescent="0.3"/>
    <row r="1304" ht="40.200000000000003" customHeight="1" x14ac:dyDescent="0.3"/>
    <row r="1305" ht="40.200000000000003" customHeight="1" x14ac:dyDescent="0.3"/>
    <row r="1306" ht="40.200000000000003" customHeight="1" x14ac:dyDescent="0.3"/>
    <row r="1307" ht="40.200000000000003" customHeight="1" x14ac:dyDescent="0.3"/>
    <row r="1308" ht="40.200000000000003" customHeight="1" x14ac:dyDescent="0.3"/>
    <row r="1309" ht="40.200000000000003" customHeight="1" x14ac:dyDescent="0.3"/>
    <row r="1310" ht="40.200000000000003" customHeight="1" x14ac:dyDescent="0.3"/>
    <row r="1311" ht="40.200000000000003" customHeight="1" x14ac:dyDescent="0.3"/>
    <row r="1312" ht="40.200000000000003" customHeight="1" x14ac:dyDescent="0.3"/>
    <row r="1313" ht="40.200000000000003" customHeight="1" x14ac:dyDescent="0.3"/>
    <row r="1314" ht="40.200000000000003" customHeight="1" x14ac:dyDescent="0.3"/>
    <row r="1315" ht="40.200000000000003" customHeight="1" x14ac:dyDescent="0.3"/>
    <row r="1316" ht="40.200000000000003" customHeight="1" x14ac:dyDescent="0.3"/>
    <row r="1317" ht="40.200000000000003" customHeight="1" x14ac:dyDescent="0.3"/>
    <row r="1318" ht="40.200000000000003" customHeight="1" x14ac:dyDescent="0.3"/>
    <row r="1319" ht="40.200000000000003" customHeight="1" x14ac:dyDescent="0.3"/>
    <row r="1320" ht="40.200000000000003" customHeight="1" x14ac:dyDescent="0.3"/>
    <row r="1321" ht="40.200000000000003" customHeight="1" x14ac:dyDescent="0.3"/>
    <row r="1322" ht="40.200000000000003" customHeight="1" x14ac:dyDescent="0.3"/>
    <row r="1323" ht="40.200000000000003" customHeight="1" x14ac:dyDescent="0.3"/>
    <row r="1324" ht="40.200000000000003" customHeight="1" x14ac:dyDescent="0.3"/>
    <row r="1325" ht="40.200000000000003" customHeight="1" x14ac:dyDescent="0.3"/>
    <row r="1326" ht="40.200000000000003" customHeight="1" x14ac:dyDescent="0.3"/>
    <row r="1327" ht="40.200000000000003" customHeight="1" x14ac:dyDescent="0.3"/>
    <row r="1328" ht="40.200000000000003" customHeight="1" x14ac:dyDescent="0.3"/>
    <row r="1329" ht="40.200000000000003" customHeight="1" x14ac:dyDescent="0.3"/>
    <row r="1330" ht="40.200000000000003" customHeight="1" x14ac:dyDescent="0.3"/>
    <row r="1331" ht="40.200000000000003" customHeight="1" x14ac:dyDescent="0.3"/>
    <row r="1332" ht="40.200000000000003" customHeight="1" x14ac:dyDescent="0.3"/>
    <row r="1333" ht="40.200000000000003" customHeight="1" x14ac:dyDescent="0.3"/>
    <row r="1334" ht="40.200000000000003" customHeight="1" x14ac:dyDescent="0.3"/>
    <row r="1335" ht="40.200000000000003" customHeight="1" x14ac:dyDescent="0.3"/>
    <row r="1336" ht="40.200000000000003" customHeight="1" x14ac:dyDescent="0.3"/>
    <row r="1337" ht="40.200000000000003" customHeight="1" x14ac:dyDescent="0.3"/>
    <row r="1338" ht="40.200000000000003" customHeight="1" x14ac:dyDescent="0.3"/>
    <row r="1339" ht="40.200000000000003" customHeight="1" x14ac:dyDescent="0.3"/>
    <row r="1340" ht="40.200000000000003" customHeight="1" x14ac:dyDescent="0.3"/>
    <row r="1341" ht="40.200000000000003" customHeight="1" x14ac:dyDescent="0.3"/>
    <row r="1342" ht="40.200000000000003" customHeight="1" x14ac:dyDescent="0.3"/>
    <row r="1343" ht="40.200000000000003" customHeight="1" x14ac:dyDescent="0.3"/>
    <row r="1344" ht="40.200000000000003" customHeight="1" x14ac:dyDescent="0.3"/>
    <row r="1345" ht="40.200000000000003" customHeight="1" x14ac:dyDescent="0.3"/>
    <row r="1346" ht="40.200000000000003" customHeight="1" x14ac:dyDescent="0.3"/>
    <row r="1347" ht="40.200000000000003" customHeight="1" x14ac:dyDescent="0.3"/>
    <row r="1348" ht="40.200000000000003" customHeight="1" x14ac:dyDescent="0.3"/>
    <row r="1349" ht="40.200000000000003" customHeight="1" x14ac:dyDescent="0.3"/>
    <row r="1350" ht="40.200000000000003" customHeight="1" x14ac:dyDescent="0.3"/>
    <row r="1351" ht="40.200000000000003" customHeight="1" x14ac:dyDescent="0.3"/>
    <row r="1352" ht="40.200000000000003" customHeight="1" x14ac:dyDescent="0.3"/>
    <row r="1353" ht="40.200000000000003" customHeight="1" x14ac:dyDescent="0.3"/>
    <row r="1354" ht="40.200000000000003" customHeight="1" x14ac:dyDescent="0.3"/>
    <row r="1355" ht="40.200000000000003" customHeight="1" x14ac:dyDescent="0.3"/>
    <row r="1356" ht="40.200000000000003" customHeight="1" x14ac:dyDescent="0.3"/>
    <row r="1357" ht="40.200000000000003" customHeight="1" x14ac:dyDescent="0.3"/>
    <row r="1358" ht="40.200000000000003" customHeight="1" x14ac:dyDescent="0.3"/>
    <row r="1359" ht="40.200000000000003" customHeight="1" x14ac:dyDescent="0.3"/>
    <row r="1360" ht="40.200000000000003" customHeight="1" x14ac:dyDescent="0.3"/>
    <row r="1361" ht="40.200000000000003" customHeight="1" x14ac:dyDescent="0.3"/>
    <row r="1362" ht="40.200000000000003" customHeight="1" x14ac:dyDescent="0.3"/>
    <row r="1363" ht="40.200000000000003" customHeight="1" x14ac:dyDescent="0.3"/>
    <row r="1364" ht="40.200000000000003" customHeight="1" x14ac:dyDescent="0.3"/>
    <row r="1365" ht="40.200000000000003" customHeight="1" x14ac:dyDescent="0.3"/>
    <row r="1366" ht="40.200000000000003" customHeight="1" x14ac:dyDescent="0.3"/>
    <row r="1367" ht="40.200000000000003" customHeight="1" x14ac:dyDescent="0.3"/>
    <row r="1368" ht="40.200000000000003" customHeight="1" x14ac:dyDescent="0.3"/>
    <row r="1369" ht="40.200000000000003" customHeight="1" x14ac:dyDescent="0.3"/>
    <row r="1370" ht="40.200000000000003" customHeight="1" x14ac:dyDescent="0.3"/>
    <row r="1371" ht="40.200000000000003" customHeight="1" x14ac:dyDescent="0.3"/>
    <row r="1372" ht="40.200000000000003" customHeight="1" x14ac:dyDescent="0.3"/>
    <row r="1373" ht="40.200000000000003" customHeight="1" x14ac:dyDescent="0.3"/>
    <row r="1374" ht="40.200000000000003" customHeight="1" x14ac:dyDescent="0.3"/>
    <row r="1375" ht="40.200000000000003" customHeight="1" x14ac:dyDescent="0.3"/>
    <row r="1376" ht="40.200000000000003" customHeight="1" x14ac:dyDescent="0.3"/>
    <row r="1377" ht="40.200000000000003" customHeight="1" x14ac:dyDescent="0.3"/>
    <row r="1378" ht="40.200000000000003" customHeight="1" x14ac:dyDescent="0.3"/>
    <row r="1379" ht="40.200000000000003" customHeight="1" x14ac:dyDescent="0.3"/>
    <row r="1380" ht="40.200000000000003" customHeight="1" x14ac:dyDescent="0.3"/>
    <row r="1381" ht="40.200000000000003" customHeight="1" x14ac:dyDescent="0.3"/>
    <row r="1382" ht="40.200000000000003" customHeight="1" x14ac:dyDescent="0.3"/>
    <row r="1383" ht="40.200000000000003" customHeight="1" x14ac:dyDescent="0.3"/>
    <row r="1384" ht="40.200000000000003" customHeight="1" x14ac:dyDescent="0.3"/>
    <row r="1385" ht="40.200000000000003" customHeight="1" x14ac:dyDescent="0.3"/>
    <row r="1386" ht="40.200000000000003" customHeight="1" x14ac:dyDescent="0.3"/>
    <row r="1387" ht="40.200000000000003" customHeight="1" x14ac:dyDescent="0.3"/>
    <row r="1388" ht="40.200000000000003" customHeight="1" x14ac:dyDescent="0.3"/>
    <row r="1389" ht="40.200000000000003" customHeight="1" x14ac:dyDescent="0.3"/>
    <row r="1390" ht="40.200000000000003" customHeight="1" x14ac:dyDescent="0.3"/>
    <row r="1391" ht="40.200000000000003" customHeight="1" x14ac:dyDescent="0.3"/>
    <row r="1392" ht="40.200000000000003" customHeight="1" x14ac:dyDescent="0.3"/>
    <row r="1393" ht="40.200000000000003" customHeight="1" x14ac:dyDescent="0.3"/>
    <row r="1394" ht="40.200000000000003" customHeight="1" x14ac:dyDescent="0.3"/>
    <row r="1395" ht="40.200000000000003" customHeight="1" x14ac:dyDescent="0.3"/>
    <row r="1396" ht="40.200000000000003" customHeight="1" x14ac:dyDescent="0.3"/>
    <row r="1397" ht="40.200000000000003" customHeight="1" x14ac:dyDescent="0.3"/>
    <row r="1398" ht="40.200000000000003" customHeight="1" x14ac:dyDescent="0.3"/>
    <row r="1399" ht="40.200000000000003" customHeight="1" x14ac:dyDescent="0.3"/>
    <row r="1400" ht="40.200000000000003" customHeight="1" x14ac:dyDescent="0.3"/>
    <row r="1401" ht="40.200000000000003" customHeight="1" x14ac:dyDescent="0.3"/>
    <row r="1402" ht="40.200000000000003" customHeight="1" x14ac:dyDescent="0.3"/>
    <row r="1403" ht="40.200000000000003" customHeight="1" x14ac:dyDescent="0.3"/>
    <row r="1404" ht="40.200000000000003" customHeight="1" x14ac:dyDescent="0.3"/>
    <row r="1405" ht="40.200000000000003" customHeight="1" x14ac:dyDescent="0.3"/>
    <row r="1406" ht="40.200000000000003" customHeight="1" x14ac:dyDescent="0.3"/>
    <row r="1407" ht="40.200000000000003" customHeight="1" x14ac:dyDescent="0.3"/>
    <row r="1408" ht="40.200000000000003" customHeight="1" x14ac:dyDescent="0.3"/>
    <row r="1409" ht="40.200000000000003" customHeight="1" x14ac:dyDescent="0.3"/>
    <row r="1410" ht="40.200000000000003" customHeight="1" x14ac:dyDescent="0.3"/>
    <row r="1411" ht="40.200000000000003" customHeight="1" x14ac:dyDescent="0.3"/>
    <row r="1412" ht="40.200000000000003" customHeight="1" x14ac:dyDescent="0.3"/>
    <row r="1413" ht="40.200000000000003" customHeight="1" x14ac:dyDescent="0.3"/>
    <row r="1414" ht="40.200000000000003" customHeight="1" x14ac:dyDescent="0.3"/>
    <row r="1415" ht="40.200000000000003" customHeight="1" x14ac:dyDescent="0.3"/>
    <row r="1416" ht="40.200000000000003" customHeight="1" x14ac:dyDescent="0.3"/>
    <row r="1417" ht="40.200000000000003" customHeight="1" x14ac:dyDescent="0.3"/>
    <row r="1418" ht="40.200000000000003" customHeight="1" x14ac:dyDescent="0.3"/>
    <row r="1419" ht="40.200000000000003" customHeight="1" x14ac:dyDescent="0.3"/>
    <row r="1420" ht="40.200000000000003" customHeight="1" x14ac:dyDescent="0.3"/>
    <row r="1421" ht="40.200000000000003" customHeight="1" x14ac:dyDescent="0.3"/>
    <row r="1422" ht="40.200000000000003" customHeight="1" x14ac:dyDescent="0.3"/>
    <row r="1423" ht="40.200000000000003" customHeight="1" x14ac:dyDescent="0.3"/>
    <row r="1424" ht="40.200000000000003" customHeight="1" x14ac:dyDescent="0.3"/>
    <row r="1425" ht="40.200000000000003" customHeight="1" x14ac:dyDescent="0.3"/>
    <row r="1426" ht="40.200000000000003" customHeight="1" x14ac:dyDescent="0.3"/>
    <row r="1427" ht="40.200000000000003" customHeight="1" x14ac:dyDescent="0.3"/>
    <row r="1428" ht="40.200000000000003" customHeight="1" x14ac:dyDescent="0.3"/>
    <row r="1429" ht="40.200000000000003" customHeight="1" x14ac:dyDescent="0.3"/>
    <row r="1430" ht="40.200000000000003" customHeight="1" x14ac:dyDescent="0.3"/>
    <row r="1431" ht="40.200000000000003" customHeight="1" x14ac:dyDescent="0.3"/>
    <row r="1432" ht="40.200000000000003" customHeight="1" x14ac:dyDescent="0.3"/>
    <row r="1433" ht="40.200000000000003" customHeight="1" x14ac:dyDescent="0.3"/>
    <row r="1434" ht="40.200000000000003" customHeight="1" x14ac:dyDescent="0.3"/>
    <row r="1435" ht="40.200000000000003" customHeight="1" x14ac:dyDescent="0.3"/>
    <row r="1436" ht="40.200000000000003" customHeight="1" x14ac:dyDescent="0.3"/>
    <row r="1437" ht="40.200000000000003" customHeight="1" x14ac:dyDescent="0.3"/>
    <row r="1438" ht="40.200000000000003" customHeight="1" x14ac:dyDescent="0.3"/>
    <row r="1439" ht="40.200000000000003" customHeight="1" x14ac:dyDescent="0.3"/>
    <row r="1440" ht="40.200000000000003" customHeight="1" x14ac:dyDescent="0.3"/>
    <row r="1441" ht="40.200000000000003" customHeight="1" x14ac:dyDescent="0.3"/>
    <row r="1442" ht="40.200000000000003" customHeight="1" x14ac:dyDescent="0.3"/>
    <row r="1443" ht="40.200000000000003" customHeight="1" x14ac:dyDescent="0.3"/>
    <row r="1444" ht="40.200000000000003" customHeight="1" x14ac:dyDescent="0.3"/>
    <row r="1445" ht="40.200000000000003" customHeight="1" x14ac:dyDescent="0.3"/>
    <row r="1446" ht="40.200000000000003" customHeight="1" x14ac:dyDescent="0.3"/>
    <row r="1447" ht="40.200000000000003" customHeight="1" x14ac:dyDescent="0.3"/>
    <row r="1448" ht="40.200000000000003" customHeight="1" x14ac:dyDescent="0.3"/>
    <row r="1449" ht="40.200000000000003" customHeight="1" x14ac:dyDescent="0.3"/>
    <row r="1450" ht="40.200000000000003" customHeight="1" x14ac:dyDescent="0.3"/>
    <row r="1451" ht="40.200000000000003" customHeight="1" x14ac:dyDescent="0.3"/>
    <row r="1452" ht="40.200000000000003" customHeight="1" x14ac:dyDescent="0.3"/>
    <row r="1453" ht="40.200000000000003" customHeight="1" x14ac:dyDescent="0.3"/>
    <row r="1454" ht="40.200000000000003" customHeight="1" x14ac:dyDescent="0.3"/>
    <row r="1455" ht="40.200000000000003" customHeight="1" x14ac:dyDescent="0.3"/>
    <row r="1456" ht="40.200000000000003" customHeight="1" x14ac:dyDescent="0.3"/>
    <row r="1457" ht="40.200000000000003" customHeight="1" x14ac:dyDescent="0.3"/>
    <row r="1458" ht="40.200000000000003" customHeight="1" x14ac:dyDescent="0.3"/>
    <row r="1459" ht="40.200000000000003" customHeight="1" x14ac:dyDescent="0.3"/>
    <row r="1460" ht="40.200000000000003" customHeight="1" x14ac:dyDescent="0.3"/>
    <row r="1461" ht="40.200000000000003" customHeight="1" x14ac:dyDescent="0.3"/>
    <row r="1462" ht="40.200000000000003" customHeight="1" x14ac:dyDescent="0.3"/>
    <row r="1463" ht="40.200000000000003" customHeight="1" x14ac:dyDescent="0.3"/>
    <row r="1464" ht="40.200000000000003" customHeight="1" x14ac:dyDescent="0.3"/>
    <row r="1465" ht="40.200000000000003" customHeight="1" x14ac:dyDescent="0.3"/>
    <row r="1466" ht="40.200000000000003" customHeight="1" x14ac:dyDescent="0.3"/>
    <row r="1467" ht="40.200000000000003" customHeight="1" x14ac:dyDescent="0.3"/>
    <row r="1468" ht="40.200000000000003" customHeight="1" x14ac:dyDescent="0.3"/>
    <row r="1469" ht="40.200000000000003" customHeight="1" x14ac:dyDescent="0.3"/>
    <row r="1470" ht="40.200000000000003" customHeight="1" x14ac:dyDescent="0.3"/>
    <row r="1471" ht="40.200000000000003" customHeight="1" x14ac:dyDescent="0.3"/>
    <row r="1472" ht="40.200000000000003" customHeight="1" x14ac:dyDescent="0.3"/>
    <row r="1473" ht="40.200000000000003" customHeight="1" x14ac:dyDescent="0.3"/>
    <row r="1474" ht="40.200000000000003" customHeight="1" x14ac:dyDescent="0.3"/>
    <row r="1475" ht="40.200000000000003" customHeight="1" x14ac:dyDescent="0.3"/>
    <row r="1476" ht="40.200000000000003" customHeight="1" x14ac:dyDescent="0.3"/>
    <row r="1477" ht="40.200000000000003" customHeight="1" x14ac:dyDescent="0.3"/>
    <row r="1478" ht="40.200000000000003" customHeight="1" x14ac:dyDescent="0.3"/>
    <row r="1479" ht="40.200000000000003" customHeight="1" x14ac:dyDescent="0.3"/>
    <row r="1480" ht="40.200000000000003" customHeight="1" x14ac:dyDescent="0.3"/>
    <row r="1481" ht="40.200000000000003" customHeight="1" x14ac:dyDescent="0.3"/>
    <row r="1482" ht="40.200000000000003" customHeight="1" x14ac:dyDescent="0.3"/>
    <row r="1483" ht="40.200000000000003" customHeight="1" x14ac:dyDescent="0.3"/>
    <row r="1484" ht="40.200000000000003" customHeight="1" x14ac:dyDescent="0.3"/>
    <row r="1485" ht="40.200000000000003" customHeight="1" x14ac:dyDescent="0.3"/>
    <row r="1486" ht="40.200000000000003" customHeight="1" x14ac:dyDescent="0.3"/>
    <row r="1487" ht="40.200000000000003" customHeight="1" x14ac:dyDescent="0.3"/>
    <row r="1488" ht="40.200000000000003" customHeight="1" x14ac:dyDescent="0.3"/>
    <row r="1489" ht="40.200000000000003" customHeight="1" x14ac:dyDescent="0.3"/>
    <row r="1490" ht="40.200000000000003" customHeight="1" x14ac:dyDescent="0.3"/>
    <row r="1491" ht="40.200000000000003" customHeight="1" x14ac:dyDescent="0.3"/>
    <row r="1492" ht="40.200000000000003" customHeight="1" x14ac:dyDescent="0.3"/>
    <row r="1493" ht="40.200000000000003" customHeight="1" x14ac:dyDescent="0.3"/>
    <row r="1494" ht="40.200000000000003" customHeight="1" x14ac:dyDescent="0.3"/>
    <row r="1495" ht="40.200000000000003" customHeight="1" x14ac:dyDescent="0.3"/>
    <row r="1496" ht="40.200000000000003" customHeight="1" x14ac:dyDescent="0.3"/>
    <row r="1497" ht="40.200000000000003" customHeight="1" x14ac:dyDescent="0.3"/>
    <row r="1498" ht="40.200000000000003" customHeight="1" x14ac:dyDescent="0.3"/>
    <row r="1499" ht="40.200000000000003" customHeight="1" x14ac:dyDescent="0.3"/>
    <row r="1500" ht="40.200000000000003" customHeight="1" x14ac:dyDescent="0.3"/>
    <row r="1501" ht="40.200000000000003" customHeight="1" x14ac:dyDescent="0.3"/>
    <row r="1502" ht="40.200000000000003" customHeight="1" x14ac:dyDescent="0.3"/>
    <row r="1503" ht="40.200000000000003" customHeight="1" x14ac:dyDescent="0.3"/>
    <row r="1504" ht="40.200000000000003" customHeight="1" x14ac:dyDescent="0.3"/>
    <row r="1505" ht="40.200000000000003" customHeight="1" x14ac:dyDescent="0.3"/>
    <row r="1506" ht="40.200000000000003" customHeight="1" x14ac:dyDescent="0.3"/>
    <row r="1507" ht="40.200000000000003" customHeight="1" x14ac:dyDescent="0.3"/>
    <row r="1508" ht="40.200000000000003" customHeight="1" x14ac:dyDescent="0.3"/>
    <row r="1509" ht="40.200000000000003" customHeight="1" x14ac:dyDescent="0.3"/>
    <row r="1510" ht="40.200000000000003" customHeight="1" x14ac:dyDescent="0.3"/>
    <row r="1511" ht="40.200000000000003" customHeight="1" x14ac:dyDescent="0.3"/>
    <row r="1512" ht="40.200000000000003" customHeight="1" x14ac:dyDescent="0.3"/>
    <row r="1513" ht="40.200000000000003" customHeight="1" x14ac:dyDescent="0.3"/>
    <row r="1514" ht="40.200000000000003" customHeight="1" x14ac:dyDescent="0.3"/>
    <row r="1515" ht="40.200000000000003" customHeight="1" x14ac:dyDescent="0.3"/>
    <row r="1516" ht="40.200000000000003" customHeight="1" x14ac:dyDescent="0.3"/>
    <row r="1517" ht="40.200000000000003" customHeight="1" x14ac:dyDescent="0.3"/>
    <row r="1518" ht="40.200000000000003" customHeight="1" x14ac:dyDescent="0.3"/>
    <row r="1519" ht="40.200000000000003" customHeight="1" x14ac:dyDescent="0.3"/>
    <row r="1520" ht="40.200000000000003" customHeight="1" x14ac:dyDescent="0.3"/>
    <row r="1521" ht="40.200000000000003" customHeight="1" x14ac:dyDescent="0.3"/>
    <row r="1522" ht="40.200000000000003" customHeight="1" x14ac:dyDescent="0.3"/>
    <row r="1523" ht="40.200000000000003" customHeight="1" x14ac:dyDescent="0.3"/>
    <row r="1524" ht="40.200000000000003" customHeight="1" x14ac:dyDescent="0.3"/>
    <row r="1525" ht="40.200000000000003" customHeight="1" x14ac:dyDescent="0.3"/>
    <row r="1526" ht="40.200000000000003" customHeight="1" x14ac:dyDescent="0.3"/>
    <row r="1527" ht="40.200000000000003" customHeight="1" x14ac:dyDescent="0.3"/>
    <row r="1528" ht="40.200000000000003" customHeight="1" x14ac:dyDescent="0.3"/>
    <row r="1529" ht="40.200000000000003" customHeight="1" x14ac:dyDescent="0.3"/>
    <row r="1530" ht="40.200000000000003" customHeight="1" x14ac:dyDescent="0.3"/>
    <row r="1531" ht="40.200000000000003" customHeight="1" x14ac:dyDescent="0.3"/>
    <row r="1532" ht="40.200000000000003" customHeight="1" x14ac:dyDescent="0.3"/>
    <row r="1533" ht="40.200000000000003" customHeight="1" x14ac:dyDescent="0.3"/>
    <row r="1534" ht="40.200000000000003" customHeight="1" x14ac:dyDescent="0.3"/>
    <row r="1535" ht="40.200000000000003" customHeight="1" x14ac:dyDescent="0.3"/>
    <row r="1536" ht="40.200000000000003" customHeight="1" x14ac:dyDescent="0.3"/>
    <row r="1537" ht="40.200000000000003" customHeight="1" x14ac:dyDescent="0.3"/>
    <row r="1538" ht="40.200000000000003" customHeight="1" x14ac:dyDescent="0.3"/>
    <row r="1539" ht="40.200000000000003" customHeight="1" x14ac:dyDescent="0.3"/>
    <row r="1540" ht="40.200000000000003" customHeight="1" x14ac:dyDescent="0.3"/>
    <row r="1541" ht="40.200000000000003" customHeight="1" x14ac:dyDescent="0.3"/>
    <row r="1542" ht="40.200000000000003" customHeight="1" x14ac:dyDescent="0.3"/>
    <row r="1543" ht="40.200000000000003" customHeight="1" x14ac:dyDescent="0.3"/>
    <row r="1544" ht="40.200000000000003" customHeight="1" x14ac:dyDescent="0.3"/>
    <row r="1545" ht="40.200000000000003" customHeight="1" x14ac:dyDescent="0.3"/>
    <row r="1546" ht="40.200000000000003" customHeight="1" x14ac:dyDescent="0.3"/>
    <row r="1547" ht="40.200000000000003" customHeight="1" x14ac:dyDescent="0.3"/>
    <row r="1548" ht="40.200000000000003" customHeight="1" x14ac:dyDescent="0.3"/>
    <row r="1549" ht="40.200000000000003" customHeight="1" x14ac:dyDescent="0.3"/>
    <row r="1550" ht="40.200000000000003" customHeight="1" x14ac:dyDescent="0.3"/>
    <row r="1551" ht="40.200000000000003" customHeight="1" x14ac:dyDescent="0.3"/>
    <row r="1552" ht="40.200000000000003" customHeight="1" x14ac:dyDescent="0.3"/>
    <row r="1553" ht="40.200000000000003" customHeight="1" x14ac:dyDescent="0.3"/>
    <row r="1554" ht="40.200000000000003" customHeight="1" x14ac:dyDescent="0.3"/>
    <row r="1555" ht="40.200000000000003" customHeight="1" x14ac:dyDescent="0.3"/>
    <row r="1556" ht="40.200000000000003" customHeight="1" x14ac:dyDescent="0.3"/>
    <row r="1557" ht="40.200000000000003" customHeight="1" x14ac:dyDescent="0.3"/>
    <row r="1558" ht="40.200000000000003" customHeight="1" x14ac:dyDescent="0.3"/>
    <row r="1559" ht="40.200000000000003" customHeight="1" x14ac:dyDescent="0.3"/>
    <row r="1560" ht="40.200000000000003" customHeight="1" x14ac:dyDescent="0.3"/>
    <row r="1561" ht="40.200000000000003" customHeight="1" x14ac:dyDescent="0.3"/>
    <row r="1562" ht="40.200000000000003" customHeight="1" x14ac:dyDescent="0.3"/>
    <row r="1563" ht="40.200000000000003" customHeight="1" x14ac:dyDescent="0.3"/>
    <row r="1564" ht="40.200000000000003" customHeight="1" x14ac:dyDescent="0.3"/>
    <row r="1565" ht="40.200000000000003" customHeight="1" x14ac:dyDescent="0.3"/>
    <row r="1566" ht="40.200000000000003" customHeight="1" x14ac:dyDescent="0.3"/>
    <row r="1567" ht="40.200000000000003" customHeight="1" x14ac:dyDescent="0.3"/>
    <row r="1568" ht="40.200000000000003" customHeight="1" x14ac:dyDescent="0.3"/>
    <row r="1569" ht="40.200000000000003" customHeight="1" x14ac:dyDescent="0.3"/>
    <row r="1570" ht="40.200000000000003" customHeight="1" x14ac:dyDescent="0.3"/>
    <row r="1571" ht="40.200000000000003" customHeight="1" x14ac:dyDescent="0.3"/>
    <row r="1572" ht="40.200000000000003" customHeight="1" x14ac:dyDescent="0.3"/>
    <row r="1573" ht="40.200000000000003" customHeight="1" x14ac:dyDescent="0.3"/>
    <row r="1574" ht="40.200000000000003" customHeight="1" x14ac:dyDescent="0.3"/>
    <row r="1575" ht="40.200000000000003" customHeight="1" x14ac:dyDescent="0.3"/>
    <row r="1576" ht="40.200000000000003" customHeight="1" x14ac:dyDescent="0.3"/>
    <row r="1577" ht="40.200000000000003" customHeight="1" x14ac:dyDescent="0.3"/>
    <row r="1578" ht="40.200000000000003" customHeight="1" x14ac:dyDescent="0.3"/>
    <row r="1579" ht="40.200000000000003" customHeight="1" x14ac:dyDescent="0.3"/>
    <row r="1580" ht="40.200000000000003" customHeight="1" x14ac:dyDescent="0.3"/>
    <row r="1581" ht="40.200000000000003" customHeight="1" x14ac:dyDescent="0.3"/>
    <row r="1582" ht="40.200000000000003" customHeight="1" x14ac:dyDescent="0.3"/>
    <row r="1583" ht="40.200000000000003" customHeight="1" x14ac:dyDescent="0.3"/>
    <row r="1584" ht="40.200000000000003" customHeight="1" x14ac:dyDescent="0.3"/>
    <row r="1585" ht="40.200000000000003" customHeight="1" x14ac:dyDescent="0.3"/>
    <row r="1586" ht="40.200000000000003" customHeight="1" x14ac:dyDescent="0.3"/>
    <row r="1587" ht="40.200000000000003" customHeight="1" x14ac:dyDescent="0.3"/>
    <row r="1588" ht="40.200000000000003" customHeight="1" x14ac:dyDescent="0.3"/>
    <row r="1589" ht="40.200000000000003" customHeight="1" x14ac:dyDescent="0.3"/>
    <row r="1590" ht="40.200000000000003" customHeight="1" x14ac:dyDescent="0.3"/>
    <row r="1591" ht="40.200000000000003" customHeight="1" x14ac:dyDescent="0.3"/>
    <row r="1592" ht="40.200000000000003" customHeight="1" x14ac:dyDescent="0.3"/>
    <row r="1593" ht="40.200000000000003" customHeight="1" x14ac:dyDescent="0.3"/>
    <row r="1594" ht="40.200000000000003" customHeight="1" x14ac:dyDescent="0.3"/>
    <row r="1595" ht="40.200000000000003" customHeight="1" x14ac:dyDescent="0.3"/>
    <row r="1596" ht="40.200000000000003" customHeight="1" x14ac:dyDescent="0.3"/>
    <row r="1597" ht="40.200000000000003" customHeight="1" x14ac:dyDescent="0.3"/>
    <row r="1598" ht="40.200000000000003" customHeight="1" x14ac:dyDescent="0.3"/>
    <row r="1599" ht="40.200000000000003" customHeight="1" x14ac:dyDescent="0.3"/>
    <row r="1600" ht="40.200000000000003" customHeight="1" x14ac:dyDescent="0.3"/>
    <row r="1601" ht="40.200000000000003" customHeight="1" x14ac:dyDescent="0.3"/>
    <row r="1602" ht="40.200000000000003" customHeight="1" x14ac:dyDescent="0.3"/>
    <row r="1603" ht="40.200000000000003" customHeight="1" x14ac:dyDescent="0.3"/>
    <row r="1604" ht="40.200000000000003" customHeight="1" x14ac:dyDescent="0.3"/>
    <row r="1605" ht="40.200000000000003" customHeight="1" x14ac:dyDescent="0.3"/>
    <row r="1606" ht="40.200000000000003" customHeight="1" x14ac:dyDescent="0.3"/>
    <row r="1607" ht="40.200000000000003" customHeight="1" x14ac:dyDescent="0.3"/>
    <row r="1608" ht="40.200000000000003" customHeight="1" x14ac:dyDescent="0.3"/>
    <row r="1609" ht="40.200000000000003" customHeight="1" x14ac:dyDescent="0.3"/>
    <row r="1610" ht="40.200000000000003" customHeight="1" x14ac:dyDescent="0.3"/>
    <row r="1611" ht="40.200000000000003" customHeight="1" x14ac:dyDescent="0.3"/>
    <row r="1612" ht="40.200000000000003" customHeight="1" x14ac:dyDescent="0.3"/>
    <row r="1613" ht="40.200000000000003" customHeight="1" x14ac:dyDescent="0.3"/>
    <row r="1614" ht="40.200000000000003" customHeight="1" x14ac:dyDescent="0.3"/>
    <row r="1615" ht="40.200000000000003" customHeight="1" x14ac:dyDescent="0.3"/>
    <row r="1616" ht="40.200000000000003" customHeight="1" x14ac:dyDescent="0.3"/>
    <row r="1617" ht="40.200000000000003" customHeight="1" x14ac:dyDescent="0.3"/>
    <row r="1618" ht="40.200000000000003" customHeight="1" x14ac:dyDescent="0.3"/>
    <row r="1619" ht="40.200000000000003" customHeight="1" x14ac:dyDescent="0.3"/>
    <row r="1620" ht="40.200000000000003" customHeight="1" x14ac:dyDescent="0.3"/>
    <row r="1621" ht="40.200000000000003" customHeight="1" x14ac:dyDescent="0.3"/>
    <row r="1622" ht="40.200000000000003" customHeight="1" x14ac:dyDescent="0.3"/>
    <row r="1623" ht="40.200000000000003" customHeight="1" x14ac:dyDescent="0.3"/>
    <row r="1624" ht="40.200000000000003" customHeight="1" x14ac:dyDescent="0.3"/>
    <row r="1625" ht="40.200000000000003" customHeight="1" x14ac:dyDescent="0.3"/>
    <row r="1626" ht="40.200000000000003" customHeight="1" x14ac:dyDescent="0.3"/>
    <row r="1627" ht="40.200000000000003" customHeight="1" x14ac:dyDescent="0.3"/>
    <row r="1628" ht="40.200000000000003" customHeight="1" x14ac:dyDescent="0.3"/>
    <row r="1629" ht="40.200000000000003" customHeight="1" x14ac:dyDescent="0.3"/>
    <row r="1630" ht="40.200000000000003" customHeight="1" x14ac:dyDescent="0.3"/>
    <row r="1631" ht="40.200000000000003" customHeight="1" x14ac:dyDescent="0.3"/>
    <row r="1632" ht="40.200000000000003" customHeight="1" x14ac:dyDescent="0.3"/>
    <row r="1633" ht="40.200000000000003" customHeight="1" x14ac:dyDescent="0.3"/>
    <row r="1634" ht="40.200000000000003" customHeight="1" x14ac:dyDescent="0.3"/>
    <row r="1635" ht="40.200000000000003" customHeight="1" x14ac:dyDescent="0.3"/>
    <row r="1636" ht="40.200000000000003" customHeight="1" x14ac:dyDescent="0.3"/>
    <row r="1637" ht="40.200000000000003" customHeight="1" x14ac:dyDescent="0.3"/>
    <row r="1638" ht="40.200000000000003" customHeight="1" x14ac:dyDescent="0.3"/>
    <row r="1639" ht="40.200000000000003" customHeight="1" x14ac:dyDescent="0.3"/>
    <row r="1640" ht="40.200000000000003" customHeight="1" x14ac:dyDescent="0.3"/>
    <row r="1641" ht="40.200000000000003" customHeight="1" x14ac:dyDescent="0.3"/>
    <row r="1642" ht="40.200000000000003" customHeight="1" x14ac:dyDescent="0.3"/>
    <row r="1643" ht="40.200000000000003" customHeight="1" x14ac:dyDescent="0.3"/>
    <row r="1644" ht="40.200000000000003" customHeight="1" x14ac:dyDescent="0.3"/>
    <row r="1645" ht="40.200000000000003" customHeight="1" x14ac:dyDescent="0.3"/>
    <row r="1646" ht="40.200000000000003" customHeight="1" x14ac:dyDescent="0.3"/>
    <row r="1647" ht="40.200000000000003" customHeight="1" x14ac:dyDescent="0.3"/>
    <row r="1648" ht="40.200000000000003" customHeight="1" x14ac:dyDescent="0.3"/>
    <row r="1649" ht="40.200000000000003" customHeight="1" x14ac:dyDescent="0.3"/>
    <row r="1650" ht="40.200000000000003" customHeight="1" x14ac:dyDescent="0.3"/>
    <row r="1651" ht="40.200000000000003" customHeight="1" x14ac:dyDescent="0.3"/>
    <row r="1652" ht="40.200000000000003" customHeight="1" x14ac:dyDescent="0.3"/>
    <row r="1653" ht="40.200000000000003" customHeight="1" x14ac:dyDescent="0.3"/>
    <row r="1654" ht="40.200000000000003" customHeight="1" x14ac:dyDescent="0.3"/>
    <row r="1655" ht="40.200000000000003" customHeight="1" x14ac:dyDescent="0.3"/>
    <row r="1656" ht="40.200000000000003" customHeight="1" x14ac:dyDescent="0.3"/>
    <row r="1657" ht="40.200000000000003" customHeight="1" x14ac:dyDescent="0.3"/>
    <row r="1658" ht="40.200000000000003" customHeight="1" x14ac:dyDescent="0.3"/>
    <row r="1659" ht="40.200000000000003" customHeight="1" x14ac:dyDescent="0.3"/>
    <row r="1660" ht="40.200000000000003" customHeight="1" x14ac:dyDescent="0.3"/>
    <row r="1661" ht="40.200000000000003" customHeight="1" x14ac:dyDescent="0.3"/>
    <row r="1662" ht="40.200000000000003" customHeight="1" x14ac:dyDescent="0.3"/>
    <row r="1663" ht="40.200000000000003" customHeight="1" x14ac:dyDescent="0.3"/>
    <row r="1664" ht="40.200000000000003" customHeight="1" x14ac:dyDescent="0.3"/>
    <row r="1665" ht="40.200000000000003" customHeight="1" x14ac:dyDescent="0.3"/>
    <row r="1666" ht="40.200000000000003" customHeight="1" x14ac:dyDescent="0.3"/>
    <row r="1667" ht="40.200000000000003" customHeight="1" x14ac:dyDescent="0.3"/>
    <row r="1668" ht="40.200000000000003" customHeight="1" x14ac:dyDescent="0.3"/>
    <row r="1669" ht="40.200000000000003" customHeight="1" x14ac:dyDescent="0.3"/>
    <row r="1670" ht="40.200000000000003" customHeight="1" x14ac:dyDescent="0.3"/>
    <row r="1671" ht="40.200000000000003" customHeight="1" x14ac:dyDescent="0.3"/>
    <row r="1672" ht="40.200000000000003" customHeight="1" x14ac:dyDescent="0.3"/>
    <row r="1673" ht="40.200000000000003" customHeight="1" x14ac:dyDescent="0.3"/>
    <row r="1674" ht="40.200000000000003" customHeight="1" x14ac:dyDescent="0.3"/>
    <row r="1675" ht="40.200000000000003" customHeight="1" x14ac:dyDescent="0.3"/>
    <row r="1676" ht="40.200000000000003" customHeight="1" x14ac:dyDescent="0.3"/>
    <row r="1677" ht="40.200000000000003" customHeight="1" x14ac:dyDescent="0.3"/>
    <row r="1678" ht="40.200000000000003" customHeight="1" x14ac:dyDescent="0.3"/>
    <row r="1679" ht="40.200000000000003" customHeight="1" x14ac:dyDescent="0.3"/>
    <row r="1680" ht="40.200000000000003" customHeight="1" x14ac:dyDescent="0.3"/>
    <row r="1681" ht="40.200000000000003" customHeight="1" x14ac:dyDescent="0.3"/>
    <row r="1682" ht="40.200000000000003" customHeight="1" x14ac:dyDescent="0.3"/>
    <row r="1683" ht="40.200000000000003" customHeight="1" x14ac:dyDescent="0.3"/>
    <row r="1684" ht="40.200000000000003" customHeight="1" x14ac:dyDescent="0.3"/>
    <row r="1685" ht="40.200000000000003" customHeight="1" x14ac:dyDescent="0.3"/>
    <row r="1686" ht="40.200000000000003" customHeight="1" x14ac:dyDescent="0.3"/>
    <row r="1687" ht="40.200000000000003" customHeight="1" x14ac:dyDescent="0.3"/>
    <row r="1688" ht="40.200000000000003" customHeight="1" x14ac:dyDescent="0.3"/>
    <row r="1689" ht="40.200000000000003" customHeight="1" x14ac:dyDescent="0.3"/>
    <row r="1690" ht="40.200000000000003" customHeight="1" x14ac:dyDescent="0.3"/>
    <row r="1691" ht="40.200000000000003" customHeight="1" x14ac:dyDescent="0.3"/>
    <row r="1692" ht="40.200000000000003" customHeight="1" x14ac:dyDescent="0.3"/>
    <row r="1693" ht="40.200000000000003" customHeight="1" x14ac:dyDescent="0.3"/>
    <row r="1694" ht="40.200000000000003" customHeight="1" x14ac:dyDescent="0.3"/>
    <row r="1695" ht="40.200000000000003" customHeight="1" x14ac:dyDescent="0.3"/>
    <row r="1696" ht="40.200000000000003" customHeight="1" x14ac:dyDescent="0.3"/>
    <row r="1697" ht="40.200000000000003" customHeight="1" x14ac:dyDescent="0.3"/>
    <row r="1698" ht="40.200000000000003" customHeight="1" x14ac:dyDescent="0.3"/>
    <row r="1699" ht="40.200000000000003" customHeight="1" x14ac:dyDescent="0.3"/>
    <row r="1700" ht="40.200000000000003" customHeight="1" x14ac:dyDescent="0.3"/>
    <row r="1701" ht="40.200000000000003" customHeight="1" x14ac:dyDescent="0.3"/>
    <row r="1702" ht="40.200000000000003" customHeight="1" x14ac:dyDescent="0.3"/>
    <row r="1703" ht="40.200000000000003" customHeight="1" x14ac:dyDescent="0.3"/>
    <row r="1704" ht="40.200000000000003" customHeight="1" x14ac:dyDescent="0.3"/>
    <row r="1705" ht="40.200000000000003" customHeight="1" x14ac:dyDescent="0.3"/>
    <row r="1706" ht="40.200000000000003" customHeight="1" x14ac:dyDescent="0.3"/>
    <row r="1707" ht="40.200000000000003" customHeight="1" x14ac:dyDescent="0.3"/>
    <row r="1708" ht="40.200000000000003" customHeight="1" x14ac:dyDescent="0.3"/>
    <row r="1709" ht="40.200000000000003" customHeight="1" x14ac:dyDescent="0.3"/>
    <row r="1710" ht="40.200000000000003" customHeight="1" x14ac:dyDescent="0.3"/>
    <row r="1711" ht="40.200000000000003" customHeight="1" x14ac:dyDescent="0.3"/>
    <row r="1712" ht="40.200000000000003" customHeight="1" x14ac:dyDescent="0.3"/>
    <row r="1713" ht="40.200000000000003" customHeight="1" x14ac:dyDescent="0.3"/>
    <row r="1714" ht="40.200000000000003" customHeight="1" x14ac:dyDescent="0.3"/>
    <row r="1715" ht="40.200000000000003" customHeight="1" x14ac:dyDescent="0.3"/>
    <row r="1716" ht="40.200000000000003" customHeight="1" x14ac:dyDescent="0.3"/>
    <row r="1717" ht="40.200000000000003" customHeight="1" x14ac:dyDescent="0.3"/>
    <row r="1718" ht="40.200000000000003" customHeight="1" x14ac:dyDescent="0.3"/>
    <row r="1719" ht="40.200000000000003" customHeight="1" x14ac:dyDescent="0.3"/>
    <row r="1720" ht="40.200000000000003" customHeight="1" x14ac:dyDescent="0.3"/>
    <row r="1721" ht="40.200000000000003" customHeight="1" x14ac:dyDescent="0.3"/>
    <row r="1722" ht="40.200000000000003" customHeight="1" x14ac:dyDescent="0.3"/>
    <row r="1723" ht="40.200000000000003" customHeight="1" x14ac:dyDescent="0.3"/>
    <row r="1724" ht="40.200000000000003" customHeight="1" x14ac:dyDescent="0.3"/>
    <row r="1725" ht="40.200000000000003" customHeight="1" x14ac:dyDescent="0.3"/>
    <row r="1726" ht="40.200000000000003" customHeight="1" x14ac:dyDescent="0.3"/>
    <row r="1727" ht="40.200000000000003" customHeight="1" x14ac:dyDescent="0.3"/>
    <row r="1728" ht="40.200000000000003" customHeight="1" x14ac:dyDescent="0.3"/>
    <row r="1729" ht="40.200000000000003" customHeight="1" x14ac:dyDescent="0.3"/>
    <row r="1730" ht="40.200000000000003" customHeight="1" x14ac:dyDescent="0.3"/>
    <row r="1731" ht="40.200000000000003" customHeight="1" x14ac:dyDescent="0.3"/>
    <row r="1732" ht="40.200000000000003" customHeight="1" x14ac:dyDescent="0.3"/>
    <row r="1733" ht="40.200000000000003" customHeight="1" x14ac:dyDescent="0.3"/>
    <row r="1734" ht="40.200000000000003" customHeight="1" x14ac:dyDescent="0.3"/>
    <row r="1735" ht="40.200000000000003" customHeight="1" x14ac:dyDescent="0.3"/>
    <row r="1736" ht="40.200000000000003" customHeight="1" x14ac:dyDescent="0.3"/>
    <row r="1737" ht="40.200000000000003" customHeight="1" x14ac:dyDescent="0.3"/>
    <row r="1738" ht="40.200000000000003" customHeight="1" x14ac:dyDescent="0.3"/>
    <row r="1739" ht="40.200000000000003" customHeight="1" x14ac:dyDescent="0.3"/>
    <row r="1740" ht="40.200000000000003" customHeight="1" x14ac:dyDescent="0.3"/>
    <row r="1741" ht="40.200000000000003" customHeight="1" x14ac:dyDescent="0.3"/>
    <row r="1742" ht="40.200000000000003" customHeight="1" x14ac:dyDescent="0.3"/>
    <row r="1743" ht="40.200000000000003" customHeight="1" x14ac:dyDescent="0.3"/>
    <row r="1744" ht="40.200000000000003" customHeight="1" x14ac:dyDescent="0.3"/>
    <row r="1745" ht="40.200000000000003" customHeight="1" x14ac:dyDescent="0.3"/>
    <row r="1746" ht="40.200000000000003" customHeight="1" x14ac:dyDescent="0.3"/>
    <row r="1747" ht="40.200000000000003" customHeight="1" x14ac:dyDescent="0.3"/>
    <row r="1748" ht="40.200000000000003" customHeight="1" x14ac:dyDescent="0.3"/>
    <row r="1749" ht="40.200000000000003" customHeight="1" x14ac:dyDescent="0.3"/>
    <row r="1750" ht="40.200000000000003" customHeight="1" x14ac:dyDescent="0.3"/>
    <row r="1751" ht="40.200000000000003" customHeight="1" x14ac:dyDescent="0.3"/>
    <row r="1752" ht="40.200000000000003" customHeight="1" x14ac:dyDescent="0.3"/>
    <row r="1753" ht="40.200000000000003" customHeight="1" x14ac:dyDescent="0.3"/>
    <row r="1754" ht="40.200000000000003" customHeight="1" x14ac:dyDescent="0.3"/>
    <row r="1755" ht="40.200000000000003" customHeight="1" x14ac:dyDescent="0.3"/>
    <row r="1756" ht="40.200000000000003" customHeight="1" x14ac:dyDescent="0.3"/>
    <row r="1757" ht="40.200000000000003" customHeight="1" x14ac:dyDescent="0.3"/>
    <row r="1758" ht="40.200000000000003" customHeight="1" x14ac:dyDescent="0.3"/>
    <row r="1759" ht="40.200000000000003" customHeight="1" x14ac:dyDescent="0.3"/>
    <row r="1760" ht="40.200000000000003" customHeight="1" x14ac:dyDescent="0.3"/>
    <row r="1761" ht="40.200000000000003" customHeight="1" x14ac:dyDescent="0.3"/>
    <row r="1762" ht="40.200000000000003" customHeight="1" x14ac:dyDescent="0.3"/>
    <row r="1763" ht="40.200000000000003" customHeight="1" x14ac:dyDescent="0.3"/>
    <row r="1764" ht="40.200000000000003" customHeight="1" x14ac:dyDescent="0.3"/>
    <row r="1765" ht="40.200000000000003" customHeight="1" x14ac:dyDescent="0.3"/>
    <row r="1766" ht="40.200000000000003" customHeight="1" x14ac:dyDescent="0.3"/>
    <row r="1767" ht="40.200000000000003" customHeight="1" x14ac:dyDescent="0.3"/>
    <row r="1768" ht="40.200000000000003" customHeight="1" x14ac:dyDescent="0.3"/>
    <row r="1769" ht="40.200000000000003" customHeight="1" x14ac:dyDescent="0.3"/>
    <row r="1770" ht="40.200000000000003" customHeight="1" x14ac:dyDescent="0.3"/>
    <row r="1771" ht="40.200000000000003" customHeight="1" x14ac:dyDescent="0.3"/>
    <row r="1772" ht="40.200000000000003" customHeight="1" x14ac:dyDescent="0.3"/>
    <row r="1773" ht="40.200000000000003" customHeight="1" x14ac:dyDescent="0.3"/>
    <row r="1774" ht="40.200000000000003" customHeight="1" x14ac:dyDescent="0.3"/>
    <row r="1775" ht="40.200000000000003" customHeight="1" x14ac:dyDescent="0.3"/>
    <row r="1776" ht="40.200000000000003" customHeight="1" x14ac:dyDescent="0.3"/>
    <row r="1777" ht="40.200000000000003" customHeight="1" x14ac:dyDescent="0.3"/>
    <row r="1778" ht="40.200000000000003" customHeight="1" x14ac:dyDescent="0.3"/>
    <row r="1779" ht="40.200000000000003" customHeight="1" x14ac:dyDescent="0.3"/>
    <row r="1780" ht="40.200000000000003" customHeight="1" x14ac:dyDescent="0.3"/>
    <row r="1781" ht="40.200000000000003" customHeight="1" x14ac:dyDescent="0.3"/>
    <row r="1782" ht="40.200000000000003" customHeight="1" x14ac:dyDescent="0.3"/>
    <row r="1783" ht="40.200000000000003" customHeight="1" x14ac:dyDescent="0.3"/>
    <row r="1784" ht="40.200000000000003" customHeight="1" x14ac:dyDescent="0.3"/>
    <row r="1785" ht="40.200000000000003" customHeight="1" x14ac:dyDescent="0.3"/>
    <row r="1786" ht="40.200000000000003" customHeight="1" x14ac:dyDescent="0.3"/>
    <row r="1787" ht="40.200000000000003" customHeight="1" x14ac:dyDescent="0.3"/>
    <row r="1788" ht="40.200000000000003" customHeight="1" x14ac:dyDescent="0.3"/>
    <row r="1789" ht="40.200000000000003" customHeight="1" x14ac:dyDescent="0.3"/>
    <row r="1790" ht="40.200000000000003" customHeight="1" x14ac:dyDescent="0.3"/>
    <row r="1791" ht="40.200000000000003" customHeight="1" x14ac:dyDescent="0.3"/>
    <row r="1792" ht="40.200000000000003" customHeight="1" x14ac:dyDescent="0.3"/>
    <row r="1793" ht="40.200000000000003" customHeight="1" x14ac:dyDescent="0.3"/>
    <row r="1794" ht="40.200000000000003" customHeight="1" x14ac:dyDescent="0.3"/>
    <row r="1795" ht="40.200000000000003" customHeight="1" x14ac:dyDescent="0.3"/>
    <row r="1796" ht="40.200000000000003" customHeight="1" x14ac:dyDescent="0.3"/>
    <row r="1797" ht="40.200000000000003" customHeight="1" x14ac:dyDescent="0.3"/>
    <row r="1798" ht="40.200000000000003" customHeight="1" x14ac:dyDescent="0.3"/>
    <row r="1799" ht="40.200000000000003" customHeight="1" x14ac:dyDescent="0.3"/>
    <row r="1800" ht="40.200000000000003" customHeight="1" x14ac:dyDescent="0.3"/>
    <row r="1801" ht="40.200000000000003" customHeight="1" x14ac:dyDescent="0.3"/>
    <row r="1802" ht="40.200000000000003" customHeight="1" x14ac:dyDescent="0.3"/>
    <row r="1803" ht="40.200000000000003" customHeight="1" x14ac:dyDescent="0.3"/>
    <row r="1804" ht="40.200000000000003" customHeight="1" x14ac:dyDescent="0.3"/>
    <row r="1805" ht="40.200000000000003" customHeight="1" x14ac:dyDescent="0.3"/>
    <row r="1806" ht="40.200000000000003" customHeight="1" x14ac:dyDescent="0.3"/>
    <row r="1807" ht="40.200000000000003" customHeight="1" x14ac:dyDescent="0.3"/>
    <row r="1808" ht="40.200000000000003" customHeight="1" x14ac:dyDescent="0.3"/>
    <row r="1809" ht="40.200000000000003" customHeight="1" x14ac:dyDescent="0.3"/>
    <row r="1810" ht="40.200000000000003" customHeight="1" x14ac:dyDescent="0.3"/>
    <row r="1811" ht="40.200000000000003" customHeight="1" x14ac:dyDescent="0.3"/>
    <row r="1812" ht="40.200000000000003" customHeight="1" x14ac:dyDescent="0.3"/>
    <row r="1813" ht="40.200000000000003" customHeight="1" x14ac:dyDescent="0.3"/>
    <row r="1814" ht="40.200000000000003" customHeight="1" x14ac:dyDescent="0.3"/>
    <row r="1815" ht="40.200000000000003" customHeight="1" x14ac:dyDescent="0.3"/>
    <row r="1816" ht="40.200000000000003" customHeight="1" x14ac:dyDescent="0.3"/>
    <row r="1817" ht="40.200000000000003" customHeight="1" x14ac:dyDescent="0.3"/>
    <row r="1818" ht="40.200000000000003" customHeight="1" x14ac:dyDescent="0.3"/>
    <row r="1819" ht="40.200000000000003" customHeight="1" x14ac:dyDescent="0.3"/>
    <row r="1820" ht="40.200000000000003" customHeight="1" x14ac:dyDescent="0.3"/>
    <row r="1821" ht="40.200000000000003" customHeight="1" x14ac:dyDescent="0.3"/>
    <row r="1822" ht="40.200000000000003" customHeight="1" x14ac:dyDescent="0.3"/>
    <row r="1823" ht="40.200000000000003" customHeight="1" x14ac:dyDescent="0.3"/>
    <row r="1824" ht="40.200000000000003" customHeight="1" x14ac:dyDescent="0.3"/>
    <row r="1825" ht="40.200000000000003" customHeight="1" x14ac:dyDescent="0.3"/>
    <row r="1826" ht="40.200000000000003" customHeight="1" x14ac:dyDescent="0.3"/>
    <row r="1827" ht="40.200000000000003" customHeight="1" x14ac:dyDescent="0.3"/>
    <row r="1828" ht="40.200000000000003" customHeight="1" x14ac:dyDescent="0.3"/>
    <row r="1829" ht="40.200000000000003" customHeight="1" x14ac:dyDescent="0.3"/>
    <row r="1830" ht="40.200000000000003" customHeight="1" x14ac:dyDescent="0.3"/>
    <row r="1831" ht="40.200000000000003" customHeight="1" x14ac:dyDescent="0.3"/>
    <row r="1832" ht="40.200000000000003" customHeight="1" x14ac:dyDescent="0.3"/>
    <row r="1833" ht="40.200000000000003" customHeight="1" x14ac:dyDescent="0.3"/>
    <row r="1834" ht="40.200000000000003" customHeight="1" x14ac:dyDescent="0.3"/>
    <row r="1835" ht="40.200000000000003" customHeight="1" x14ac:dyDescent="0.3"/>
    <row r="1836" ht="40.200000000000003" customHeight="1" x14ac:dyDescent="0.3"/>
    <row r="1837" ht="40.200000000000003" customHeight="1" x14ac:dyDescent="0.3"/>
    <row r="1838" ht="40.200000000000003" customHeight="1" x14ac:dyDescent="0.3"/>
    <row r="1839" ht="40.200000000000003" customHeight="1" x14ac:dyDescent="0.3"/>
    <row r="1840" ht="40.200000000000003" customHeight="1" x14ac:dyDescent="0.3"/>
    <row r="1841" ht="40.200000000000003" customHeight="1" x14ac:dyDescent="0.3"/>
    <row r="1842" ht="40.200000000000003" customHeight="1" x14ac:dyDescent="0.3"/>
    <row r="1843" ht="40.200000000000003" customHeight="1" x14ac:dyDescent="0.3"/>
    <row r="1844" ht="40.200000000000003" customHeight="1" x14ac:dyDescent="0.3"/>
    <row r="1845" ht="40.200000000000003" customHeight="1" x14ac:dyDescent="0.3"/>
    <row r="1846" ht="40.200000000000003" customHeight="1" x14ac:dyDescent="0.3"/>
    <row r="1847" ht="40.200000000000003" customHeight="1" x14ac:dyDescent="0.3"/>
    <row r="1848" ht="40.200000000000003" customHeight="1" x14ac:dyDescent="0.3"/>
    <row r="1849" ht="40.200000000000003" customHeight="1" x14ac:dyDescent="0.3"/>
    <row r="1850" ht="40.200000000000003" customHeight="1" x14ac:dyDescent="0.3"/>
    <row r="1851" ht="40.200000000000003" customHeight="1" x14ac:dyDescent="0.3"/>
    <row r="1852" ht="40.200000000000003" customHeight="1" x14ac:dyDescent="0.3"/>
    <row r="1853" ht="40.200000000000003" customHeight="1" x14ac:dyDescent="0.3"/>
    <row r="1854" ht="40.200000000000003" customHeight="1" x14ac:dyDescent="0.3"/>
    <row r="1855" ht="40.200000000000003" customHeight="1" x14ac:dyDescent="0.3"/>
    <row r="1856" ht="40.200000000000003" customHeight="1" x14ac:dyDescent="0.3"/>
    <row r="1857" ht="40.200000000000003" customHeight="1" x14ac:dyDescent="0.3"/>
    <row r="1858" ht="40.200000000000003" customHeight="1" x14ac:dyDescent="0.3"/>
    <row r="1859" ht="40.200000000000003" customHeight="1" x14ac:dyDescent="0.3"/>
    <row r="1860" ht="40.200000000000003" customHeight="1" x14ac:dyDescent="0.3"/>
    <row r="1861" ht="40.200000000000003" customHeight="1" x14ac:dyDescent="0.3"/>
    <row r="1862" ht="40.200000000000003" customHeight="1" x14ac:dyDescent="0.3"/>
    <row r="1863" ht="40.200000000000003" customHeight="1" x14ac:dyDescent="0.3"/>
    <row r="1864" ht="40.200000000000003" customHeight="1" x14ac:dyDescent="0.3"/>
    <row r="1865" ht="40.200000000000003" customHeight="1" x14ac:dyDescent="0.3"/>
    <row r="1866" ht="40.200000000000003" customHeight="1" x14ac:dyDescent="0.3"/>
    <row r="1867" ht="40.200000000000003" customHeight="1" x14ac:dyDescent="0.3"/>
    <row r="1868" ht="40.200000000000003" customHeight="1" x14ac:dyDescent="0.3"/>
    <row r="1869" ht="40.200000000000003" customHeight="1" x14ac:dyDescent="0.3"/>
    <row r="1870" ht="40.200000000000003" customHeight="1" x14ac:dyDescent="0.3"/>
    <row r="1871" ht="40.200000000000003" customHeight="1" x14ac:dyDescent="0.3"/>
    <row r="1872" ht="40.200000000000003" customHeight="1" x14ac:dyDescent="0.3"/>
    <row r="1873" ht="40.200000000000003" customHeight="1" x14ac:dyDescent="0.3"/>
    <row r="1874" ht="40.200000000000003" customHeight="1" x14ac:dyDescent="0.3"/>
    <row r="1875" ht="40.200000000000003" customHeight="1" x14ac:dyDescent="0.3"/>
    <row r="1876" ht="40.200000000000003" customHeight="1" x14ac:dyDescent="0.3"/>
    <row r="1877" ht="40.200000000000003" customHeight="1" x14ac:dyDescent="0.3"/>
    <row r="1878" ht="40.200000000000003" customHeight="1" x14ac:dyDescent="0.3"/>
    <row r="1879" ht="40.200000000000003" customHeight="1" x14ac:dyDescent="0.3"/>
    <row r="1880" ht="40.200000000000003" customHeight="1" x14ac:dyDescent="0.3"/>
    <row r="1881" ht="40.200000000000003" customHeight="1" x14ac:dyDescent="0.3"/>
    <row r="1882" ht="40.200000000000003" customHeight="1" x14ac:dyDescent="0.3"/>
    <row r="1883" ht="40.200000000000003" customHeight="1" x14ac:dyDescent="0.3"/>
    <row r="1884" ht="40.200000000000003" customHeight="1" x14ac:dyDescent="0.3"/>
    <row r="1885" ht="40.200000000000003" customHeight="1" x14ac:dyDescent="0.3"/>
    <row r="1886" ht="40.200000000000003" customHeight="1" x14ac:dyDescent="0.3"/>
    <row r="1887" ht="40.200000000000003" customHeight="1" x14ac:dyDescent="0.3"/>
    <row r="1888" ht="40.200000000000003" customHeight="1" x14ac:dyDescent="0.3"/>
    <row r="1889" ht="40.200000000000003" customHeight="1" x14ac:dyDescent="0.3"/>
    <row r="1890" ht="40.200000000000003" customHeight="1" x14ac:dyDescent="0.3"/>
    <row r="1891" ht="40.200000000000003" customHeight="1" x14ac:dyDescent="0.3"/>
    <row r="1892" ht="40.200000000000003" customHeight="1" x14ac:dyDescent="0.3"/>
    <row r="1893" ht="40.200000000000003" customHeight="1" x14ac:dyDescent="0.3"/>
    <row r="1894" ht="40.200000000000003" customHeight="1" x14ac:dyDescent="0.3"/>
    <row r="1895" ht="40.200000000000003" customHeight="1" x14ac:dyDescent="0.3"/>
    <row r="1896" ht="40.200000000000003" customHeight="1" x14ac:dyDescent="0.3"/>
    <row r="1897" ht="40.200000000000003" customHeight="1" x14ac:dyDescent="0.3"/>
    <row r="1898" ht="40.200000000000003" customHeight="1" x14ac:dyDescent="0.3"/>
    <row r="1899" ht="40.200000000000003" customHeight="1" x14ac:dyDescent="0.3"/>
    <row r="1900" ht="40.200000000000003" customHeight="1" x14ac:dyDescent="0.3"/>
    <row r="1901" ht="40.200000000000003" customHeight="1" x14ac:dyDescent="0.3"/>
    <row r="1902" ht="40.200000000000003" customHeight="1" x14ac:dyDescent="0.3"/>
    <row r="1903" ht="40.200000000000003" customHeight="1" x14ac:dyDescent="0.3"/>
    <row r="1904" ht="40.200000000000003" customHeight="1" x14ac:dyDescent="0.3"/>
    <row r="1905" ht="40.200000000000003" customHeight="1" x14ac:dyDescent="0.3"/>
    <row r="1906" ht="40.200000000000003" customHeight="1" x14ac:dyDescent="0.3"/>
    <row r="1907" ht="40.200000000000003" customHeight="1" x14ac:dyDescent="0.3"/>
    <row r="1908" ht="40.200000000000003" customHeight="1" x14ac:dyDescent="0.3"/>
    <row r="1909" ht="40.200000000000003" customHeight="1" x14ac:dyDescent="0.3"/>
    <row r="1910" ht="40.200000000000003" customHeight="1" x14ac:dyDescent="0.3"/>
    <row r="1911" ht="40.200000000000003" customHeight="1" x14ac:dyDescent="0.3"/>
    <row r="1912" ht="40.200000000000003" customHeight="1" x14ac:dyDescent="0.3"/>
    <row r="1913" ht="40.200000000000003" customHeight="1" x14ac:dyDescent="0.3"/>
    <row r="1914" ht="40.200000000000003" customHeight="1" x14ac:dyDescent="0.3"/>
    <row r="1915" ht="40.200000000000003" customHeight="1" x14ac:dyDescent="0.3"/>
    <row r="1916" ht="40.200000000000003" customHeight="1" x14ac:dyDescent="0.3"/>
    <row r="1917" ht="40.200000000000003" customHeight="1" x14ac:dyDescent="0.3"/>
    <row r="1918" ht="40.200000000000003" customHeight="1" x14ac:dyDescent="0.3"/>
    <row r="1919" ht="40.200000000000003" customHeight="1" x14ac:dyDescent="0.3"/>
    <row r="1920" ht="40.200000000000003" customHeight="1" x14ac:dyDescent="0.3"/>
    <row r="1921" ht="40.200000000000003" customHeight="1" x14ac:dyDescent="0.3"/>
    <row r="1922" ht="40.200000000000003" customHeight="1" x14ac:dyDescent="0.3"/>
    <row r="1923" ht="40.200000000000003" customHeight="1" x14ac:dyDescent="0.3"/>
    <row r="1924" ht="40.200000000000003" customHeight="1" x14ac:dyDescent="0.3"/>
    <row r="1925" ht="40.200000000000003" customHeight="1" x14ac:dyDescent="0.3"/>
    <row r="1926" ht="40.200000000000003" customHeight="1" x14ac:dyDescent="0.3"/>
    <row r="1927" ht="40.200000000000003" customHeight="1" x14ac:dyDescent="0.3"/>
    <row r="1928" ht="40.200000000000003" customHeight="1" x14ac:dyDescent="0.3"/>
    <row r="1929" ht="40.200000000000003" customHeight="1" x14ac:dyDescent="0.3"/>
    <row r="1930" ht="40.200000000000003" customHeight="1" x14ac:dyDescent="0.3"/>
    <row r="1931" ht="40.200000000000003" customHeight="1" x14ac:dyDescent="0.3"/>
    <row r="1932" ht="40.200000000000003" customHeight="1" x14ac:dyDescent="0.3"/>
    <row r="1933" ht="40.200000000000003" customHeight="1" x14ac:dyDescent="0.3"/>
    <row r="1934" ht="40.200000000000003" customHeight="1" x14ac:dyDescent="0.3"/>
    <row r="1935" ht="40.200000000000003" customHeight="1" x14ac:dyDescent="0.3"/>
    <row r="1936" ht="40.200000000000003" customHeight="1" x14ac:dyDescent="0.3"/>
    <row r="1937" ht="40.200000000000003" customHeight="1" x14ac:dyDescent="0.3"/>
    <row r="1938" ht="40.200000000000003" customHeight="1" x14ac:dyDescent="0.3"/>
    <row r="1939" ht="40.200000000000003" customHeight="1" x14ac:dyDescent="0.3"/>
    <row r="1940" ht="40.200000000000003" customHeight="1" x14ac:dyDescent="0.3"/>
    <row r="1941" ht="40.200000000000003" customHeight="1" x14ac:dyDescent="0.3"/>
    <row r="1942" ht="40.200000000000003" customHeight="1" x14ac:dyDescent="0.3"/>
    <row r="1943" ht="40.200000000000003" customHeight="1" x14ac:dyDescent="0.3"/>
    <row r="1944" ht="40.200000000000003" customHeight="1" x14ac:dyDescent="0.3"/>
    <row r="1945" ht="40.200000000000003" customHeight="1" x14ac:dyDescent="0.3"/>
    <row r="1946" ht="40.200000000000003" customHeight="1" x14ac:dyDescent="0.3"/>
    <row r="1947" ht="40.200000000000003" customHeight="1" x14ac:dyDescent="0.3"/>
    <row r="1948" ht="40.200000000000003" customHeight="1" x14ac:dyDescent="0.3"/>
    <row r="1949" ht="40.200000000000003" customHeight="1" x14ac:dyDescent="0.3"/>
    <row r="1950" ht="40.200000000000003" customHeight="1" x14ac:dyDescent="0.3"/>
    <row r="1951" ht="40.200000000000003" customHeight="1" x14ac:dyDescent="0.3"/>
    <row r="1952" ht="40.200000000000003" customHeight="1" x14ac:dyDescent="0.3"/>
    <row r="1953" ht="40.200000000000003" customHeight="1" x14ac:dyDescent="0.3"/>
    <row r="1954" ht="40.200000000000003" customHeight="1" x14ac:dyDescent="0.3"/>
    <row r="1955" ht="40.200000000000003" customHeight="1" x14ac:dyDescent="0.3"/>
    <row r="1956" ht="40.200000000000003" customHeight="1" x14ac:dyDescent="0.3"/>
    <row r="1957" ht="40.200000000000003" customHeight="1" x14ac:dyDescent="0.3"/>
    <row r="1958" ht="40.200000000000003" customHeight="1" x14ac:dyDescent="0.3"/>
    <row r="1959" ht="40.200000000000003" customHeight="1" x14ac:dyDescent="0.3"/>
    <row r="1960" ht="40.200000000000003" customHeight="1" x14ac:dyDescent="0.3"/>
    <row r="1961" ht="40.200000000000003" customHeight="1" x14ac:dyDescent="0.3"/>
    <row r="1962" ht="40.200000000000003" customHeight="1" x14ac:dyDescent="0.3"/>
    <row r="1963" ht="40.200000000000003" customHeight="1" x14ac:dyDescent="0.3"/>
    <row r="1964" ht="40.200000000000003" customHeight="1" x14ac:dyDescent="0.3"/>
    <row r="1965" ht="40.200000000000003" customHeight="1" x14ac:dyDescent="0.3"/>
    <row r="1966" ht="40.200000000000003" customHeight="1" x14ac:dyDescent="0.3"/>
    <row r="1967" ht="40.200000000000003" customHeight="1" x14ac:dyDescent="0.3"/>
    <row r="1968" ht="40.200000000000003" customHeight="1" x14ac:dyDescent="0.3"/>
    <row r="1969" ht="40.200000000000003" customHeight="1" x14ac:dyDescent="0.3"/>
    <row r="1970" ht="40.200000000000003" customHeight="1" x14ac:dyDescent="0.3"/>
    <row r="1971" ht="40.200000000000003" customHeight="1" x14ac:dyDescent="0.3"/>
    <row r="1972" ht="40.200000000000003" customHeight="1" x14ac:dyDescent="0.3"/>
    <row r="1973" ht="40.200000000000003" customHeight="1" x14ac:dyDescent="0.3"/>
    <row r="1974" ht="40.200000000000003" customHeight="1" x14ac:dyDescent="0.3"/>
    <row r="1975" ht="40.200000000000003" customHeight="1" x14ac:dyDescent="0.3"/>
    <row r="1976" ht="40.200000000000003" customHeight="1" x14ac:dyDescent="0.3"/>
    <row r="1977" ht="40.200000000000003" customHeight="1" x14ac:dyDescent="0.3"/>
    <row r="1978" ht="40.200000000000003" customHeight="1" x14ac:dyDescent="0.3"/>
    <row r="1979" ht="40.200000000000003" customHeight="1" x14ac:dyDescent="0.3"/>
    <row r="1980" ht="40.200000000000003" customHeight="1" x14ac:dyDescent="0.3"/>
    <row r="1981" ht="40.200000000000003" customHeight="1" x14ac:dyDescent="0.3"/>
    <row r="1982" ht="40.200000000000003" customHeight="1" x14ac:dyDescent="0.3"/>
    <row r="1983" ht="40.200000000000003" customHeight="1" x14ac:dyDescent="0.3"/>
    <row r="1984" ht="40.200000000000003" customHeight="1" x14ac:dyDescent="0.3"/>
    <row r="1985" ht="40.200000000000003" customHeight="1" x14ac:dyDescent="0.3"/>
    <row r="1986" ht="40.200000000000003" customHeight="1" x14ac:dyDescent="0.3"/>
    <row r="1987" ht="40.200000000000003" customHeight="1" x14ac:dyDescent="0.3"/>
    <row r="1988" ht="40.200000000000003" customHeight="1" x14ac:dyDescent="0.3"/>
    <row r="1989" ht="40.200000000000003" customHeight="1" x14ac:dyDescent="0.3"/>
    <row r="1990" ht="40.200000000000003" customHeight="1" x14ac:dyDescent="0.3"/>
    <row r="1991" ht="40.200000000000003" customHeight="1" x14ac:dyDescent="0.3"/>
    <row r="1992" ht="40.200000000000003" customHeight="1" x14ac:dyDescent="0.3"/>
    <row r="1993" ht="40.200000000000003" customHeight="1" x14ac:dyDescent="0.3"/>
    <row r="1994" ht="40.200000000000003" customHeight="1" x14ac:dyDescent="0.3"/>
    <row r="1995" ht="40.200000000000003" customHeight="1" x14ac:dyDescent="0.3"/>
    <row r="1996" ht="40.200000000000003" customHeight="1" x14ac:dyDescent="0.3"/>
    <row r="1997" ht="40.200000000000003" customHeight="1" x14ac:dyDescent="0.3"/>
    <row r="1998" ht="40.200000000000003" customHeight="1" x14ac:dyDescent="0.3"/>
    <row r="1999" ht="40.200000000000003" customHeight="1" x14ac:dyDescent="0.3"/>
    <row r="2000" ht="40.200000000000003" customHeight="1" x14ac:dyDescent="0.3"/>
    <row r="2001" ht="40.200000000000003" customHeight="1" x14ac:dyDescent="0.3"/>
    <row r="2002" ht="40.200000000000003" customHeight="1" x14ac:dyDescent="0.3"/>
    <row r="2003" ht="40.200000000000003" customHeight="1" x14ac:dyDescent="0.3"/>
    <row r="2004" ht="40.200000000000003" customHeight="1" x14ac:dyDescent="0.3"/>
    <row r="2005" ht="40.200000000000003" customHeight="1" x14ac:dyDescent="0.3"/>
    <row r="2006" ht="40.200000000000003" customHeight="1" x14ac:dyDescent="0.3"/>
    <row r="2007" ht="40.200000000000003" customHeight="1" x14ac:dyDescent="0.3"/>
    <row r="2008" ht="40.200000000000003" customHeight="1" x14ac:dyDescent="0.3"/>
    <row r="2009" ht="40.200000000000003" customHeight="1" x14ac:dyDescent="0.3"/>
    <row r="2010" ht="40.200000000000003" customHeight="1" x14ac:dyDescent="0.3"/>
    <row r="2011" ht="40.200000000000003" customHeight="1" x14ac:dyDescent="0.3"/>
    <row r="2012" ht="40.200000000000003" customHeight="1" x14ac:dyDescent="0.3"/>
    <row r="2013" ht="40.200000000000003" customHeight="1" x14ac:dyDescent="0.3"/>
    <row r="2014" ht="40.200000000000003" customHeight="1" x14ac:dyDescent="0.3"/>
    <row r="2015" ht="40.200000000000003" customHeight="1" x14ac:dyDescent="0.3"/>
    <row r="2016" ht="40.200000000000003" customHeight="1" x14ac:dyDescent="0.3"/>
    <row r="2017" ht="40.200000000000003" customHeight="1" x14ac:dyDescent="0.3"/>
    <row r="2018" ht="40.200000000000003" customHeight="1" x14ac:dyDescent="0.3"/>
    <row r="2019" ht="40.200000000000003" customHeight="1" x14ac:dyDescent="0.3"/>
    <row r="2020" ht="40.200000000000003" customHeight="1" x14ac:dyDescent="0.3"/>
    <row r="2021" ht="40.200000000000003" customHeight="1" x14ac:dyDescent="0.3"/>
    <row r="2022" ht="40.200000000000003" customHeight="1" x14ac:dyDescent="0.3"/>
    <row r="2023" ht="40.200000000000003" customHeight="1" x14ac:dyDescent="0.3"/>
    <row r="2024" ht="40.200000000000003" customHeight="1" x14ac:dyDescent="0.3"/>
    <row r="2025" ht="40.200000000000003" customHeight="1" x14ac:dyDescent="0.3"/>
    <row r="2026" ht="40.200000000000003" customHeight="1" x14ac:dyDescent="0.3"/>
    <row r="2027" ht="40.200000000000003" customHeight="1" x14ac:dyDescent="0.3"/>
    <row r="2028" ht="40.200000000000003" customHeight="1" x14ac:dyDescent="0.3"/>
    <row r="2029" ht="40.200000000000003" customHeight="1" x14ac:dyDescent="0.3"/>
    <row r="2030" ht="40.200000000000003" customHeight="1" x14ac:dyDescent="0.3"/>
    <row r="2031" ht="40.200000000000003" customHeight="1" x14ac:dyDescent="0.3"/>
    <row r="2032" ht="40.200000000000003" customHeight="1" x14ac:dyDescent="0.3"/>
    <row r="2033" ht="40.200000000000003" customHeight="1" x14ac:dyDescent="0.3"/>
    <row r="2034" ht="40.200000000000003" customHeight="1" x14ac:dyDescent="0.3"/>
    <row r="2035" ht="40.200000000000003" customHeight="1" x14ac:dyDescent="0.3"/>
    <row r="2036" ht="40.200000000000003" customHeight="1" x14ac:dyDescent="0.3"/>
    <row r="2037" ht="40.200000000000003" customHeight="1" x14ac:dyDescent="0.3"/>
    <row r="2038" ht="40.200000000000003" customHeight="1" x14ac:dyDescent="0.3"/>
    <row r="2039" ht="40.200000000000003" customHeight="1" x14ac:dyDescent="0.3"/>
    <row r="2040" ht="40.200000000000003" customHeight="1" x14ac:dyDescent="0.3"/>
    <row r="2041" ht="40.200000000000003" customHeight="1" x14ac:dyDescent="0.3"/>
    <row r="2042" ht="40.200000000000003" customHeight="1" x14ac:dyDescent="0.3"/>
    <row r="2043" ht="40.200000000000003" customHeight="1" x14ac:dyDescent="0.3"/>
    <row r="2044" ht="40.200000000000003" customHeight="1" x14ac:dyDescent="0.3"/>
    <row r="2045" ht="40.200000000000003" customHeight="1" x14ac:dyDescent="0.3"/>
    <row r="2046" ht="40.200000000000003" customHeight="1" x14ac:dyDescent="0.3"/>
    <row r="2047" ht="40.200000000000003" customHeight="1" x14ac:dyDescent="0.3"/>
    <row r="2048" ht="40.200000000000003" customHeight="1" x14ac:dyDescent="0.3"/>
    <row r="2049" ht="40.200000000000003" customHeight="1" x14ac:dyDescent="0.3"/>
    <row r="2050" ht="40.200000000000003" customHeight="1" x14ac:dyDescent="0.3"/>
    <row r="2051" ht="40.200000000000003" customHeight="1" x14ac:dyDescent="0.3"/>
    <row r="2052" ht="40.200000000000003" customHeight="1" x14ac:dyDescent="0.3"/>
    <row r="2053" ht="40.200000000000003" customHeight="1" x14ac:dyDescent="0.3"/>
    <row r="2054" ht="40.200000000000003" customHeight="1" x14ac:dyDescent="0.3"/>
    <row r="2055" ht="40.200000000000003" customHeight="1" x14ac:dyDescent="0.3"/>
    <row r="2056" ht="40.200000000000003" customHeight="1" x14ac:dyDescent="0.3"/>
    <row r="2057" ht="40.200000000000003" customHeight="1" x14ac:dyDescent="0.3"/>
    <row r="2058" ht="40.200000000000003" customHeight="1" x14ac:dyDescent="0.3"/>
    <row r="2059" ht="40.200000000000003" customHeight="1" x14ac:dyDescent="0.3"/>
    <row r="2060" ht="40.200000000000003" customHeight="1" x14ac:dyDescent="0.3"/>
    <row r="2061" ht="40.200000000000003" customHeight="1" x14ac:dyDescent="0.3"/>
    <row r="2062" ht="40.200000000000003" customHeight="1" x14ac:dyDescent="0.3"/>
    <row r="2063" ht="40.200000000000003" customHeight="1" x14ac:dyDescent="0.3"/>
    <row r="2064" ht="40.200000000000003" customHeight="1" x14ac:dyDescent="0.3"/>
    <row r="2065" ht="40.200000000000003" customHeight="1" x14ac:dyDescent="0.3"/>
    <row r="2066" ht="40.200000000000003" customHeight="1" x14ac:dyDescent="0.3"/>
    <row r="2067" ht="40.200000000000003" customHeight="1" x14ac:dyDescent="0.3"/>
    <row r="2068" ht="40.200000000000003" customHeight="1" x14ac:dyDescent="0.3"/>
    <row r="2069" ht="40.200000000000003" customHeight="1" x14ac:dyDescent="0.3"/>
    <row r="2070" ht="40.200000000000003" customHeight="1" x14ac:dyDescent="0.3"/>
    <row r="2071" ht="40.200000000000003" customHeight="1" x14ac:dyDescent="0.3"/>
    <row r="2072" ht="40.200000000000003" customHeight="1" x14ac:dyDescent="0.3"/>
    <row r="2073" ht="40.200000000000003" customHeight="1" x14ac:dyDescent="0.3"/>
    <row r="2074" ht="40.200000000000003" customHeight="1" x14ac:dyDescent="0.3"/>
    <row r="2075" ht="40.200000000000003" customHeight="1" x14ac:dyDescent="0.3"/>
    <row r="2076" ht="40.200000000000003" customHeight="1" x14ac:dyDescent="0.3"/>
    <row r="2077" ht="40.200000000000003" customHeight="1" x14ac:dyDescent="0.3"/>
    <row r="2078" ht="40.200000000000003" customHeight="1" x14ac:dyDescent="0.3"/>
    <row r="2079" ht="40.200000000000003" customHeight="1" x14ac:dyDescent="0.3"/>
    <row r="2080" ht="40.200000000000003" customHeight="1" x14ac:dyDescent="0.3"/>
    <row r="2081" ht="40.200000000000003" customHeight="1" x14ac:dyDescent="0.3"/>
    <row r="2082" ht="40.200000000000003" customHeight="1" x14ac:dyDescent="0.3"/>
    <row r="2083" ht="40.200000000000003" customHeight="1" x14ac:dyDescent="0.3"/>
    <row r="2084" ht="40.200000000000003" customHeight="1" x14ac:dyDescent="0.3"/>
    <row r="2085" ht="40.200000000000003" customHeight="1" x14ac:dyDescent="0.3"/>
    <row r="2086" ht="40.200000000000003" customHeight="1" x14ac:dyDescent="0.3"/>
    <row r="2087" ht="40.200000000000003" customHeight="1" x14ac:dyDescent="0.3"/>
    <row r="2088" ht="40.200000000000003" customHeight="1" x14ac:dyDescent="0.3"/>
    <row r="2089" ht="40.200000000000003" customHeight="1" x14ac:dyDescent="0.3"/>
    <row r="2090" ht="40.200000000000003" customHeight="1" x14ac:dyDescent="0.3"/>
    <row r="2091" ht="40.200000000000003" customHeight="1" x14ac:dyDescent="0.3"/>
    <row r="2092" ht="40.200000000000003" customHeight="1" x14ac:dyDescent="0.3"/>
    <row r="2093" ht="40.200000000000003" customHeight="1" x14ac:dyDescent="0.3"/>
    <row r="2094" ht="40.200000000000003" customHeight="1" x14ac:dyDescent="0.3"/>
    <row r="2095" ht="40.200000000000003" customHeight="1" x14ac:dyDescent="0.3"/>
    <row r="2096" ht="40.200000000000003" customHeight="1" x14ac:dyDescent="0.3"/>
    <row r="2097" ht="40.200000000000003" customHeight="1" x14ac:dyDescent="0.3"/>
    <row r="2098" ht="40.200000000000003" customHeight="1" x14ac:dyDescent="0.3"/>
    <row r="2099" ht="40.200000000000003" customHeight="1" x14ac:dyDescent="0.3"/>
    <row r="2100" ht="40.200000000000003" customHeight="1" x14ac:dyDescent="0.3"/>
    <row r="2101" ht="40.200000000000003" customHeight="1" x14ac:dyDescent="0.3"/>
    <row r="2102" ht="40.200000000000003" customHeight="1" x14ac:dyDescent="0.3"/>
    <row r="2103" ht="40.200000000000003" customHeight="1" x14ac:dyDescent="0.3"/>
    <row r="2104" ht="40.200000000000003" customHeight="1" x14ac:dyDescent="0.3"/>
    <row r="2105" ht="40.200000000000003" customHeight="1" x14ac:dyDescent="0.3"/>
    <row r="2106" ht="40.200000000000003" customHeight="1" x14ac:dyDescent="0.3"/>
    <row r="2107" ht="40.200000000000003" customHeight="1" x14ac:dyDescent="0.3"/>
    <row r="2108" ht="40.200000000000003" customHeight="1" x14ac:dyDescent="0.3"/>
    <row r="2109" ht="40.200000000000003" customHeight="1" x14ac:dyDescent="0.3"/>
    <row r="2110" ht="40.200000000000003" customHeight="1" x14ac:dyDescent="0.3"/>
    <row r="2111" ht="40.200000000000003" customHeight="1" x14ac:dyDescent="0.3"/>
    <row r="2112" ht="40.200000000000003" customHeight="1" x14ac:dyDescent="0.3"/>
    <row r="2113" ht="40.200000000000003" customHeight="1" x14ac:dyDescent="0.3"/>
    <row r="2114" ht="40.200000000000003" customHeight="1" x14ac:dyDescent="0.3"/>
    <row r="2115" ht="40.200000000000003" customHeight="1" x14ac:dyDescent="0.3"/>
    <row r="2116" ht="40.200000000000003" customHeight="1" x14ac:dyDescent="0.3"/>
    <row r="2117" ht="40.200000000000003" customHeight="1" x14ac:dyDescent="0.3"/>
    <row r="2118" ht="40.200000000000003" customHeight="1" x14ac:dyDescent="0.3"/>
    <row r="2119" ht="40.200000000000003" customHeight="1" x14ac:dyDescent="0.3"/>
    <row r="2120" ht="40.200000000000003" customHeight="1" x14ac:dyDescent="0.3"/>
    <row r="2121" ht="40.200000000000003" customHeight="1" x14ac:dyDescent="0.3"/>
    <row r="2122" ht="40.200000000000003" customHeight="1" x14ac:dyDescent="0.3"/>
    <row r="2123" ht="40.200000000000003" customHeight="1" x14ac:dyDescent="0.3"/>
    <row r="2124" ht="40.200000000000003" customHeight="1" x14ac:dyDescent="0.3"/>
    <row r="2125" ht="40.200000000000003" customHeight="1" x14ac:dyDescent="0.3"/>
    <row r="2126" ht="40.200000000000003" customHeight="1" x14ac:dyDescent="0.3"/>
    <row r="2127" ht="40.200000000000003" customHeight="1" x14ac:dyDescent="0.3"/>
    <row r="2128" ht="40.200000000000003" customHeight="1" x14ac:dyDescent="0.3"/>
    <row r="2129" ht="40.200000000000003" customHeight="1" x14ac:dyDescent="0.3"/>
    <row r="2130" ht="40.200000000000003" customHeight="1" x14ac:dyDescent="0.3"/>
    <row r="2131" ht="40.200000000000003" customHeight="1" x14ac:dyDescent="0.3"/>
    <row r="2132" ht="40.200000000000003" customHeight="1" x14ac:dyDescent="0.3"/>
    <row r="2133" ht="40.200000000000003" customHeight="1" x14ac:dyDescent="0.3"/>
    <row r="2134" ht="40.200000000000003" customHeight="1" x14ac:dyDescent="0.3"/>
    <row r="2135" ht="40.200000000000003" customHeight="1" x14ac:dyDescent="0.3"/>
    <row r="2136" ht="40.200000000000003" customHeight="1" x14ac:dyDescent="0.3"/>
    <row r="2137" ht="40.200000000000003" customHeight="1" x14ac:dyDescent="0.3"/>
    <row r="2138" ht="40.200000000000003" customHeight="1" x14ac:dyDescent="0.3"/>
    <row r="2139" ht="40.200000000000003" customHeight="1" x14ac:dyDescent="0.3"/>
    <row r="2140" ht="40.200000000000003" customHeight="1" x14ac:dyDescent="0.3"/>
    <row r="2141" ht="40.200000000000003" customHeight="1" x14ac:dyDescent="0.3"/>
    <row r="2142" ht="40.200000000000003" customHeight="1" x14ac:dyDescent="0.3"/>
    <row r="2143" ht="40.200000000000003" customHeight="1" x14ac:dyDescent="0.3"/>
    <row r="2144" ht="40.200000000000003" customHeight="1" x14ac:dyDescent="0.3"/>
    <row r="2145" ht="40.200000000000003" customHeight="1" x14ac:dyDescent="0.3"/>
    <row r="2146" ht="40.200000000000003" customHeight="1" x14ac:dyDescent="0.3"/>
    <row r="2147" ht="40.200000000000003" customHeight="1" x14ac:dyDescent="0.3"/>
    <row r="2148" ht="40.200000000000003" customHeight="1" x14ac:dyDescent="0.3"/>
    <row r="2149" ht="40.200000000000003" customHeight="1" x14ac:dyDescent="0.3"/>
    <row r="2150" ht="40.200000000000003" customHeight="1" x14ac:dyDescent="0.3"/>
    <row r="2151" ht="40.200000000000003" customHeight="1" x14ac:dyDescent="0.3"/>
    <row r="2152" ht="40.200000000000003" customHeight="1" x14ac:dyDescent="0.3"/>
    <row r="2153" ht="40.200000000000003" customHeight="1" x14ac:dyDescent="0.3"/>
    <row r="2154" ht="40.200000000000003" customHeight="1" x14ac:dyDescent="0.3"/>
    <row r="2155" ht="40.200000000000003" customHeight="1" x14ac:dyDescent="0.3"/>
    <row r="2156" ht="40.200000000000003" customHeight="1" x14ac:dyDescent="0.3"/>
    <row r="2157" ht="40.200000000000003" customHeight="1" x14ac:dyDescent="0.3"/>
    <row r="2158" ht="40.200000000000003" customHeight="1" x14ac:dyDescent="0.3"/>
    <row r="2159" ht="40.200000000000003" customHeight="1" x14ac:dyDescent="0.3"/>
    <row r="2160" ht="40.200000000000003" customHeight="1" x14ac:dyDescent="0.3"/>
    <row r="2161" ht="40.200000000000003" customHeight="1" x14ac:dyDescent="0.3"/>
    <row r="2162" ht="40.200000000000003" customHeight="1" x14ac:dyDescent="0.3"/>
    <row r="2163" ht="40.200000000000003" customHeight="1" x14ac:dyDescent="0.3"/>
    <row r="2164" ht="40.200000000000003" customHeight="1" x14ac:dyDescent="0.3"/>
    <row r="2165" ht="40.200000000000003" customHeight="1" x14ac:dyDescent="0.3"/>
    <row r="2166" ht="40.200000000000003" customHeight="1" x14ac:dyDescent="0.3"/>
    <row r="2167" ht="40.200000000000003" customHeight="1" x14ac:dyDescent="0.3"/>
    <row r="2168" ht="40.200000000000003" customHeight="1" x14ac:dyDescent="0.3"/>
    <row r="2169" ht="40.200000000000003" customHeight="1" x14ac:dyDescent="0.3"/>
    <row r="2170" ht="40.200000000000003" customHeight="1" x14ac:dyDescent="0.3"/>
    <row r="2171" ht="40.200000000000003" customHeight="1" x14ac:dyDescent="0.3"/>
    <row r="2172" ht="40.200000000000003" customHeight="1" x14ac:dyDescent="0.3"/>
    <row r="2173" ht="40.200000000000003" customHeight="1" x14ac:dyDescent="0.3"/>
    <row r="2174" ht="40.200000000000003" customHeight="1" x14ac:dyDescent="0.3"/>
    <row r="2175" ht="40.200000000000003" customHeight="1" x14ac:dyDescent="0.3"/>
    <row r="2176" ht="40.200000000000003" customHeight="1" x14ac:dyDescent="0.3"/>
    <row r="2177" ht="40.200000000000003" customHeight="1" x14ac:dyDescent="0.3"/>
    <row r="2178" ht="40.200000000000003" customHeight="1" x14ac:dyDescent="0.3"/>
    <row r="2179" ht="40.200000000000003" customHeight="1" x14ac:dyDescent="0.3"/>
    <row r="2180" ht="40.200000000000003" customHeight="1" x14ac:dyDescent="0.3"/>
    <row r="2181" ht="40.200000000000003" customHeight="1" x14ac:dyDescent="0.3"/>
    <row r="2182" ht="40.200000000000003" customHeight="1" x14ac:dyDescent="0.3"/>
    <row r="2183" ht="40.200000000000003" customHeight="1" x14ac:dyDescent="0.3"/>
    <row r="2184" ht="40.200000000000003" customHeight="1" x14ac:dyDescent="0.3"/>
    <row r="2185" ht="40.200000000000003" customHeight="1" x14ac:dyDescent="0.3"/>
    <row r="2186" ht="40.200000000000003" customHeight="1" x14ac:dyDescent="0.3"/>
    <row r="2187" ht="40.200000000000003" customHeight="1" x14ac:dyDescent="0.3"/>
    <row r="2188" ht="40.200000000000003" customHeight="1" x14ac:dyDescent="0.3"/>
    <row r="2189" ht="40.200000000000003" customHeight="1" x14ac:dyDescent="0.3"/>
    <row r="2190" ht="40.200000000000003" customHeight="1" x14ac:dyDescent="0.3"/>
    <row r="2191" ht="40.200000000000003" customHeight="1" x14ac:dyDescent="0.3"/>
    <row r="2192" ht="40.200000000000003" customHeight="1" x14ac:dyDescent="0.3"/>
    <row r="2193" ht="40.200000000000003" customHeight="1" x14ac:dyDescent="0.3"/>
    <row r="2194" ht="40.200000000000003" customHeight="1" x14ac:dyDescent="0.3"/>
    <row r="2195" ht="40.200000000000003" customHeight="1" x14ac:dyDescent="0.3"/>
    <row r="2196" ht="40.200000000000003" customHeight="1" x14ac:dyDescent="0.3"/>
    <row r="2197" ht="40.200000000000003" customHeight="1" x14ac:dyDescent="0.3"/>
    <row r="2198" ht="40.200000000000003" customHeight="1" x14ac:dyDescent="0.3"/>
    <row r="2199" ht="40.200000000000003" customHeight="1" x14ac:dyDescent="0.3"/>
    <row r="2200" ht="40.200000000000003" customHeight="1" x14ac:dyDescent="0.3"/>
    <row r="2201" ht="40.200000000000003" customHeight="1" x14ac:dyDescent="0.3"/>
    <row r="2202" ht="40.200000000000003" customHeight="1" x14ac:dyDescent="0.3"/>
    <row r="2203" ht="40.200000000000003" customHeight="1" x14ac:dyDescent="0.3"/>
    <row r="2204" ht="40.200000000000003" customHeight="1" x14ac:dyDescent="0.3"/>
    <row r="2205" ht="40.200000000000003" customHeight="1" x14ac:dyDescent="0.3"/>
    <row r="2206" ht="40.200000000000003" customHeight="1" x14ac:dyDescent="0.3"/>
    <row r="2207" ht="40.200000000000003" customHeight="1" x14ac:dyDescent="0.3"/>
    <row r="2208" ht="40.200000000000003" customHeight="1" x14ac:dyDescent="0.3"/>
    <row r="2209" ht="40.200000000000003" customHeight="1" x14ac:dyDescent="0.3"/>
    <row r="2210" ht="40.200000000000003" customHeight="1" x14ac:dyDescent="0.3"/>
    <row r="2211" ht="40.200000000000003" customHeight="1" x14ac:dyDescent="0.3"/>
    <row r="2212" ht="40.200000000000003" customHeight="1" x14ac:dyDescent="0.3"/>
    <row r="2213" ht="40.200000000000003" customHeight="1" x14ac:dyDescent="0.3"/>
    <row r="2214" ht="40.200000000000003" customHeight="1" x14ac:dyDescent="0.3"/>
    <row r="2215" ht="40.200000000000003" customHeight="1" x14ac:dyDescent="0.3"/>
    <row r="2216" ht="40.200000000000003" customHeight="1" x14ac:dyDescent="0.3"/>
    <row r="2217" ht="40.200000000000003" customHeight="1" x14ac:dyDescent="0.3"/>
    <row r="2218" ht="40.200000000000003" customHeight="1" x14ac:dyDescent="0.3"/>
    <row r="2219" ht="40.200000000000003" customHeight="1" x14ac:dyDescent="0.3"/>
    <row r="2220" ht="40.200000000000003" customHeight="1" x14ac:dyDescent="0.3"/>
    <row r="2221" ht="40.200000000000003" customHeight="1" x14ac:dyDescent="0.3"/>
    <row r="2222" ht="40.200000000000003" customHeight="1" x14ac:dyDescent="0.3"/>
    <row r="2223" ht="40.200000000000003" customHeight="1" x14ac:dyDescent="0.3"/>
    <row r="2224" ht="40.200000000000003" customHeight="1" x14ac:dyDescent="0.3"/>
    <row r="2225" ht="40.200000000000003" customHeight="1" x14ac:dyDescent="0.3"/>
    <row r="2226" ht="40.200000000000003" customHeight="1" x14ac:dyDescent="0.3"/>
    <row r="2227" ht="40.200000000000003" customHeight="1" x14ac:dyDescent="0.3"/>
    <row r="2228" ht="40.200000000000003" customHeight="1" x14ac:dyDescent="0.3"/>
    <row r="2229" ht="40.200000000000003" customHeight="1" x14ac:dyDescent="0.3"/>
    <row r="2230" ht="40.200000000000003" customHeight="1" x14ac:dyDescent="0.3"/>
    <row r="2231" ht="40.200000000000003" customHeight="1" x14ac:dyDescent="0.3"/>
    <row r="2232" ht="40.200000000000003" customHeight="1" x14ac:dyDescent="0.3"/>
    <row r="2233" ht="40.200000000000003" customHeight="1" x14ac:dyDescent="0.3"/>
    <row r="2234" ht="40.200000000000003" customHeight="1" x14ac:dyDescent="0.3"/>
    <row r="2235" ht="40.200000000000003" customHeight="1" x14ac:dyDescent="0.3"/>
    <row r="2236" ht="40.200000000000003" customHeight="1" x14ac:dyDescent="0.3"/>
    <row r="2237" ht="40.200000000000003" customHeight="1" x14ac:dyDescent="0.3"/>
    <row r="2238" ht="40.200000000000003" customHeight="1" x14ac:dyDescent="0.3"/>
    <row r="2239" ht="40.200000000000003" customHeight="1" x14ac:dyDescent="0.3"/>
    <row r="2240" ht="40.200000000000003" customHeight="1" x14ac:dyDescent="0.3"/>
    <row r="2241" ht="40.200000000000003" customHeight="1" x14ac:dyDescent="0.3"/>
    <row r="2242" ht="40.200000000000003" customHeight="1" x14ac:dyDescent="0.3"/>
    <row r="2243" ht="40.200000000000003" customHeight="1" x14ac:dyDescent="0.3"/>
    <row r="2244" ht="40.200000000000003" customHeight="1" x14ac:dyDescent="0.3"/>
    <row r="2245" ht="40.200000000000003" customHeight="1" x14ac:dyDescent="0.3"/>
    <row r="2246" ht="40.200000000000003" customHeight="1" x14ac:dyDescent="0.3"/>
    <row r="2247" ht="40.200000000000003" customHeight="1" x14ac:dyDescent="0.3"/>
    <row r="2248" ht="40.200000000000003" customHeight="1" x14ac:dyDescent="0.3"/>
    <row r="2249" ht="40.200000000000003" customHeight="1" x14ac:dyDescent="0.3"/>
    <row r="2250" ht="40.200000000000003" customHeight="1" x14ac:dyDescent="0.3"/>
    <row r="2251" ht="40.200000000000003" customHeight="1" x14ac:dyDescent="0.3"/>
    <row r="2252" ht="40.200000000000003" customHeight="1" x14ac:dyDescent="0.3"/>
    <row r="2253" ht="40.200000000000003" customHeight="1" x14ac:dyDescent="0.3"/>
    <row r="2254" ht="40.200000000000003" customHeight="1" x14ac:dyDescent="0.3"/>
    <row r="2255" ht="40.200000000000003" customHeight="1" x14ac:dyDescent="0.3"/>
    <row r="2256" ht="40.200000000000003" customHeight="1" x14ac:dyDescent="0.3"/>
    <row r="2257" ht="40.200000000000003" customHeight="1" x14ac:dyDescent="0.3"/>
    <row r="2258" ht="40.200000000000003" customHeight="1" x14ac:dyDescent="0.3"/>
    <row r="2259" ht="40.200000000000003" customHeight="1" x14ac:dyDescent="0.3"/>
    <row r="2260" ht="40.200000000000003" customHeight="1" x14ac:dyDescent="0.3"/>
    <row r="2261" ht="40.200000000000003" customHeight="1" x14ac:dyDescent="0.3"/>
    <row r="2262" ht="40.200000000000003" customHeight="1" x14ac:dyDescent="0.3"/>
    <row r="2263" ht="40.200000000000003" customHeight="1" x14ac:dyDescent="0.3"/>
    <row r="2264" ht="40.200000000000003" customHeight="1" x14ac:dyDescent="0.3"/>
    <row r="2265" ht="40.200000000000003" customHeight="1" x14ac:dyDescent="0.3"/>
    <row r="2266" ht="40.200000000000003" customHeight="1" x14ac:dyDescent="0.3"/>
    <row r="2267" ht="40.200000000000003" customHeight="1" x14ac:dyDescent="0.3"/>
    <row r="2268" ht="40.200000000000003" customHeight="1" x14ac:dyDescent="0.3"/>
    <row r="2269" ht="40.200000000000003" customHeight="1" x14ac:dyDescent="0.3"/>
    <row r="2270" ht="40.200000000000003" customHeight="1" x14ac:dyDescent="0.3"/>
    <row r="2271" ht="40.200000000000003" customHeight="1" x14ac:dyDescent="0.3"/>
    <row r="2272" ht="40.200000000000003" customHeight="1" x14ac:dyDescent="0.3"/>
    <row r="2273" ht="40.200000000000003" customHeight="1" x14ac:dyDescent="0.3"/>
    <row r="2274" ht="40.200000000000003" customHeight="1" x14ac:dyDescent="0.3"/>
    <row r="2275" ht="40.200000000000003" customHeight="1" x14ac:dyDescent="0.3"/>
    <row r="2276" ht="40.200000000000003" customHeight="1" x14ac:dyDescent="0.3"/>
    <row r="2277" ht="40.200000000000003" customHeight="1" x14ac:dyDescent="0.3"/>
    <row r="2278" ht="40.200000000000003" customHeight="1" x14ac:dyDescent="0.3"/>
    <row r="2279" ht="40.200000000000003" customHeight="1" x14ac:dyDescent="0.3"/>
    <row r="2280" ht="40.200000000000003" customHeight="1" x14ac:dyDescent="0.3"/>
    <row r="2281" ht="40.200000000000003" customHeight="1" x14ac:dyDescent="0.3"/>
    <row r="2282" ht="40.200000000000003" customHeight="1" x14ac:dyDescent="0.3"/>
    <row r="2283" ht="40.200000000000003" customHeight="1" x14ac:dyDescent="0.3"/>
    <row r="2284" ht="40.200000000000003" customHeight="1" x14ac:dyDescent="0.3"/>
    <row r="2285" ht="40.200000000000003" customHeight="1" x14ac:dyDescent="0.3"/>
    <row r="2286" ht="40.200000000000003" customHeight="1" x14ac:dyDescent="0.3"/>
    <row r="2287" ht="40.200000000000003" customHeight="1" x14ac:dyDescent="0.3"/>
    <row r="2288" ht="40.200000000000003" customHeight="1" x14ac:dyDescent="0.3"/>
    <row r="2289" ht="40.200000000000003" customHeight="1" x14ac:dyDescent="0.3"/>
    <row r="2290" ht="40.200000000000003" customHeight="1" x14ac:dyDescent="0.3"/>
    <row r="2291" ht="40.200000000000003" customHeight="1" x14ac:dyDescent="0.3"/>
    <row r="2292" ht="40.200000000000003" customHeight="1" x14ac:dyDescent="0.3"/>
    <row r="2293" ht="40.200000000000003" customHeight="1" x14ac:dyDescent="0.3"/>
    <row r="2294" ht="40.200000000000003" customHeight="1" x14ac:dyDescent="0.3"/>
    <row r="2295" ht="40.200000000000003" customHeight="1" x14ac:dyDescent="0.3"/>
    <row r="2296" ht="40.200000000000003" customHeight="1" x14ac:dyDescent="0.3"/>
    <row r="2297" ht="40.200000000000003" customHeight="1" x14ac:dyDescent="0.3"/>
    <row r="2298" ht="40.200000000000003" customHeight="1" x14ac:dyDescent="0.3"/>
    <row r="2299" ht="40.200000000000003" customHeight="1" x14ac:dyDescent="0.3"/>
    <row r="2300" ht="40.200000000000003" customHeight="1" x14ac:dyDescent="0.3"/>
    <row r="2301" ht="40.200000000000003" customHeight="1" x14ac:dyDescent="0.3"/>
    <row r="2302" ht="40.200000000000003" customHeight="1" x14ac:dyDescent="0.3"/>
    <row r="2303" ht="40.200000000000003" customHeight="1" x14ac:dyDescent="0.3"/>
    <row r="2304" ht="40.200000000000003" customHeight="1" x14ac:dyDescent="0.3"/>
    <row r="2305" ht="40.200000000000003" customHeight="1" x14ac:dyDescent="0.3"/>
    <row r="2306" ht="40.200000000000003" customHeight="1" x14ac:dyDescent="0.3"/>
    <row r="2307" ht="40.200000000000003" customHeight="1" x14ac:dyDescent="0.3"/>
    <row r="2308" ht="40.200000000000003" customHeight="1" x14ac:dyDescent="0.3"/>
    <row r="2309" ht="40.200000000000003" customHeight="1" x14ac:dyDescent="0.3"/>
    <row r="2310" ht="40.200000000000003" customHeight="1" x14ac:dyDescent="0.3"/>
    <row r="2311" ht="40.200000000000003" customHeight="1" x14ac:dyDescent="0.3"/>
    <row r="2312" ht="40.200000000000003" customHeight="1" x14ac:dyDescent="0.3"/>
    <row r="2313" ht="40.200000000000003" customHeight="1" x14ac:dyDescent="0.3"/>
    <row r="2314" ht="40.200000000000003" customHeight="1" x14ac:dyDescent="0.3"/>
    <row r="2315" ht="40.200000000000003" customHeight="1" x14ac:dyDescent="0.3"/>
    <row r="2316" ht="40.200000000000003" customHeight="1" x14ac:dyDescent="0.3"/>
    <row r="2317" ht="40.200000000000003" customHeight="1" x14ac:dyDescent="0.3"/>
    <row r="2318" ht="40.200000000000003" customHeight="1" x14ac:dyDescent="0.3"/>
    <row r="2319" ht="40.200000000000003" customHeight="1" x14ac:dyDescent="0.3"/>
    <row r="2320" ht="40.200000000000003" customHeight="1" x14ac:dyDescent="0.3"/>
    <row r="2321" ht="40.200000000000003" customHeight="1" x14ac:dyDescent="0.3"/>
    <row r="2322" ht="40.200000000000003" customHeight="1" x14ac:dyDescent="0.3"/>
    <row r="2323" ht="40.200000000000003" customHeight="1" x14ac:dyDescent="0.3"/>
    <row r="2324" ht="40.200000000000003" customHeight="1" x14ac:dyDescent="0.3"/>
    <row r="2325" ht="40.200000000000003" customHeight="1" x14ac:dyDescent="0.3"/>
    <row r="2326" ht="40.200000000000003" customHeight="1" x14ac:dyDescent="0.3"/>
    <row r="2327" ht="40.200000000000003" customHeight="1" x14ac:dyDescent="0.3"/>
    <row r="2328" ht="40.200000000000003" customHeight="1" x14ac:dyDescent="0.3"/>
    <row r="2329" ht="40.200000000000003" customHeight="1" x14ac:dyDescent="0.3"/>
    <row r="2330" ht="40.200000000000003" customHeight="1" x14ac:dyDescent="0.3"/>
    <row r="2331" ht="40.200000000000003" customHeight="1" x14ac:dyDescent="0.3"/>
    <row r="2332" ht="40.200000000000003" customHeight="1" x14ac:dyDescent="0.3"/>
    <row r="2333" ht="40.200000000000003" customHeight="1" x14ac:dyDescent="0.3"/>
    <row r="2334" ht="40.200000000000003" customHeight="1" x14ac:dyDescent="0.3"/>
    <row r="2335" ht="40.200000000000003" customHeight="1" x14ac:dyDescent="0.3"/>
    <row r="2336" ht="40.200000000000003" customHeight="1" x14ac:dyDescent="0.3"/>
    <row r="2337" ht="40.200000000000003" customHeight="1" x14ac:dyDescent="0.3"/>
    <row r="2338" ht="40.200000000000003" customHeight="1" x14ac:dyDescent="0.3"/>
    <row r="2339" ht="40.200000000000003" customHeight="1" x14ac:dyDescent="0.3"/>
    <row r="2340" ht="40.200000000000003" customHeight="1" x14ac:dyDescent="0.3"/>
    <row r="2341" ht="40.200000000000003" customHeight="1" x14ac:dyDescent="0.3"/>
    <row r="2342" ht="40.200000000000003" customHeight="1" x14ac:dyDescent="0.3"/>
    <row r="2343" ht="40.200000000000003" customHeight="1" x14ac:dyDescent="0.3"/>
    <row r="2344" ht="40.200000000000003" customHeight="1" x14ac:dyDescent="0.3"/>
    <row r="2345" ht="40.200000000000003" customHeight="1" x14ac:dyDescent="0.3"/>
    <row r="2346" ht="40.200000000000003" customHeight="1" x14ac:dyDescent="0.3"/>
    <row r="2347" ht="40.200000000000003" customHeight="1" x14ac:dyDescent="0.3"/>
    <row r="2348" ht="40.200000000000003" customHeight="1" x14ac:dyDescent="0.3"/>
    <row r="2349" ht="40.200000000000003" customHeight="1" x14ac:dyDescent="0.3"/>
    <row r="2350" ht="40.200000000000003" customHeight="1" x14ac:dyDescent="0.3"/>
    <row r="2351" ht="40.200000000000003" customHeight="1" x14ac:dyDescent="0.3"/>
    <row r="2352" ht="40.200000000000003" customHeight="1" x14ac:dyDescent="0.3"/>
    <row r="2353" ht="40.200000000000003" customHeight="1" x14ac:dyDescent="0.3"/>
    <row r="2354" ht="40.200000000000003" customHeight="1" x14ac:dyDescent="0.3"/>
    <row r="2355" ht="40.200000000000003" customHeight="1" x14ac:dyDescent="0.3"/>
    <row r="2356" ht="40.200000000000003" customHeight="1" x14ac:dyDescent="0.3"/>
    <row r="2357" ht="40.200000000000003" customHeight="1" x14ac:dyDescent="0.3"/>
    <row r="2358" ht="40.200000000000003" customHeight="1" x14ac:dyDescent="0.3"/>
    <row r="2359" ht="40.200000000000003" customHeight="1" x14ac:dyDescent="0.3"/>
    <row r="2360" ht="40.200000000000003" customHeight="1" x14ac:dyDescent="0.3"/>
    <row r="2361" ht="40.200000000000003" customHeight="1" x14ac:dyDescent="0.3"/>
    <row r="2362" ht="40.200000000000003" customHeight="1" x14ac:dyDescent="0.3"/>
    <row r="2363" ht="40.200000000000003" customHeight="1" x14ac:dyDescent="0.3"/>
    <row r="2364" ht="40.200000000000003" customHeight="1" x14ac:dyDescent="0.3"/>
    <row r="2365" ht="40.200000000000003" customHeight="1" x14ac:dyDescent="0.3"/>
    <row r="2366" ht="40.200000000000003" customHeight="1" x14ac:dyDescent="0.3"/>
    <row r="2367" ht="40.200000000000003" customHeight="1" x14ac:dyDescent="0.3"/>
    <row r="2368" ht="40.200000000000003" customHeight="1" x14ac:dyDescent="0.3"/>
    <row r="2369" ht="40.200000000000003" customHeight="1" x14ac:dyDescent="0.3"/>
    <row r="2370" ht="40.200000000000003" customHeight="1" x14ac:dyDescent="0.3"/>
    <row r="2371" ht="40.200000000000003" customHeight="1" x14ac:dyDescent="0.3"/>
    <row r="2372" ht="40.200000000000003" customHeight="1" x14ac:dyDescent="0.3"/>
    <row r="2373" ht="40.200000000000003" customHeight="1" x14ac:dyDescent="0.3"/>
    <row r="2374" ht="40.200000000000003" customHeight="1" x14ac:dyDescent="0.3"/>
    <row r="2375" ht="40.200000000000003" customHeight="1" x14ac:dyDescent="0.3"/>
    <row r="2376" ht="40.200000000000003" customHeight="1" x14ac:dyDescent="0.3"/>
    <row r="2377" ht="40.200000000000003" customHeight="1" x14ac:dyDescent="0.3"/>
    <row r="2378" ht="40.200000000000003" customHeight="1" x14ac:dyDescent="0.3"/>
    <row r="2379" ht="40.200000000000003" customHeight="1" x14ac:dyDescent="0.3"/>
    <row r="2380" ht="40.200000000000003" customHeight="1" x14ac:dyDescent="0.3"/>
    <row r="2381" ht="40.200000000000003" customHeight="1" x14ac:dyDescent="0.3"/>
    <row r="2382" ht="40.200000000000003" customHeight="1" x14ac:dyDescent="0.3"/>
    <row r="2383" ht="40.200000000000003" customHeight="1" x14ac:dyDescent="0.3"/>
    <row r="2384" ht="40.200000000000003" customHeight="1" x14ac:dyDescent="0.3"/>
    <row r="2385" ht="40.200000000000003" customHeight="1" x14ac:dyDescent="0.3"/>
    <row r="2386" ht="40.200000000000003" customHeight="1" x14ac:dyDescent="0.3"/>
    <row r="2387" ht="40.200000000000003" customHeight="1" x14ac:dyDescent="0.3"/>
    <row r="2388" ht="40.200000000000003" customHeight="1" x14ac:dyDescent="0.3"/>
    <row r="2389" ht="40.200000000000003" customHeight="1" x14ac:dyDescent="0.3"/>
    <row r="2390" ht="40.200000000000003" customHeight="1" x14ac:dyDescent="0.3"/>
    <row r="2391" ht="40.200000000000003" customHeight="1" x14ac:dyDescent="0.3"/>
    <row r="2392" ht="40.200000000000003" customHeight="1" x14ac:dyDescent="0.3"/>
    <row r="2393" ht="40.200000000000003" customHeight="1" x14ac:dyDescent="0.3"/>
    <row r="2394" ht="40.200000000000003" customHeight="1" x14ac:dyDescent="0.3"/>
    <row r="2395" ht="40.200000000000003" customHeight="1" x14ac:dyDescent="0.3"/>
    <row r="2396" ht="40.200000000000003" customHeight="1" x14ac:dyDescent="0.3"/>
    <row r="2397" ht="40.200000000000003" customHeight="1" x14ac:dyDescent="0.3"/>
    <row r="2398" ht="40.200000000000003" customHeight="1" x14ac:dyDescent="0.3"/>
    <row r="2399" ht="40.200000000000003" customHeight="1" x14ac:dyDescent="0.3"/>
    <row r="2400" ht="40.200000000000003" customHeight="1" x14ac:dyDescent="0.3"/>
    <row r="2401" ht="40.200000000000003" customHeight="1" x14ac:dyDescent="0.3"/>
    <row r="2402" ht="40.200000000000003" customHeight="1" x14ac:dyDescent="0.3"/>
    <row r="2403" ht="40.200000000000003" customHeight="1" x14ac:dyDescent="0.3"/>
    <row r="2404" ht="40.200000000000003" customHeight="1" x14ac:dyDescent="0.3"/>
    <row r="2405" ht="40.200000000000003" customHeight="1" x14ac:dyDescent="0.3"/>
    <row r="2406" ht="40.200000000000003" customHeight="1" x14ac:dyDescent="0.3"/>
    <row r="2407" ht="40.200000000000003" customHeight="1" x14ac:dyDescent="0.3"/>
    <row r="2408" ht="40.200000000000003" customHeight="1" x14ac:dyDescent="0.3"/>
    <row r="2409" ht="40.200000000000003" customHeight="1" x14ac:dyDescent="0.3"/>
    <row r="2410" ht="40.200000000000003" customHeight="1" x14ac:dyDescent="0.3"/>
    <row r="2411" ht="40.200000000000003" customHeight="1" x14ac:dyDescent="0.3"/>
    <row r="2412" ht="40.200000000000003" customHeight="1" x14ac:dyDescent="0.3"/>
    <row r="2413" ht="40.200000000000003" customHeight="1" x14ac:dyDescent="0.3"/>
    <row r="2414" ht="40.200000000000003" customHeight="1" x14ac:dyDescent="0.3"/>
    <row r="2415" ht="40.200000000000003" customHeight="1" x14ac:dyDescent="0.3"/>
    <row r="2416" ht="40.200000000000003" customHeight="1" x14ac:dyDescent="0.3"/>
    <row r="2417" ht="40.200000000000003" customHeight="1" x14ac:dyDescent="0.3"/>
    <row r="2418" ht="40.200000000000003" customHeight="1" x14ac:dyDescent="0.3"/>
    <row r="2419" ht="40.200000000000003" customHeight="1" x14ac:dyDescent="0.3"/>
    <row r="2420" ht="40.200000000000003" customHeight="1" x14ac:dyDescent="0.3"/>
    <row r="2421" ht="40.200000000000003" customHeight="1" x14ac:dyDescent="0.3"/>
    <row r="2422" ht="40.200000000000003" customHeight="1" x14ac:dyDescent="0.3"/>
    <row r="2423" ht="40.200000000000003" customHeight="1" x14ac:dyDescent="0.3"/>
    <row r="2424" ht="40.200000000000003" customHeight="1" x14ac:dyDescent="0.3"/>
    <row r="2425" ht="40.200000000000003" customHeight="1" x14ac:dyDescent="0.3"/>
    <row r="2426" ht="40.200000000000003" customHeight="1" x14ac:dyDescent="0.3"/>
    <row r="2427" ht="40.200000000000003" customHeight="1" x14ac:dyDescent="0.3"/>
    <row r="2428" ht="40.200000000000003" customHeight="1" x14ac:dyDescent="0.3"/>
    <row r="2429" ht="40.200000000000003" customHeight="1" x14ac:dyDescent="0.3"/>
    <row r="2430" ht="40.200000000000003" customHeight="1" x14ac:dyDescent="0.3"/>
    <row r="2431" ht="40.200000000000003" customHeight="1" x14ac:dyDescent="0.3"/>
    <row r="2432" ht="40.200000000000003" customHeight="1" x14ac:dyDescent="0.3"/>
    <row r="2433" ht="40.200000000000003" customHeight="1" x14ac:dyDescent="0.3"/>
    <row r="2434" ht="40.200000000000003" customHeight="1" x14ac:dyDescent="0.3"/>
    <row r="2435" ht="40.200000000000003" customHeight="1" x14ac:dyDescent="0.3"/>
    <row r="2436" ht="40.200000000000003" customHeight="1" x14ac:dyDescent="0.3"/>
    <row r="2437" ht="40.200000000000003" customHeight="1" x14ac:dyDescent="0.3"/>
    <row r="2438" ht="40.200000000000003" customHeight="1" x14ac:dyDescent="0.3"/>
    <row r="2439" ht="40.200000000000003" customHeight="1" x14ac:dyDescent="0.3"/>
    <row r="2440" ht="40.200000000000003" customHeight="1" x14ac:dyDescent="0.3"/>
    <row r="2441" ht="40.200000000000003" customHeight="1" x14ac:dyDescent="0.3"/>
    <row r="2442" ht="40.200000000000003" customHeight="1" x14ac:dyDescent="0.3"/>
    <row r="2443" ht="40.200000000000003" customHeight="1" x14ac:dyDescent="0.3"/>
    <row r="2444" ht="40.200000000000003" customHeight="1" x14ac:dyDescent="0.3"/>
    <row r="2445" ht="40.200000000000003" customHeight="1" x14ac:dyDescent="0.3"/>
    <row r="2446" ht="40.200000000000003" customHeight="1" x14ac:dyDescent="0.3"/>
    <row r="2447" ht="40.200000000000003" customHeight="1" x14ac:dyDescent="0.3"/>
    <row r="2448" ht="40.200000000000003" customHeight="1" x14ac:dyDescent="0.3"/>
    <row r="2449" ht="40.200000000000003" customHeight="1" x14ac:dyDescent="0.3"/>
    <row r="2450" ht="40.200000000000003" customHeight="1" x14ac:dyDescent="0.3"/>
    <row r="2451" ht="40.200000000000003" customHeight="1" x14ac:dyDescent="0.3"/>
    <row r="2452" ht="40.200000000000003" customHeight="1" x14ac:dyDescent="0.3"/>
    <row r="2453" ht="40.200000000000003" customHeight="1" x14ac:dyDescent="0.3"/>
    <row r="2454" ht="40.200000000000003" customHeight="1" x14ac:dyDescent="0.3"/>
    <row r="2455" ht="40.200000000000003" customHeight="1" x14ac:dyDescent="0.3"/>
    <row r="2456" ht="40.200000000000003" customHeight="1" x14ac:dyDescent="0.3"/>
    <row r="2457" ht="40.200000000000003" customHeight="1" x14ac:dyDescent="0.3"/>
    <row r="2458" ht="40.200000000000003" customHeight="1" x14ac:dyDescent="0.3"/>
    <row r="2459" ht="40.200000000000003" customHeight="1" x14ac:dyDescent="0.3"/>
    <row r="2460" ht="40.200000000000003" customHeight="1" x14ac:dyDescent="0.3"/>
    <row r="2461" ht="40.200000000000003" customHeight="1" x14ac:dyDescent="0.3"/>
    <row r="2462" ht="40.200000000000003" customHeight="1" x14ac:dyDescent="0.3"/>
    <row r="2463" ht="40.200000000000003" customHeight="1" x14ac:dyDescent="0.3"/>
    <row r="2464" ht="40.200000000000003" customHeight="1" x14ac:dyDescent="0.3"/>
    <row r="2465" ht="40.200000000000003" customHeight="1" x14ac:dyDescent="0.3"/>
    <row r="2466" ht="40.200000000000003" customHeight="1" x14ac:dyDescent="0.3"/>
    <row r="2467" ht="40.200000000000003" customHeight="1" x14ac:dyDescent="0.3"/>
    <row r="2468" ht="40.200000000000003" customHeight="1" x14ac:dyDescent="0.3"/>
    <row r="2469" ht="40.200000000000003" customHeight="1" x14ac:dyDescent="0.3"/>
    <row r="2470" ht="40.200000000000003" customHeight="1" x14ac:dyDescent="0.3"/>
    <row r="2471" ht="40.200000000000003" customHeight="1" x14ac:dyDescent="0.3"/>
    <row r="2472" ht="40.200000000000003" customHeight="1" x14ac:dyDescent="0.3"/>
    <row r="2473" ht="40.200000000000003" customHeight="1" x14ac:dyDescent="0.3"/>
    <row r="2474" ht="40.200000000000003" customHeight="1" x14ac:dyDescent="0.3"/>
    <row r="2475" ht="40.200000000000003" customHeight="1" x14ac:dyDescent="0.3"/>
    <row r="2476" ht="40.200000000000003" customHeight="1" x14ac:dyDescent="0.3"/>
    <row r="2477" ht="40.200000000000003" customHeight="1" x14ac:dyDescent="0.3"/>
    <row r="2478" ht="40.200000000000003" customHeight="1" x14ac:dyDescent="0.3"/>
    <row r="2479" ht="40.200000000000003" customHeight="1" x14ac:dyDescent="0.3"/>
    <row r="2480" ht="40.200000000000003" customHeight="1" x14ac:dyDescent="0.3"/>
    <row r="2481" ht="40.200000000000003" customHeight="1" x14ac:dyDescent="0.3"/>
    <row r="2482" ht="40.200000000000003" customHeight="1" x14ac:dyDescent="0.3"/>
    <row r="2483" ht="40.200000000000003" customHeight="1" x14ac:dyDescent="0.3"/>
    <row r="2484" ht="40.200000000000003" customHeight="1" x14ac:dyDescent="0.3"/>
    <row r="2485" ht="40.200000000000003" customHeight="1" x14ac:dyDescent="0.3"/>
    <row r="2486" ht="40.200000000000003" customHeight="1" x14ac:dyDescent="0.3"/>
    <row r="2487" ht="40.200000000000003" customHeight="1" x14ac:dyDescent="0.3"/>
    <row r="2488" ht="40.200000000000003" customHeight="1" x14ac:dyDescent="0.3"/>
    <row r="2489" ht="40.200000000000003" customHeight="1" x14ac:dyDescent="0.3"/>
    <row r="2490" ht="40.200000000000003" customHeight="1" x14ac:dyDescent="0.3"/>
    <row r="2491" ht="40.200000000000003" customHeight="1" x14ac:dyDescent="0.3"/>
    <row r="2492" ht="40.200000000000003" customHeight="1" x14ac:dyDescent="0.3"/>
    <row r="2493" ht="40.200000000000003" customHeight="1" x14ac:dyDescent="0.3"/>
    <row r="2494" ht="40.200000000000003" customHeight="1" x14ac:dyDescent="0.3"/>
    <row r="2495" ht="40.200000000000003" customHeight="1" x14ac:dyDescent="0.3"/>
    <row r="2496" ht="40.200000000000003" customHeight="1" x14ac:dyDescent="0.3"/>
    <row r="2497" ht="40.200000000000003" customHeight="1" x14ac:dyDescent="0.3"/>
    <row r="2498" ht="40.200000000000003" customHeight="1" x14ac:dyDescent="0.3"/>
    <row r="2499" ht="40.200000000000003" customHeight="1" x14ac:dyDescent="0.3"/>
    <row r="2500" ht="40.200000000000003" customHeight="1" x14ac:dyDescent="0.3"/>
    <row r="2501" ht="40.200000000000003" customHeight="1" x14ac:dyDescent="0.3"/>
    <row r="2502" ht="40.200000000000003" customHeight="1" x14ac:dyDescent="0.3"/>
    <row r="2503" ht="40.200000000000003" customHeight="1" x14ac:dyDescent="0.3"/>
    <row r="2504" ht="40.200000000000003" customHeight="1" x14ac:dyDescent="0.3"/>
    <row r="2505" ht="40.200000000000003" customHeight="1" x14ac:dyDescent="0.3"/>
    <row r="2506" ht="40.200000000000003" customHeight="1" x14ac:dyDescent="0.3"/>
    <row r="2507" ht="40.200000000000003" customHeight="1" x14ac:dyDescent="0.3"/>
    <row r="2508" ht="40.200000000000003" customHeight="1" x14ac:dyDescent="0.3"/>
    <row r="2509" ht="40.200000000000003" customHeight="1" x14ac:dyDescent="0.3"/>
    <row r="2510" ht="40.200000000000003" customHeight="1" x14ac:dyDescent="0.3"/>
    <row r="2511" ht="40.200000000000003" customHeight="1" x14ac:dyDescent="0.3"/>
    <row r="2512" ht="40.200000000000003" customHeight="1" x14ac:dyDescent="0.3"/>
    <row r="2513" ht="40.200000000000003" customHeight="1" x14ac:dyDescent="0.3"/>
    <row r="2514" ht="40.200000000000003" customHeight="1" x14ac:dyDescent="0.3"/>
    <row r="2515" ht="40.200000000000003" customHeight="1" x14ac:dyDescent="0.3"/>
    <row r="2516" ht="40.200000000000003" customHeight="1" x14ac:dyDescent="0.3"/>
    <row r="2517" ht="40.200000000000003" customHeight="1" x14ac:dyDescent="0.3"/>
    <row r="2518" ht="40.200000000000003" customHeight="1" x14ac:dyDescent="0.3"/>
    <row r="2519" ht="40.200000000000003" customHeight="1" x14ac:dyDescent="0.3"/>
    <row r="2520" ht="40.200000000000003" customHeight="1" x14ac:dyDescent="0.3"/>
    <row r="2521" ht="40.200000000000003" customHeight="1" x14ac:dyDescent="0.3"/>
    <row r="2522" ht="40.200000000000003" customHeight="1" x14ac:dyDescent="0.3"/>
    <row r="2523" ht="40.200000000000003" customHeight="1" x14ac:dyDescent="0.3"/>
    <row r="2524" ht="40.200000000000003" customHeight="1" x14ac:dyDescent="0.3"/>
    <row r="2525" ht="40.200000000000003" customHeight="1" x14ac:dyDescent="0.3"/>
    <row r="2526" ht="40.200000000000003" customHeight="1" x14ac:dyDescent="0.3"/>
    <row r="2527" ht="40.200000000000003" customHeight="1" x14ac:dyDescent="0.3"/>
    <row r="2528" ht="40.200000000000003" customHeight="1" x14ac:dyDescent="0.3"/>
    <row r="2529" ht="40.200000000000003" customHeight="1" x14ac:dyDescent="0.3"/>
    <row r="2530" ht="40.200000000000003" customHeight="1" x14ac:dyDescent="0.3"/>
    <row r="2531" ht="40.200000000000003" customHeight="1" x14ac:dyDescent="0.3"/>
    <row r="2532" ht="40.200000000000003" customHeight="1" x14ac:dyDescent="0.3"/>
    <row r="2533" ht="40.200000000000003" customHeight="1" x14ac:dyDescent="0.3"/>
    <row r="2534" ht="40.200000000000003" customHeight="1" x14ac:dyDescent="0.3"/>
    <row r="2535" ht="40.200000000000003" customHeight="1" x14ac:dyDescent="0.3"/>
    <row r="2536" ht="40.200000000000003" customHeight="1" x14ac:dyDescent="0.3"/>
    <row r="2537" ht="40.200000000000003" customHeight="1" x14ac:dyDescent="0.3"/>
    <row r="2538" ht="40.200000000000003" customHeight="1" x14ac:dyDescent="0.3"/>
    <row r="2539" ht="40.200000000000003" customHeight="1" x14ac:dyDescent="0.3"/>
    <row r="2540" ht="40.200000000000003" customHeight="1" x14ac:dyDescent="0.3"/>
    <row r="2541" ht="40.200000000000003" customHeight="1" x14ac:dyDescent="0.3"/>
    <row r="2542" ht="40.200000000000003" customHeight="1" x14ac:dyDescent="0.3"/>
    <row r="2543" ht="40.200000000000003" customHeight="1" x14ac:dyDescent="0.3"/>
    <row r="2544" ht="40.200000000000003" customHeight="1" x14ac:dyDescent="0.3"/>
    <row r="2545" ht="40.200000000000003" customHeight="1" x14ac:dyDescent="0.3"/>
    <row r="2546" ht="40.200000000000003" customHeight="1" x14ac:dyDescent="0.3"/>
    <row r="2547" ht="40.200000000000003" customHeight="1" x14ac:dyDescent="0.3"/>
    <row r="2548" ht="40.200000000000003" customHeight="1" x14ac:dyDescent="0.3"/>
    <row r="2549" ht="40.200000000000003" customHeight="1" x14ac:dyDescent="0.3"/>
    <row r="2550" ht="40.200000000000003" customHeight="1" x14ac:dyDescent="0.3"/>
    <row r="2551" ht="40.200000000000003" customHeight="1" x14ac:dyDescent="0.3"/>
    <row r="2552" ht="40.200000000000003" customHeight="1" x14ac:dyDescent="0.3"/>
    <row r="2553" ht="40.200000000000003" customHeight="1" x14ac:dyDescent="0.3"/>
    <row r="2554" ht="40.200000000000003" customHeight="1" x14ac:dyDescent="0.3"/>
    <row r="2555" ht="40.200000000000003" customHeight="1" x14ac:dyDescent="0.3"/>
    <row r="2556" ht="40.200000000000003" customHeight="1" x14ac:dyDescent="0.3"/>
    <row r="2557" ht="40.200000000000003" customHeight="1" x14ac:dyDescent="0.3"/>
    <row r="2558" ht="40.200000000000003" customHeight="1" x14ac:dyDescent="0.3"/>
    <row r="2559" ht="40.200000000000003" customHeight="1" x14ac:dyDescent="0.3"/>
    <row r="2560" ht="40.200000000000003" customHeight="1" x14ac:dyDescent="0.3"/>
    <row r="2561" ht="40.200000000000003" customHeight="1" x14ac:dyDescent="0.3"/>
    <row r="2562" ht="40.200000000000003" customHeight="1" x14ac:dyDescent="0.3"/>
    <row r="2563" ht="40.200000000000003" customHeight="1" x14ac:dyDescent="0.3"/>
    <row r="2564" ht="40.200000000000003" customHeight="1" x14ac:dyDescent="0.3"/>
    <row r="2565" ht="40.200000000000003" customHeight="1" x14ac:dyDescent="0.3"/>
    <row r="2566" ht="40.200000000000003" customHeight="1" x14ac:dyDescent="0.3"/>
    <row r="2567" ht="40.200000000000003" customHeight="1" x14ac:dyDescent="0.3"/>
    <row r="2568" ht="40.200000000000003" customHeight="1" x14ac:dyDescent="0.3"/>
    <row r="2569" ht="40.200000000000003" customHeight="1" x14ac:dyDescent="0.3"/>
    <row r="2570" ht="40.200000000000003" customHeight="1" x14ac:dyDescent="0.3"/>
    <row r="2571" ht="40.200000000000003" customHeight="1" x14ac:dyDescent="0.3"/>
    <row r="2572" ht="40.200000000000003" customHeight="1" x14ac:dyDescent="0.3"/>
    <row r="2573" ht="40.200000000000003" customHeight="1" x14ac:dyDescent="0.3"/>
    <row r="2574" ht="40.200000000000003" customHeight="1" x14ac:dyDescent="0.3"/>
    <row r="2575" ht="40.200000000000003" customHeight="1" x14ac:dyDescent="0.3"/>
    <row r="2576" ht="40.200000000000003" customHeight="1" x14ac:dyDescent="0.3"/>
    <row r="2577" ht="40.200000000000003" customHeight="1" x14ac:dyDescent="0.3"/>
    <row r="2578" ht="40.200000000000003" customHeight="1" x14ac:dyDescent="0.3"/>
    <row r="2579" ht="40.200000000000003" customHeight="1" x14ac:dyDescent="0.3"/>
    <row r="2580" ht="40.200000000000003" customHeight="1" x14ac:dyDescent="0.3"/>
    <row r="2581" ht="40.200000000000003" customHeight="1" x14ac:dyDescent="0.3"/>
    <row r="2582" ht="40.200000000000003" customHeight="1" x14ac:dyDescent="0.3"/>
    <row r="2583" ht="40.200000000000003" customHeight="1" x14ac:dyDescent="0.3"/>
    <row r="2584" ht="40.200000000000003" customHeight="1" x14ac:dyDescent="0.3"/>
    <row r="2585" ht="40.200000000000003" customHeight="1" x14ac:dyDescent="0.3"/>
    <row r="2586" ht="40.200000000000003" customHeight="1" x14ac:dyDescent="0.3"/>
    <row r="2587" ht="40.200000000000003" customHeight="1" x14ac:dyDescent="0.3"/>
    <row r="2588" ht="40.200000000000003" customHeight="1" x14ac:dyDescent="0.3"/>
    <row r="2589" ht="40.200000000000003" customHeight="1" x14ac:dyDescent="0.3"/>
    <row r="2590" ht="40.200000000000003" customHeight="1" x14ac:dyDescent="0.3"/>
    <row r="2591" ht="40.200000000000003" customHeight="1" x14ac:dyDescent="0.3"/>
    <row r="2592" ht="40.200000000000003" customHeight="1" x14ac:dyDescent="0.3"/>
    <row r="2593" ht="40.200000000000003" customHeight="1" x14ac:dyDescent="0.3"/>
    <row r="2594" ht="40.200000000000003" customHeight="1" x14ac:dyDescent="0.3"/>
    <row r="2595" ht="40.200000000000003" customHeight="1" x14ac:dyDescent="0.3"/>
    <row r="2596" ht="40.200000000000003" customHeight="1" x14ac:dyDescent="0.3"/>
    <row r="2597" ht="40.200000000000003" customHeight="1" x14ac:dyDescent="0.3"/>
    <row r="2598" ht="40.200000000000003" customHeight="1" x14ac:dyDescent="0.3"/>
    <row r="2599" ht="40.200000000000003" customHeight="1" x14ac:dyDescent="0.3"/>
    <row r="2600" ht="40.200000000000003" customHeight="1" x14ac:dyDescent="0.3"/>
    <row r="2601" ht="40.200000000000003" customHeight="1" x14ac:dyDescent="0.3"/>
    <row r="2602" ht="40.200000000000003" customHeight="1" x14ac:dyDescent="0.3"/>
    <row r="2603" ht="40.200000000000003" customHeight="1" x14ac:dyDescent="0.3"/>
    <row r="2604" ht="40.200000000000003" customHeight="1" x14ac:dyDescent="0.3"/>
    <row r="2605" ht="40.200000000000003" customHeight="1" x14ac:dyDescent="0.3"/>
    <row r="2606" ht="40.200000000000003" customHeight="1" x14ac:dyDescent="0.3"/>
    <row r="2607" ht="40.200000000000003" customHeight="1" x14ac:dyDescent="0.3"/>
    <row r="2608" ht="40.200000000000003" customHeight="1" x14ac:dyDescent="0.3"/>
    <row r="2609" ht="40.200000000000003" customHeight="1" x14ac:dyDescent="0.3"/>
    <row r="2610" ht="40.200000000000003" customHeight="1" x14ac:dyDescent="0.3"/>
    <row r="2611" ht="40.200000000000003" customHeight="1" x14ac:dyDescent="0.3"/>
    <row r="2612" ht="40.200000000000003" customHeight="1" x14ac:dyDescent="0.3"/>
    <row r="2613" ht="40.200000000000003" customHeight="1" x14ac:dyDescent="0.3"/>
    <row r="2614" ht="40.200000000000003" customHeight="1" x14ac:dyDescent="0.3"/>
    <row r="2615" ht="40.200000000000003" customHeight="1" x14ac:dyDescent="0.3"/>
    <row r="2616" ht="40.200000000000003" customHeight="1" x14ac:dyDescent="0.3"/>
    <row r="2617" ht="40.200000000000003" customHeight="1" x14ac:dyDescent="0.3"/>
    <row r="2618" ht="40.200000000000003" customHeight="1" x14ac:dyDescent="0.3"/>
    <row r="2619" ht="40.200000000000003" customHeight="1" x14ac:dyDescent="0.3"/>
    <row r="2620" ht="40.200000000000003" customHeight="1" x14ac:dyDescent="0.3"/>
    <row r="2621" ht="40.200000000000003" customHeight="1" x14ac:dyDescent="0.3"/>
    <row r="2622" ht="40.200000000000003" customHeight="1" x14ac:dyDescent="0.3"/>
    <row r="2623" ht="40.200000000000003" customHeight="1" x14ac:dyDescent="0.3"/>
    <row r="2624" ht="40.200000000000003" customHeight="1" x14ac:dyDescent="0.3"/>
    <row r="2625" ht="40.200000000000003" customHeight="1" x14ac:dyDescent="0.3"/>
    <row r="2626" ht="40.200000000000003" customHeight="1" x14ac:dyDescent="0.3"/>
    <row r="2627" ht="40.200000000000003" customHeight="1" x14ac:dyDescent="0.3"/>
    <row r="2628" ht="40.200000000000003" customHeight="1" x14ac:dyDescent="0.3"/>
    <row r="2629" ht="40.200000000000003" customHeight="1" x14ac:dyDescent="0.3"/>
    <row r="2630" ht="40.200000000000003" customHeight="1" x14ac:dyDescent="0.3"/>
    <row r="2631" ht="40.200000000000003" customHeight="1" x14ac:dyDescent="0.3"/>
    <row r="2632" ht="40.200000000000003" customHeight="1" x14ac:dyDescent="0.3"/>
    <row r="2633" ht="40.200000000000003" customHeight="1" x14ac:dyDescent="0.3"/>
    <row r="2634" ht="40.200000000000003" customHeight="1" x14ac:dyDescent="0.3"/>
    <row r="2635" ht="40.200000000000003" customHeight="1" x14ac:dyDescent="0.3"/>
    <row r="2636" ht="40.200000000000003" customHeight="1" x14ac:dyDescent="0.3"/>
    <row r="2637" ht="40.200000000000003" customHeight="1" x14ac:dyDescent="0.3"/>
    <row r="2638" ht="40.200000000000003" customHeight="1" x14ac:dyDescent="0.3"/>
    <row r="2639" ht="40.200000000000003" customHeight="1" x14ac:dyDescent="0.3"/>
    <row r="2640" ht="40.200000000000003" customHeight="1" x14ac:dyDescent="0.3"/>
    <row r="2641" ht="40.200000000000003" customHeight="1" x14ac:dyDescent="0.3"/>
    <row r="2642" ht="40.200000000000003" customHeight="1" x14ac:dyDescent="0.3"/>
    <row r="2643" ht="40.200000000000003" customHeight="1" x14ac:dyDescent="0.3"/>
    <row r="2644" ht="40.200000000000003" customHeight="1" x14ac:dyDescent="0.3"/>
    <row r="2645" ht="40.200000000000003" customHeight="1" x14ac:dyDescent="0.3"/>
    <row r="2646" ht="40.200000000000003" customHeight="1" x14ac:dyDescent="0.3"/>
    <row r="2647" ht="40.200000000000003" customHeight="1" x14ac:dyDescent="0.3"/>
    <row r="2648" ht="40.200000000000003" customHeight="1" x14ac:dyDescent="0.3"/>
    <row r="2649" ht="40.200000000000003" customHeight="1" x14ac:dyDescent="0.3"/>
    <row r="2650" ht="40.200000000000003" customHeight="1" x14ac:dyDescent="0.3"/>
    <row r="2651" ht="40.200000000000003" customHeight="1" x14ac:dyDescent="0.3"/>
    <row r="2652" ht="40.200000000000003" customHeight="1" x14ac:dyDescent="0.3"/>
    <row r="2653" ht="40.200000000000003" customHeight="1" x14ac:dyDescent="0.3"/>
    <row r="2654" ht="40.200000000000003" customHeight="1" x14ac:dyDescent="0.3"/>
    <row r="2655" ht="40.200000000000003" customHeight="1" x14ac:dyDescent="0.3"/>
    <row r="2656" ht="40.200000000000003" customHeight="1" x14ac:dyDescent="0.3"/>
    <row r="2657" ht="40.200000000000003" customHeight="1" x14ac:dyDescent="0.3"/>
    <row r="2658" ht="40.200000000000003" customHeight="1" x14ac:dyDescent="0.3"/>
    <row r="2659" ht="40.200000000000003" customHeight="1" x14ac:dyDescent="0.3"/>
    <row r="2660" ht="40.200000000000003" customHeight="1" x14ac:dyDescent="0.3"/>
    <row r="2661" ht="40.200000000000003" customHeight="1" x14ac:dyDescent="0.3"/>
    <row r="2662" ht="40.200000000000003" customHeight="1" x14ac:dyDescent="0.3"/>
    <row r="2663" ht="40.200000000000003" customHeight="1" x14ac:dyDescent="0.3"/>
    <row r="2664" ht="40.200000000000003" customHeight="1" x14ac:dyDescent="0.3"/>
    <row r="2665" ht="40.200000000000003" customHeight="1" x14ac:dyDescent="0.3"/>
    <row r="2666" ht="40.200000000000003" customHeight="1" x14ac:dyDescent="0.3"/>
    <row r="2667" ht="40.200000000000003" customHeight="1" x14ac:dyDescent="0.3"/>
    <row r="2668" ht="40.200000000000003" customHeight="1" x14ac:dyDescent="0.3"/>
    <row r="2669" ht="40.200000000000003" customHeight="1" x14ac:dyDescent="0.3"/>
    <row r="2670" ht="40.200000000000003" customHeight="1" x14ac:dyDescent="0.3"/>
    <row r="2671" ht="40.200000000000003" customHeight="1" x14ac:dyDescent="0.3"/>
    <row r="2672" ht="40.200000000000003" customHeight="1" x14ac:dyDescent="0.3"/>
    <row r="2673" ht="40.200000000000003" customHeight="1" x14ac:dyDescent="0.3"/>
    <row r="2674" ht="40.200000000000003" customHeight="1" x14ac:dyDescent="0.3"/>
    <row r="2675" ht="40.200000000000003" customHeight="1" x14ac:dyDescent="0.3"/>
    <row r="2676" ht="40.200000000000003" customHeight="1" x14ac:dyDescent="0.3"/>
    <row r="2677" ht="40.200000000000003" customHeight="1" x14ac:dyDescent="0.3"/>
    <row r="2678" ht="40.200000000000003" customHeight="1" x14ac:dyDescent="0.3"/>
    <row r="2679" ht="40.200000000000003" customHeight="1" x14ac:dyDescent="0.3"/>
    <row r="2680" ht="40.200000000000003" customHeight="1" x14ac:dyDescent="0.3"/>
    <row r="2681" ht="40.200000000000003" customHeight="1" x14ac:dyDescent="0.3"/>
    <row r="2682" ht="40.200000000000003" customHeight="1" x14ac:dyDescent="0.3"/>
    <row r="2683" ht="40.200000000000003" customHeight="1" x14ac:dyDescent="0.3"/>
    <row r="2684" ht="40.200000000000003" customHeight="1" x14ac:dyDescent="0.3"/>
    <row r="2685" ht="40.200000000000003" customHeight="1" x14ac:dyDescent="0.3"/>
    <row r="2686" ht="40.200000000000003" customHeight="1" x14ac:dyDescent="0.3"/>
    <row r="2687" ht="40.200000000000003" customHeight="1" x14ac:dyDescent="0.3"/>
    <row r="2688" ht="40.200000000000003" customHeight="1" x14ac:dyDescent="0.3"/>
    <row r="2689" ht="40.200000000000003" customHeight="1" x14ac:dyDescent="0.3"/>
    <row r="2690" ht="40.200000000000003" customHeight="1" x14ac:dyDescent="0.3"/>
    <row r="2691" ht="40.200000000000003" customHeight="1" x14ac:dyDescent="0.3"/>
    <row r="2692" ht="40.200000000000003" customHeight="1" x14ac:dyDescent="0.3"/>
    <row r="2693" ht="40.200000000000003" customHeight="1" x14ac:dyDescent="0.3"/>
    <row r="2694" ht="40.200000000000003" customHeight="1" x14ac:dyDescent="0.3"/>
    <row r="2695" ht="40.200000000000003" customHeight="1" x14ac:dyDescent="0.3"/>
    <row r="2696" ht="40.200000000000003" customHeight="1" x14ac:dyDescent="0.3"/>
    <row r="2697" ht="40.200000000000003" customHeight="1" x14ac:dyDescent="0.3"/>
    <row r="2698" ht="40.200000000000003" customHeight="1" x14ac:dyDescent="0.3"/>
    <row r="2699" ht="40.200000000000003" customHeight="1" x14ac:dyDescent="0.3"/>
    <row r="2700" ht="40.200000000000003" customHeight="1" x14ac:dyDescent="0.3"/>
    <row r="2701" ht="40.200000000000003" customHeight="1" x14ac:dyDescent="0.3"/>
    <row r="2702" ht="40.200000000000003" customHeight="1" x14ac:dyDescent="0.3"/>
    <row r="2703" ht="40.200000000000003" customHeight="1" x14ac:dyDescent="0.3"/>
    <row r="2704" ht="40.200000000000003" customHeight="1" x14ac:dyDescent="0.3"/>
    <row r="2705" ht="40.200000000000003" customHeight="1" x14ac:dyDescent="0.3"/>
    <row r="2706" ht="40.200000000000003" customHeight="1" x14ac:dyDescent="0.3"/>
    <row r="2707" ht="40.200000000000003" customHeight="1" x14ac:dyDescent="0.3"/>
    <row r="2708" ht="40.200000000000003" customHeight="1" x14ac:dyDescent="0.3"/>
    <row r="2709" ht="40.200000000000003" customHeight="1" x14ac:dyDescent="0.3"/>
    <row r="2710" ht="40.200000000000003" customHeight="1" x14ac:dyDescent="0.3"/>
    <row r="2711" ht="40.200000000000003" customHeight="1" x14ac:dyDescent="0.3"/>
    <row r="2712" ht="40.200000000000003" customHeight="1" x14ac:dyDescent="0.3"/>
    <row r="2713" ht="40.200000000000003" customHeight="1" x14ac:dyDescent="0.3"/>
    <row r="2714" ht="40.200000000000003" customHeight="1" x14ac:dyDescent="0.3"/>
    <row r="2715" ht="40.200000000000003" customHeight="1" x14ac:dyDescent="0.3"/>
    <row r="2716" ht="40.200000000000003" customHeight="1" x14ac:dyDescent="0.3"/>
    <row r="2717" ht="40.200000000000003" customHeight="1" x14ac:dyDescent="0.3"/>
    <row r="2718" ht="40.200000000000003" customHeight="1" x14ac:dyDescent="0.3"/>
    <row r="2719" ht="40.200000000000003" customHeight="1" x14ac:dyDescent="0.3"/>
    <row r="2720" ht="40.200000000000003" customHeight="1" x14ac:dyDescent="0.3"/>
    <row r="2721" ht="40.200000000000003" customHeight="1" x14ac:dyDescent="0.3"/>
    <row r="2722" ht="40.200000000000003" customHeight="1" x14ac:dyDescent="0.3"/>
    <row r="2723" ht="40.200000000000003" customHeight="1" x14ac:dyDescent="0.3"/>
    <row r="2724" ht="40.200000000000003" customHeight="1" x14ac:dyDescent="0.3"/>
    <row r="2725" ht="40.200000000000003" customHeight="1" x14ac:dyDescent="0.3"/>
    <row r="2726" ht="40.200000000000003" customHeight="1" x14ac:dyDescent="0.3"/>
    <row r="2727" ht="40.200000000000003" customHeight="1" x14ac:dyDescent="0.3"/>
    <row r="2728" ht="40.200000000000003" customHeight="1" x14ac:dyDescent="0.3"/>
    <row r="2729" ht="40.200000000000003" customHeight="1" x14ac:dyDescent="0.3"/>
    <row r="2730" ht="40.200000000000003" customHeight="1" x14ac:dyDescent="0.3"/>
    <row r="2731" ht="40.200000000000003" customHeight="1" x14ac:dyDescent="0.3"/>
    <row r="2732" ht="40.200000000000003" customHeight="1" x14ac:dyDescent="0.3"/>
    <row r="2733" ht="40.200000000000003" customHeight="1" x14ac:dyDescent="0.3"/>
    <row r="2734" ht="40.200000000000003" customHeight="1" x14ac:dyDescent="0.3"/>
    <row r="2735" ht="40.200000000000003" customHeight="1" x14ac:dyDescent="0.3"/>
    <row r="2736" ht="40.200000000000003" customHeight="1" x14ac:dyDescent="0.3"/>
    <row r="2737" ht="40.200000000000003" customHeight="1" x14ac:dyDescent="0.3"/>
    <row r="2738" ht="40.200000000000003" customHeight="1" x14ac:dyDescent="0.3"/>
    <row r="2739" ht="40.200000000000003" customHeight="1" x14ac:dyDescent="0.3"/>
    <row r="2740" ht="40.200000000000003" customHeight="1" x14ac:dyDescent="0.3"/>
    <row r="2741" ht="40.200000000000003" customHeight="1" x14ac:dyDescent="0.3"/>
    <row r="2742" ht="40.200000000000003" customHeight="1" x14ac:dyDescent="0.3"/>
    <row r="2743" ht="40.200000000000003" customHeight="1" x14ac:dyDescent="0.3"/>
    <row r="2744" ht="40.200000000000003" customHeight="1" x14ac:dyDescent="0.3"/>
    <row r="2745" ht="40.200000000000003" customHeight="1" x14ac:dyDescent="0.3"/>
    <row r="2746" ht="40.200000000000003" customHeight="1" x14ac:dyDescent="0.3"/>
    <row r="2747" ht="40.200000000000003" customHeight="1" x14ac:dyDescent="0.3"/>
    <row r="2748" ht="40.200000000000003" customHeight="1" x14ac:dyDescent="0.3"/>
    <row r="2749" ht="40.200000000000003" customHeight="1" x14ac:dyDescent="0.3"/>
    <row r="2750" ht="40.200000000000003" customHeight="1" x14ac:dyDescent="0.3"/>
    <row r="2751" ht="40.200000000000003" customHeight="1" x14ac:dyDescent="0.3"/>
    <row r="2752" ht="40.200000000000003" customHeight="1" x14ac:dyDescent="0.3"/>
    <row r="2753" ht="40.200000000000003" customHeight="1" x14ac:dyDescent="0.3"/>
    <row r="2754" ht="40.200000000000003" customHeight="1" x14ac:dyDescent="0.3"/>
    <row r="2755" ht="40.200000000000003" customHeight="1" x14ac:dyDescent="0.3"/>
    <row r="2756" ht="40.200000000000003" customHeight="1" x14ac:dyDescent="0.3"/>
    <row r="2757" ht="40.200000000000003" customHeight="1" x14ac:dyDescent="0.3"/>
    <row r="2758" ht="40.200000000000003" customHeight="1" x14ac:dyDescent="0.3"/>
    <row r="2759" ht="40.200000000000003" customHeight="1" x14ac:dyDescent="0.3"/>
    <row r="2760" ht="40.200000000000003" customHeight="1" x14ac:dyDescent="0.3"/>
    <row r="2761" ht="40.200000000000003" customHeight="1" x14ac:dyDescent="0.3"/>
    <row r="2762" ht="40.200000000000003" customHeight="1" x14ac:dyDescent="0.3"/>
    <row r="2763" ht="40.200000000000003" customHeight="1" x14ac:dyDescent="0.3"/>
    <row r="2764" ht="40.200000000000003" customHeight="1" x14ac:dyDescent="0.3"/>
    <row r="2765" ht="40.200000000000003" customHeight="1" x14ac:dyDescent="0.3"/>
    <row r="2766" ht="40.200000000000003" customHeight="1" x14ac:dyDescent="0.3"/>
    <row r="2767" ht="40.200000000000003" customHeight="1" x14ac:dyDescent="0.3"/>
    <row r="2768" ht="40.200000000000003" customHeight="1" x14ac:dyDescent="0.3"/>
    <row r="2769" ht="40.200000000000003" customHeight="1" x14ac:dyDescent="0.3"/>
    <row r="2770" ht="40.200000000000003" customHeight="1" x14ac:dyDescent="0.3"/>
    <row r="2771" ht="40.200000000000003" customHeight="1" x14ac:dyDescent="0.3"/>
    <row r="2772" ht="40.200000000000003" customHeight="1" x14ac:dyDescent="0.3"/>
    <row r="2773" ht="40.200000000000003" customHeight="1" x14ac:dyDescent="0.3"/>
    <row r="2774" ht="40.200000000000003" customHeight="1" x14ac:dyDescent="0.3"/>
    <row r="2775" ht="40.200000000000003" customHeight="1" x14ac:dyDescent="0.3"/>
    <row r="2776" ht="40.200000000000003" customHeight="1" x14ac:dyDescent="0.3"/>
    <row r="2777" ht="40.200000000000003" customHeight="1" x14ac:dyDescent="0.3"/>
    <row r="2778" ht="40.200000000000003" customHeight="1" x14ac:dyDescent="0.3"/>
    <row r="2779" ht="40.200000000000003" customHeight="1" x14ac:dyDescent="0.3"/>
    <row r="2780" ht="40.200000000000003" customHeight="1" x14ac:dyDescent="0.3"/>
    <row r="2781" ht="40.200000000000003" customHeight="1" x14ac:dyDescent="0.3"/>
    <row r="2782" ht="40.200000000000003" customHeight="1" x14ac:dyDescent="0.3"/>
    <row r="2783" ht="40.200000000000003" customHeight="1" x14ac:dyDescent="0.3"/>
    <row r="2784" ht="40.200000000000003" customHeight="1" x14ac:dyDescent="0.3"/>
    <row r="2785" ht="40.200000000000003" customHeight="1" x14ac:dyDescent="0.3"/>
    <row r="2786" ht="40.200000000000003" customHeight="1" x14ac:dyDescent="0.3"/>
    <row r="2787" ht="40.200000000000003" customHeight="1" x14ac:dyDescent="0.3"/>
    <row r="2788" ht="40.200000000000003" customHeight="1" x14ac:dyDescent="0.3"/>
    <row r="2789" ht="40.200000000000003" customHeight="1" x14ac:dyDescent="0.3"/>
    <row r="2790" ht="40.200000000000003" customHeight="1" x14ac:dyDescent="0.3"/>
    <row r="2791" ht="40.200000000000003" customHeight="1" x14ac:dyDescent="0.3"/>
    <row r="2792" ht="40.200000000000003" customHeight="1" x14ac:dyDescent="0.3"/>
    <row r="2793" ht="40.200000000000003" customHeight="1" x14ac:dyDescent="0.3"/>
    <row r="2794" ht="40.200000000000003" customHeight="1" x14ac:dyDescent="0.3"/>
    <row r="2795" ht="40.200000000000003" customHeight="1" x14ac:dyDescent="0.3"/>
    <row r="2796" ht="40.200000000000003" customHeight="1" x14ac:dyDescent="0.3"/>
    <row r="2797" ht="40.200000000000003" customHeight="1" x14ac:dyDescent="0.3"/>
    <row r="2798" ht="40.200000000000003" customHeight="1" x14ac:dyDescent="0.3"/>
    <row r="2799" ht="40.200000000000003" customHeight="1" x14ac:dyDescent="0.3"/>
    <row r="2800" ht="40.200000000000003" customHeight="1" x14ac:dyDescent="0.3"/>
    <row r="2801" ht="40.200000000000003" customHeight="1" x14ac:dyDescent="0.3"/>
    <row r="2802" ht="40.200000000000003" customHeight="1" x14ac:dyDescent="0.3"/>
    <row r="2803" ht="40.200000000000003" customHeight="1" x14ac:dyDescent="0.3"/>
    <row r="2804" ht="40.200000000000003" customHeight="1" x14ac:dyDescent="0.3"/>
    <row r="2805" ht="40.200000000000003" customHeight="1" x14ac:dyDescent="0.3"/>
    <row r="2806" ht="40.200000000000003" customHeight="1" x14ac:dyDescent="0.3"/>
    <row r="2807" ht="40.200000000000003" customHeight="1" x14ac:dyDescent="0.3"/>
    <row r="2808" ht="40.200000000000003" customHeight="1" x14ac:dyDescent="0.3"/>
    <row r="2809" ht="40.200000000000003" customHeight="1" x14ac:dyDescent="0.3"/>
    <row r="2810" ht="40.200000000000003" customHeight="1" x14ac:dyDescent="0.3"/>
    <row r="2811" ht="40.200000000000003" customHeight="1" x14ac:dyDescent="0.3"/>
    <row r="2812" ht="40.200000000000003" customHeight="1" x14ac:dyDescent="0.3"/>
    <row r="2813" ht="40.200000000000003" customHeight="1" x14ac:dyDescent="0.3"/>
    <row r="2814" ht="40.200000000000003" customHeight="1" x14ac:dyDescent="0.3"/>
    <row r="2815" ht="40.200000000000003" customHeight="1" x14ac:dyDescent="0.3"/>
    <row r="2816" ht="40.200000000000003" customHeight="1" x14ac:dyDescent="0.3"/>
    <row r="2817" ht="40.200000000000003" customHeight="1" x14ac:dyDescent="0.3"/>
    <row r="2818" ht="40.200000000000003" customHeight="1" x14ac:dyDescent="0.3"/>
    <row r="2819" ht="40.200000000000003" customHeight="1" x14ac:dyDescent="0.3"/>
    <row r="2820" ht="40.200000000000003" customHeight="1" x14ac:dyDescent="0.3"/>
    <row r="2821" ht="40.200000000000003" customHeight="1" x14ac:dyDescent="0.3"/>
    <row r="2822" ht="40.200000000000003" customHeight="1" x14ac:dyDescent="0.3"/>
    <row r="2823" ht="40.200000000000003" customHeight="1" x14ac:dyDescent="0.3"/>
    <row r="2824" ht="40.200000000000003" customHeight="1" x14ac:dyDescent="0.3"/>
    <row r="2825" ht="40.200000000000003" customHeight="1" x14ac:dyDescent="0.3"/>
    <row r="2826" ht="40.200000000000003" customHeight="1" x14ac:dyDescent="0.3"/>
    <row r="2827" ht="40.200000000000003" customHeight="1" x14ac:dyDescent="0.3"/>
    <row r="2828" ht="40.200000000000003" customHeight="1" x14ac:dyDescent="0.3"/>
    <row r="2829" ht="40.200000000000003" customHeight="1" x14ac:dyDescent="0.3"/>
    <row r="2830" ht="40.200000000000003" customHeight="1" x14ac:dyDescent="0.3"/>
    <row r="2831" ht="40.200000000000003" customHeight="1" x14ac:dyDescent="0.3"/>
    <row r="2832" ht="40.200000000000003" customHeight="1" x14ac:dyDescent="0.3"/>
    <row r="2833" ht="40.200000000000003" customHeight="1" x14ac:dyDescent="0.3"/>
    <row r="2834" ht="40.200000000000003" customHeight="1" x14ac:dyDescent="0.3"/>
    <row r="2835" ht="40.200000000000003" customHeight="1" x14ac:dyDescent="0.3"/>
    <row r="2836" ht="40.200000000000003" customHeight="1" x14ac:dyDescent="0.3"/>
    <row r="2837" ht="40.200000000000003" customHeight="1" x14ac:dyDescent="0.3"/>
    <row r="2838" ht="40.200000000000003" customHeight="1" x14ac:dyDescent="0.3"/>
    <row r="2839" ht="40.200000000000003" customHeight="1" x14ac:dyDescent="0.3"/>
    <row r="2840" ht="40.200000000000003" customHeight="1" x14ac:dyDescent="0.3"/>
    <row r="2841" ht="40.200000000000003" customHeight="1" x14ac:dyDescent="0.3"/>
    <row r="2842" ht="40.200000000000003" customHeight="1" x14ac:dyDescent="0.3"/>
    <row r="2843" ht="40.200000000000003" customHeight="1" x14ac:dyDescent="0.3"/>
    <row r="2844" ht="40.200000000000003" customHeight="1" x14ac:dyDescent="0.3"/>
    <row r="2845" ht="40.200000000000003" customHeight="1" x14ac:dyDescent="0.3"/>
    <row r="2846" ht="40.200000000000003" customHeight="1" x14ac:dyDescent="0.3"/>
    <row r="2847" ht="40.200000000000003" customHeight="1" x14ac:dyDescent="0.3"/>
    <row r="2848" ht="40.200000000000003" customHeight="1" x14ac:dyDescent="0.3"/>
    <row r="2849" ht="40.200000000000003" customHeight="1" x14ac:dyDescent="0.3"/>
    <row r="2850" ht="40.200000000000003" customHeight="1" x14ac:dyDescent="0.3"/>
    <row r="2851" ht="40.200000000000003" customHeight="1" x14ac:dyDescent="0.3"/>
    <row r="2852" ht="40.200000000000003" customHeight="1" x14ac:dyDescent="0.3"/>
    <row r="2853" ht="40.200000000000003" customHeight="1" x14ac:dyDescent="0.3"/>
    <row r="2854" ht="40.200000000000003" customHeight="1" x14ac:dyDescent="0.3"/>
    <row r="2855" ht="40.200000000000003" customHeight="1" x14ac:dyDescent="0.3"/>
    <row r="2856" ht="40.200000000000003" customHeight="1" x14ac:dyDescent="0.3"/>
    <row r="2857" ht="40.200000000000003" customHeight="1" x14ac:dyDescent="0.3"/>
    <row r="2858" ht="40.200000000000003" customHeight="1" x14ac:dyDescent="0.3"/>
    <row r="2859" ht="40.200000000000003" customHeight="1" x14ac:dyDescent="0.3"/>
    <row r="2860" ht="40.200000000000003" customHeight="1" x14ac:dyDescent="0.3"/>
    <row r="2861" ht="40.200000000000003" customHeight="1" x14ac:dyDescent="0.3"/>
    <row r="2862" ht="40.200000000000003" customHeight="1" x14ac:dyDescent="0.3"/>
    <row r="2863" ht="40.200000000000003" customHeight="1" x14ac:dyDescent="0.3"/>
    <row r="2864" ht="40.200000000000003" customHeight="1" x14ac:dyDescent="0.3"/>
    <row r="2865" ht="40.200000000000003" customHeight="1" x14ac:dyDescent="0.3"/>
    <row r="2866" ht="40.200000000000003" customHeight="1" x14ac:dyDescent="0.3"/>
    <row r="2867" ht="40.200000000000003" customHeight="1" x14ac:dyDescent="0.3"/>
    <row r="2868" ht="40.200000000000003" customHeight="1" x14ac:dyDescent="0.3"/>
    <row r="2869" ht="40.200000000000003" customHeight="1" x14ac:dyDescent="0.3"/>
    <row r="2870" ht="40.200000000000003" customHeight="1" x14ac:dyDescent="0.3"/>
    <row r="2871" ht="40.200000000000003" customHeight="1" x14ac:dyDescent="0.3"/>
    <row r="2872" ht="40.200000000000003" customHeight="1" x14ac:dyDescent="0.3"/>
    <row r="2873" ht="40.200000000000003" customHeight="1" x14ac:dyDescent="0.3"/>
    <row r="2874" ht="40.200000000000003" customHeight="1" x14ac:dyDescent="0.3"/>
    <row r="2875" ht="40.200000000000003" customHeight="1" x14ac:dyDescent="0.3"/>
    <row r="2876" ht="40.200000000000003" customHeight="1" x14ac:dyDescent="0.3"/>
    <row r="2877" ht="40.200000000000003" customHeight="1" x14ac:dyDescent="0.3"/>
    <row r="2878" ht="40.200000000000003" customHeight="1" x14ac:dyDescent="0.3"/>
    <row r="2879" ht="40.200000000000003" customHeight="1" x14ac:dyDescent="0.3"/>
    <row r="2880" ht="40.200000000000003" customHeight="1" x14ac:dyDescent="0.3"/>
    <row r="2881" ht="40.200000000000003" customHeight="1" x14ac:dyDescent="0.3"/>
    <row r="2882" ht="40.200000000000003" customHeight="1" x14ac:dyDescent="0.3"/>
    <row r="2883" ht="40.200000000000003" customHeight="1" x14ac:dyDescent="0.3"/>
    <row r="2884" ht="40.200000000000003" customHeight="1" x14ac:dyDescent="0.3"/>
    <row r="2885" ht="40.200000000000003" customHeight="1" x14ac:dyDescent="0.3"/>
    <row r="2886" ht="40.200000000000003" customHeight="1" x14ac:dyDescent="0.3"/>
    <row r="2887" ht="40.200000000000003" customHeight="1" x14ac:dyDescent="0.3"/>
    <row r="2888" ht="40.200000000000003" customHeight="1" x14ac:dyDescent="0.3"/>
    <row r="2889" ht="40.200000000000003" customHeight="1" x14ac:dyDescent="0.3"/>
    <row r="2890" ht="40.200000000000003" customHeight="1" x14ac:dyDescent="0.3"/>
    <row r="2891" ht="40.200000000000003" customHeight="1" x14ac:dyDescent="0.3"/>
    <row r="2892" ht="40.200000000000003" customHeight="1" x14ac:dyDescent="0.3"/>
    <row r="2893" ht="40.200000000000003" customHeight="1" x14ac:dyDescent="0.3"/>
    <row r="2894" ht="40.200000000000003" customHeight="1" x14ac:dyDescent="0.3"/>
    <row r="2895" ht="40.200000000000003" customHeight="1" x14ac:dyDescent="0.3"/>
    <row r="2896" ht="40.200000000000003" customHeight="1" x14ac:dyDescent="0.3"/>
    <row r="2897" ht="40.200000000000003" customHeight="1" x14ac:dyDescent="0.3"/>
    <row r="2898" ht="40.200000000000003" customHeight="1" x14ac:dyDescent="0.3"/>
    <row r="2899" ht="40.200000000000003" customHeight="1" x14ac:dyDescent="0.3"/>
    <row r="2900" ht="40.200000000000003" customHeight="1" x14ac:dyDescent="0.3"/>
    <row r="2901" ht="40.200000000000003" customHeight="1" x14ac:dyDescent="0.3"/>
    <row r="2902" ht="40.200000000000003" customHeight="1" x14ac:dyDescent="0.3"/>
    <row r="2903" ht="40.200000000000003" customHeight="1" x14ac:dyDescent="0.3"/>
    <row r="2904" ht="40.200000000000003" customHeight="1" x14ac:dyDescent="0.3"/>
    <row r="2905" ht="40.200000000000003" customHeight="1" x14ac:dyDescent="0.3"/>
    <row r="2906" ht="40.200000000000003" customHeight="1" x14ac:dyDescent="0.3"/>
    <row r="2907" ht="40.200000000000003" customHeight="1" x14ac:dyDescent="0.3"/>
    <row r="2908" ht="40.200000000000003" customHeight="1" x14ac:dyDescent="0.3"/>
    <row r="2909" ht="40.200000000000003" customHeight="1" x14ac:dyDescent="0.3"/>
    <row r="2910" ht="40.200000000000003" customHeight="1" x14ac:dyDescent="0.3"/>
    <row r="2911" ht="40.200000000000003" customHeight="1" x14ac:dyDescent="0.3"/>
    <row r="2912" ht="40.200000000000003" customHeight="1" x14ac:dyDescent="0.3"/>
    <row r="2913" ht="40.200000000000003" customHeight="1" x14ac:dyDescent="0.3"/>
    <row r="2914" ht="40.200000000000003" customHeight="1" x14ac:dyDescent="0.3"/>
    <row r="2915" ht="40.200000000000003" customHeight="1" x14ac:dyDescent="0.3"/>
    <row r="2916" ht="40.200000000000003" customHeight="1" x14ac:dyDescent="0.3"/>
    <row r="2917" ht="40.200000000000003" customHeight="1" x14ac:dyDescent="0.3"/>
    <row r="2918" ht="40.200000000000003" customHeight="1" x14ac:dyDescent="0.3"/>
    <row r="2919" ht="40.200000000000003" customHeight="1" x14ac:dyDescent="0.3"/>
    <row r="2920" ht="40.200000000000003" customHeight="1" x14ac:dyDescent="0.3"/>
    <row r="2921" ht="40.200000000000003" customHeight="1" x14ac:dyDescent="0.3"/>
    <row r="2922" ht="40.200000000000003" customHeight="1" x14ac:dyDescent="0.3"/>
    <row r="2923" ht="40.200000000000003" customHeight="1" x14ac:dyDescent="0.3"/>
    <row r="2924" ht="40.200000000000003" customHeight="1" x14ac:dyDescent="0.3"/>
    <row r="2925" ht="40.200000000000003" customHeight="1" x14ac:dyDescent="0.3"/>
    <row r="2926" ht="40.200000000000003" customHeight="1" x14ac:dyDescent="0.3"/>
    <row r="2927" ht="40.200000000000003" customHeight="1" x14ac:dyDescent="0.3"/>
    <row r="2928" ht="40.200000000000003" customHeight="1" x14ac:dyDescent="0.3"/>
    <row r="2929" ht="40.200000000000003" customHeight="1" x14ac:dyDescent="0.3"/>
    <row r="2930" ht="40.200000000000003" customHeight="1" x14ac:dyDescent="0.3"/>
    <row r="2931" ht="40.200000000000003" customHeight="1" x14ac:dyDescent="0.3"/>
    <row r="2932" ht="40.200000000000003" customHeight="1" x14ac:dyDescent="0.3"/>
    <row r="2933" ht="40.200000000000003" customHeight="1" x14ac:dyDescent="0.3"/>
    <row r="2934" ht="40.200000000000003" customHeight="1" x14ac:dyDescent="0.3"/>
    <row r="2935" ht="40.200000000000003" customHeight="1" x14ac:dyDescent="0.3"/>
    <row r="2936" ht="40.200000000000003" customHeight="1" x14ac:dyDescent="0.3"/>
    <row r="2937" ht="40.200000000000003" customHeight="1" x14ac:dyDescent="0.3"/>
    <row r="2938" ht="40.200000000000003" customHeight="1" x14ac:dyDescent="0.3"/>
    <row r="2939" ht="40.200000000000003" customHeight="1" x14ac:dyDescent="0.3"/>
    <row r="2940" ht="40.200000000000003" customHeight="1" x14ac:dyDescent="0.3"/>
    <row r="2941" ht="40.200000000000003" customHeight="1" x14ac:dyDescent="0.3"/>
    <row r="2942" ht="40.200000000000003" customHeight="1" x14ac:dyDescent="0.3"/>
    <row r="2943" ht="40.200000000000003" customHeight="1" x14ac:dyDescent="0.3"/>
    <row r="2944" ht="40.200000000000003" customHeight="1" x14ac:dyDescent="0.3"/>
    <row r="2945" ht="40.200000000000003" customHeight="1" x14ac:dyDescent="0.3"/>
    <row r="2946" ht="40.200000000000003" customHeight="1" x14ac:dyDescent="0.3"/>
    <row r="2947" ht="40.200000000000003" customHeight="1" x14ac:dyDescent="0.3"/>
    <row r="2948" ht="40.200000000000003" customHeight="1" x14ac:dyDescent="0.3"/>
    <row r="2949" ht="40.200000000000003" customHeight="1" x14ac:dyDescent="0.3"/>
    <row r="2950" ht="40.200000000000003" customHeight="1" x14ac:dyDescent="0.3"/>
    <row r="2951" ht="40.200000000000003" customHeight="1" x14ac:dyDescent="0.3"/>
    <row r="2952" ht="40.200000000000003" customHeight="1" x14ac:dyDescent="0.3"/>
    <row r="2953" ht="40.200000000000003" customHeight="1" x14ac:dyDescent="0.3"/>
    <row r="2954" ht="40.200000000000003" customHeight="1" x14ac:dyDescent="0.3"/>
    <row r="2955" ht="40.200000000000003" customHeight="1" x14ac:dyDescent="0.3"/>
    <row r="2956" ht="40.200000000000003" customHeight="1" x14ac:dyDescent="0.3"/>
    <row r="2957" ht="40.200000000000003" customHeight="1" x14ac:dyDescent="0.3"/>
    <row r="2958" ht="40.200000000000003" customHeight="1" x14ac:dyDescent="0.3"/>
    <row r="2959" ht="40.200000000000003" customHeight="1" x14ac:dyDescent="0.3"/>
    <row r="2960" ht="40.200000000000003" customHeight="1" x14ac:dyDescent="0.3"/>
    <row r="2961" ht="40.200000000000003" customHeight="1" x14ac:dyDescent="0.3"/>
    <row r="2962" ht="40.200000000000003" customHeight="1" x14ac:dyDescent="0.3"/>
    <row r="2963" ht="40.200000000000003" customHeight="1" x14ac:dyDescent="0.3"/>
    <row r="2964" ht="40.200000000000003" customHeight="1" x14ac:dyDescent="0.3"/>
    <row r="2965" ht="40.200000000000003" customHeight="1" x14ac:dyDescent="0.3"/>
    <row r="2966" ht="40.200000000000003" customHeight="1" x14ac:dyDescent="0.3"/>
    <row r="2967" ht="40.200000000000003" customHeight="1" x14ac:dyDescent="0.3"/>
    <row r="2968" ht="40.200000000000003" customHeight="1" x14ac:dyDescent="0.3"/>
    <row r="2969" ht="40.200000000000003" customHeight="1" x14ac:dyDescent="0.3"/>
    <row r="2970" ht="40.200000000000003" customHeight="1" x14ac:dyDescent="0.3"/>
    <row r="2971" ht="40.200000000000003" customHeight="1" x14ac:dyDescent="0.3"/>
    <row r="2972" ht="40.200000000000003" customHeight="1" x14ac:dyDescent="0.3"/>
    <row r="2973" ht="40.200000000000003" customHeight="1" x14ac:dyDescent="0.3"/>
    <row r="2974" ht="40.200000000000003" customHeight="1" x14ac:dyDescent="0.3"/>
    <row r="2975" ht="40.200000000000003" customHeight="1" x14ac:dyDescent="0.3"/>
    <row r="2976" ht="40.200000000000003" customHeight="1" x14ac:dyDescent="0.3"/>
    <row r="2977" ht="40.200000000000003" customHeight="1" x14ac:dyDescent="0.3"/>
    <row r="2978" ht="40.200000000000003" customHeight="1" x14ac:dyDescent="0.3"/>
    <row r="2979" ht="40.200000000000003" customHeight="1" x14ac:dyDescent="0.3"/>
    <row r="2980" ht="40.200000000000003" customHeight="1" x14ac:dyDescent="0.3"/>
    <row r="2981" ht="40.200000000000003" customHeight="1" x14ac:dyDescent="0.3"/>
    <row r="2982" ht="40.200000000000003" customHeight="1" x14ac:dyDescent="0.3"/>
    <row r="2983" ht="40.200000000000003" customHeight="1" x14ac:dyDescent="0.3"/>
    <row r="2984" ht="40.200000000000003" customHeight="1" x14ac:dyDescent="0.3"/>
    <row r="2985" ht="40.200000000000003" customHeight="1" x14ac:dyDescent="0.3"/>
    <row r="2986" ht="40.200000000000003" customHeight="1" x14ac:dyDescent="0.3"/>
    <row r="2987" ht="40.200000000000003" customHeight="1" x14ac:dyDescent="0.3"/>
    <row r="2988" ht="40.200000000000003" customHeight="1" x14ac:dyDescent="0.3"/>
    <row r="2989" ht="40.200000000000003" customHeight="1" x14ac:dyDescent="0.3"/>
    <row r="2990" ht="40.200000000000003" customHeight="1" x14ac:dyDescent="0.3"/>
    <row r="2991" ht="40.200000000000003" customHeight="1" x14ac:dyDescent="0.3"/>
    <row r="2992" ht="40.200000000000003" customHeight="1" x14ac:dyDescent="0.3"/>
    <row r="2993" ht="40.200000000000003" customHeight="1" x14ac:dyDescent="0.3"/>
    <row r="2994" ht="40.200000000000003" customHeight="1" x14ac:dyDescent="0.3"/>
    <row r="2995" ht="40.200000000000003" customHeight="1" x14ac:dyDescent="0.3"/>
    <row r="2996" ht="40.200000000000003" customHeight="1" x14ac:dyDescent="0.3"/>
    <row r="2997" ht="40.200000000000003" customHeight="1" x14ac:dyDescent="0.3"/>
    <row r="2998" ht="40.200000000000003" customHeight="1" x14ac:dyDescent="0.3"/>
    <row r="2999" ht="40.200000000000003" customHeight="1" x14ac:dyDescent="0.3"/>
    <row r="3000" ht="40.200000000000003" customHeight="1" x14ac:dyDescent="0.3"/>
    <row r="3001" ht="40.200000000000003" customHeight="1" x14ac:dyDescent="0.3"/>
    <row r="3002" ht="40.200000000000003" customHeight="1" x14ac:dyDescent="0.3"/>
    <row r="3003" ht="40.200000000000003" customHeight="1" x14ac:dyDescent="0.3"/>
    <row r="3004" ht="40.200000000000003" customHeight="1" x14ac:dyDescent="0.3"/>
    <row r="3005" ht="40.200000000000003" customHeight="1" x14ac:dyDescent="0.3"/>
    <row r="3006" ht="40.200000000000003" customHeight="1" x14ac:dyDescent="0.3"/>
    <row r="3007" ht="40.200000000000003" customHeight="1" x14ac:dyDescent="0.3"/>
    <row r="3008" ht="40.200000000000003" customHeight="1" x14ac:dyDescent="0.3"/>
    <row r="3009" ht="40.200000000000003" customHeight="1" x14ac:dyDescent="0.3"/>
    <row r="3010" ht="40.200000000000003" customHeight="1" x14ac:dyDescent="0.3"/>
    <row r="3011" ht="40.200000000000003" customHeight="1" x14ac:dyDescent="0.3"/>
    <row r="3012" ht="40.200000000000003" customHeight="1" x14ac:dyDescent="0.3"/>
    <row r="3013" ht="40.200000000000003" customHeight="1" x14ac:dyDescent="0.3"/>
    <row r="3014" ht="40.200000000000003" customHeight="1" x14ac:dyDescent="0.3"/>
    <row r="3015" ht="40.200000000000003" customHeight="1" x14ac:dyDescent="0.3"/>
    <row r="3016" ht="40.200000000000003" customHeight="1" x14ac:dyDescent="0.3"/>
    <row r="3017" ht="40.200000000000003" customHeight="1" x14ac:dyDescent="0.3"/>
    <row r="3018" ht="40.200000000000003" customHeight="1" x14ac:dyDescent="0.3"/>
    <row r="3019" ht="40.200000000000003" customHeight="1" x14ac:dyDescent="0.3"/>
    <row r="3020" ht="40.200000000000003" customHeight="1" x14ac:dyDescent="0.3"/>
    <row r="3021" ht="40.200000000000003" customHeight="1" x14ac:dyDescent="0.3"/>
    <row r="3022" ht="40.200000000000003" customHeight="1" x14ac:dyDescent="0.3"/>
    <row r="3023" ht="40.200000000000003" customHeight="1" x14ac:dyDescent="0.3"/>
    <row r="3024" ht="40.200000000000003" customHeight="1" x14ac:dyDescent="0.3"/>
    <row r="3025" ht="40.200000000000003" customHeight="1" x14ac:dyDescent="0.3"/>
    <row r="3026" ht="40.200000000000003" customHeight="1" x14ac:dyDescent="0.3"/>
    <row r="3027" ht="40.200000000000003" customHeight="1" x14ac:dyDescent="0.3"/>
    <row r="3028" ht="40.200000000000003" customHeight="1" x14ac:dyDescent="0.3"/>
    <row r="3029" ht="40.200000000000003" customHeight="1" x14ac:dyDescent="0.3"/>
    <row r="3030" ht="40.200000000000003" customHeight="1" x14ac:dyDescent="0.3"/>
    <row r="3031" ht="40.200000000000003" customHeight="1" x14ac:dyDescent="0.3"/>
    <row r="3032" ht="40.200000000000003" customHeight="1" x14ac:dyDescent="0.3"/>
    <row r="3033" ht="40.200000000000003" customHeight="1" x14ac:dyDescent="0.3"/>
    <row r="3034" ht="40.200000000000003" customHeight="1" x14ac:dyDescent="0.3"/>
    <row r="3035" ht="40.200000000000003" customHeight="1" x14ac:dyDescent="0.3"/>
    <row r="3036" ht="40.200000000000003" customHeight="1" x14ac:dyDescent="0.3"/>
    <row r="3037" ht="40.200000000000003" customHeight="1" x14ac:dyDescent="0.3"/>
    <row r="3038" ht="40.200000000000003" customHeight="1" x14ac:dyDescent="0.3"/>
    <row r="3039" ht="40.200000000000003" customHeight="1" x14ac:dyDescent="0.3"/>
    <row r="3040" ht="40.200000000000003" customHeight="1" x14ac:dyDescent="0.3"/>
    <row r="3041" ht="40.200000000000003" customHeight="1" x14ac:dyDescent="0.3"/>
    <row r="3042" ht="40.200000000000003" customHeight="1" x14ac:dyDescent="0.3"/>
    <row r="3043" ht="40.200000000000003" customHeight="1" x14ac:dyDescent="0.3"/>
    <row r="3044" ht="40.200000000000003" customHeight="1" x14ac:dyDescent="0.3"/>
    <row r="3045" ht="40.200000000000003" customHeight="1" x14ac:dyDescent="0.3"/>
    <row r="3046" ht="40.200000000000003" customHeight="1" x14ac:dyDescent="0.3"/>
    <row r="3047" ht="40.200000000000003" customHeight="1" x14ac:dyDescent="0.3"/>
    <row r="3048" ht="40.200000000000003" customHeight="1" x14ac:dyDescent="0.3"/>
    <row r="3049" ht="40.200000000000003" customHeight="1" x14ac:dyDescent="0.3"/>
    <row r="3050" ht="40.200000000000003" customHeight="1" x14ac:dyDescent="0.3"/>
    <row r="3051" ht="40.200000000000003" customHeight="1" x14ac:dyDescent="0.3"/>
    <row r="3052" ht="40.200000000000003" customHeight="1" x14ac:dyDescent="0.3"/>
    <row r="3053" ht="40.200000000000003" customHeight="1" x14ac:dyDescent="0.3"/>
    <row r="3054" ht="40.200000000000003" customHeight="1" x14ac:dyDescent="0.3"/>
    <row r="3055" ht="40.200000000000003" customHeight="1" x14ac:dyDescent="0.3"/>
    <row r="3056" ht="40.200000000000003" customHeight="1" x14ac:dyDescent="0.3"/>
    <row r="3057" ht="40.200000000000003" customHeight="1" x14ac:dyDescent="0.3"/>
    <row r="3058" ht="40.200000000000003" customHeight="1" x14ac:dyDescent="0.3"/>
    <row r="3059" ht="40.200000000000003" customHeight="1" x14ac:dyDescent="0.3"/>
    <row r="3060" ht="40.200000000000003" customHeight="1" x14ac:dyDescent="0.3"/>
    <row r="3061" ht="40.200000000000003" customHeight="1" x14ac:dyDescent="0.3"/>
    <row r="3062" ht="40.200000000000003" customHeight="1" x14ac:dyDescent="0.3"/>
    <row r="3063" ht="40.200000000000003" customHeight="1" x14ac:dyDescent="0.3"/>
    <row r="3064" ht="40.200000000000003" customHeight="1" x14ac:dyDescent="0.3"/>
    <row r="3065" ht="40.200000000000003" customHeight="1" x14ac:dyDescent="0.3"/>
    <row r="3066" ht="40.200000000000003" customHeight="1" x14ac:dyDescent="0.3"/>
    <row r="3067" ht="40.200000000000003" customHeight="1" x14ac:dyDescent="0.3"/>
    <row r="3068" ht="40.200000000000003" customHeight="1" x14ac:dyDescent="0.3"/>
    <row r="3069" ht="40.200000000000003" customHeight="1" x14ac:dyDescent="0.3"/>
    <row r="3070" ht="40.200000000000003" customHeight="1" x14ac:dyDescent="0.3"/>
    <row r="3071" ht="40.200000000000003" customHeight="1" x14ac:dyDescent="0.3"/>
    <row r="3072" ht="40.200000000000003" customHeight="1" x14ac:dyDescent="0.3"/>
    <row r="3073" ht="40.200000000000003" customHeight="1" x14ac:dyDescent="0.3"/>
    <row r="3074" ht="40.200000000000003" customHeight="1" x14ac:dyDescent="0.3"/>
    <row r="3075" ht="40.200000000000003" customHeight="1" x14ac:dyDescent="0.3"/>
    <row r="3076" ht="40.200000000000003" customHeight="1" x14ac:dyDescent="0.3"/>
    <row r="3077" ht="40.200000000000003" customHeight="1" x14ac:dyDescent="0.3"/>
    <row r="3078" ht="40.200000000000003" customHeight="1" x14ac:dyDescent="0.3"/>
    <row r="3079" ht="40.200000000000003" customHeight="1" x14ac:dyDescent="0.3"/>
    <row r="3080" ht="40.200000000000003" customHeight="1" x14ac:dyDescent="0.3"/>
    <row r="3081" ht="40.200000000000003" customHeight="1" x14ac:dyDescent="0.3"/>
    <row r="3082" ht="40.200000000000003" customHeight="1" x14ac:dyDescent="0.3"/>
    <row r="3083" ht="40.200000000000003" customHeight="1" x14ac:dyDescent="0.3"/>
    <row r="3084" ht="40.200000000000003" customHeight="1" x14ac:dyDescent="0.3"/>
    <row r="3085" ht="40.200000000000003" customHeight="1" x14ac:dyDescent="0.3"/>
    <row r="3086" ht="40.200000000000003" customHeight="1" x14ac:dyDescent="0.3"/>
    <row r="3087" ht="40.200000000000003" customHeight="1" x14ac:dyDescent="0.3"/>
    <row r="3088" ht="40.200000000000003" customHeight="1" x14ac:dyDescent="0.3"/>
    <row r="3089" ht="40.200000000000003" customHeight="1" x14ac:dyDescent="0.3"/>
    <row r="3090" ht="40.200000000000003" customHeight="1" x14ac:dyDescent="0.3"/>
    <row r="3091" ht="40.200000000000003" customHeight="1" x14ac:dyDescent="0.3"/>
    <row r="3092" ht="40.200000000000003" customHeight="1" x14ac:dyDescent="0.3"/>
    <row r="3093" ht="40.200000000000003" customHeight="1" x14ac:dyDescent="0.3"/>
    <row r="3094" ht="40.200000000000003" customHeight="1" x14ac:dyDescent="0.3"/>
    <row r="3095" ht="40.200000000000003" customHeight="1" x14ac:dyDescent="0.3"/>
    <row r="3096" ht="40.200000000000003" customHeight="1" x14ac:dyDescent="0.3"/>
    <row r="3097" ht="40.200000000000003" customHeight="1" x14ac:dyDescent="0.3"/>
    <row r="3098" ht="40.200000000000003" customHeight="1" x14ac:dyDescent="0.3"/>
    <row r="3099" ht="40.200000000000003" customHeight="1" x14ac:dyDescent="0.3"/>
    <row r="3100" ht="40.200000000000003" customHeight="1" x14ac:dyDescent="0.3"/>
    <row r="3101" ht="40.200000000000003" customHeight="1" x14ac:dyDescent="0.3"/>
    <row r="3102" ht="40.200000000000003" customHeight="1" x14ac:dyDescent="0.3"/>
    <row r="3103" ht="40.200000000000003" customHeight="1" x14ac:dyDescent="0.3"/>
    <row r="3104" ht="40.200000000000003" customHeight="1" x14ac:dyDescent="0.3"/>
    <row r="3105" ht="40.200000000000003" customHeight="1" x14ac:dyDescent="0.3"/>
    <row r="3106" ht="40.200000000000003" customHeight="1" x14ac:dyDescent="0.3"/>
    <row r="3107" ht="40.200000000000003" customHeight="1" x14ac:dyDescent="0.3"/>
    <row r="3108" ht="40.200000000000003" customHeight="1" x14ac:dyDescent="0.3"/>
    <row r="3109" ht="40.200000000000003" customHeight="1" x14ac:dyDescent="0.3"/>
    <row r="3110" ht="40.200000000000003" customHeight="1" x14ac:dyDescent="0.3"/>
    <row r="3111" ht="40.200000000000003" customHeight="1" x14ac:dyDescent="0.3"/>
    <row r="3112" ht="40.200000000000003" customHeight="1" x14ac:dyDescent="0.3"/>
    <row r="3113" ht="40.200000000000003" customHeight="1" x14ac:dyDescent="0.3"/>
    <row r="3114" ht="40.200000000000003" customHeight="1" x14ac:dyDescent="0.3"/>
    <row r="3115" ht="40.200000000000003" customHeight="1" x14ac:dyDescent="0.3"/>
    <row r="3116" ht="40.200000000000003" customHeight="1" x14ac:dyDescent="0.3"/>
    <row r="3117" ht="40.200000000000003" customHeight="1" x14ac:dyDescent="0.3"/>
    <row r="3118" ht="40.200000000000003" customHeight="1" x14ac:dyDescent="0.3"/>
    <row r="3119" ht="40.200000000000003" customHeight="1" x14ac:dyDescent="0.3"/>
    <row r="3120" ht="40.200000000000003" customHeight="1" x14ac:dyDescent="0.3"/>
    <row r="3121" ht="40.200000000000003" customHeight="1" x14ac:dyDescent="0.3"/>
    <row r="3122" ht="40.200000000000003" customHeight="1" x14ac:dyDescent="0.3"/>
    <row r="3123" ht="40.200000000000003" customHeight="1" x14ac:dyDescent="0.3"/>
    <row r="3124" ht="40.200000000000003" customHeight="1" x14ac:dyDescent="0.3"/>
    <row r="3125" ht="40.200000000000003" customHeight="1" x14ac:dyDescent="0.3"/>
    <row r="3126" ht="40.200000000000003" customHeight="1" x14ac:dyDescent="0.3"/>
    <row r="3127" ht="40.200000000000003" customHeight="1" x14ac:dyDescent="0.3"/>
    <row r="3128" ht="40.200000000000003" customHeight="1" x14ac:dyDescent="0.3"/>
    <row r="3129" ht="40.200000000000003" customHeight="1" x14ac:dyDescent="0.3"/>
    <row r="3130" ht="40.200000000000003" customHeight="1" x14ac:dyDescent="0.3"/>
    <row r="3131" ht="40.200000000000003" customHeight="1" x14ac:dyDescent="0.3"/>
    <row r="3132" ht="40.200000000000003" customHeight="1" x14ac:dyDescent="0.3"/>
    <row r="3133" ht="40.200000000000003" customHeight="1" x14ac:dyDescent="0.3"/>
    <row r="3134" ht="40.200000000000003" customHeight="1" x14ac:dyDescent="0.3"/>
    <row r="3135" ht="40.200000000000003" customHeight="1" x14ac:dyDescent="0.3"/>
    <row r="3136" ht="40.200000000000003" customHeight="1" x14ac:dyDescent="0.3"/>
    <row r="3137" ht="40.200000000000003" customHeight="1" x14ac:dyDescent="0.3"/>
    <row r="3138" ht="40.200000000000003" customHeight="1" x14ac:dyDescent="0.3"/>
    <row r="3139" ht="40.200000000000003" customHeight="1" x14ac:dyDescent="0.3"/>
    <row r="3140" ht="40.200000000000003" customHeight="1" x14ac:dyDescent="0.3"/>
    <row r="3141" ht="40.200000000000003" customHeight="1" x14ac:dyDescent="0.3"/>
    <row r="3142" ht="40.200000000000003" customHeight="1" x14ac:dyDescent="0.3"/>
    <row r="3143" ht="40.200000000000003" customHeight="1" x14ac:dyDescent="0.3"/>
    <row r="3144" ht="40.200000000000003" customHeight="1" x14ac:dyDescent="0.3"/>
    <row r="3145" ht="40.200000000000003" customHeight="1" x14ac:dyDescent="0.3"/>
    <row r="3146" ht="40.200000000000003" customHeight="1" x14ac:dyDescent="0.3"/>
    <row r="3147" ht="40.200000000000003" customHeight="1" x14ac:dyDescent="0.3"/>
    <row r="3148" ht="40.200000000000003" customHeight="1" x14ac:dyDescent="0.3"/>
    <row r="3149" ht="40.200000000000003" customHeight="1" x14ac:dyDescent="0.3"/>
    <row r="3150" ht="40.200000000000003" customHeight="1" x14ac:dyDescent="0.3"/>
    <row r="3151" ht="40.200000000000003" customHeight="1" x14ac:dyDescent="0.3"/>
    <row r="3152" ht="40.200000000000003" customHeight="1" x14ac:dyDescent="0.3"/>
    <row r="3153" ht="40.200000000000003" customHeight="1" x14ac:dyDescent="0.3"/>
    <row r="3154" ht="40.200000000000003" customHeight="1" x14ac:dyDescent="0.3"/>
    <row r="3155" ht="40.200000000000003" customHeight="1" x14ac:dyDescent="0.3"/>
    <row r="3156" ht="40.200000000000003" customHeight="1" x14ac:dyDescent="0.3"/>
    <row r="3157" ht="40.200000000000003" customHeight="1" x14ac:dyDescent="0.3"/>
    <row r="3158" ht="40.200000000000003" customHeight="1" x14ac:dyDescent="0.3"/>
    <row r="3159" ht="40.200000000000003" customHeight="1" x14ac:dyDescent="0.3"/>
    <row r="3160" ht="40.200000000000003" customHeight="1" x14ac:dyDescent="0.3"/>
    <row r="3161" ht="40.200000000000003" customHeight="1" x14ac:dyDescent="0.3"/>
    <row r="3162" ht="40.200000000000003" customHeight="1" x14ac:dyDescent="0.3"/>
    <row r="3163" ht="40.200000000000003" customHeight="1" x14ac:dyDescent="0.3"/>
    <row r="3164" ht="40.200000000000003" customHeight="1" x14ac:dyDescent="0.3"/>
    <row r="3165" ht="40.200000000000003" customHeight="1" x14ac:dyDescent="0.3"/>
    <row r="3166" ht="40.200000000000003" customHeight="1" x14ac:dyDescent="0.3"/>
    <row r="3167" ht="40.200000000000003" customHeight="1" x14ac:dyDescent="0.3"/>
    <row r="3168" ht="40.200000000000003" customHeight="1" x14ac:dyDescent="0.3"/>
    <row r="3169" ht="40.200000000000003" customHeight="1" x14ac:dyDescent="0.3"/>
    <row r="3170" ht="40.200000000000003" customHeight="1" x14ac:dyDescent="0.3"/>
    <row r="3171" ht="40.200000000000003" customHeight="1" x14ac:dyDescent="0.3"/>
    <row r="3172" ht="40.200000000000003" customHeight="1" x14ac:dyDescent="0.3"/>
    <row r="3173" ht="40.200000000000003" customHeight="1" x14ac:dyDescent="0.3"/>
    <row r="3174" ht="40.200000000000003" customHeight="1" x14ac:dyDescent="0.3"/>
    <row r="3175" ht="40.200000000000003" customHeight="1" x14ac:dyDescent="0.3"/>
    <row r="3176" ht="40.200000000000003" customHeight="1" x14ac:dyDescent="0.3"/>
    <row r="3177" ht="40.200000000000003" customHeight="1" x14ac:dyDescent="0.3"/>
    <row r="3178" ht="40.200000000000003" customHeight="1" x14ac:dyDescent="0.3"/>
    <row r="3179" ht="40.200000000000003" customHeight="1" x14ac:dyDescent="0.3"/>
    <row r="3180" ht="40.200000000000003" customHeight="1" x14ac:dyDescent="0.3"/>
    <row r="3181" ht="40.200000000000003" customHeight="1" x14ac:dyDescent="0.3"/>
    <row r="3182" ht="40.200000000000003" customHeight="1" x14ac:dyDescent="0.3"/>
    <row r="3183" ht="40.200000000000003" customHeight="1" x14ac:dyDescent="0.3"/>
    <row r="3184" ht="40.200000000000003" customHeight="1" x14ac:dyDescent="0.3"/>
    <row r="3185" ht="40.200000000000003" customHeight="1" x14ac:dyDescent="0.3"/>
    <row r="3186" ht="40.200000000000003" customHeight="1" x14ac:dyDescent="0.3"/>
    <row r="3187" ht="40.200000000000003" customHeight="1" x14ac:dyDescent="0.3"/>
    <row r="3188" ht="40.200000000000003" customHeight="1" x14ac:dyDescent="0.3"/>
    <row r="3189" ht="40.200000000000003" customHeight="1" x14ac:dyDescent="0.3"/>
    <row r="3190" ht="40.200000000000003" customHeight="1" x14ac:dyDescent="0.3"/>
    <row r="3191" ht="40.200000000000003" customHeight="1" x14ac:dyDescent="0.3"/>
    <row r="3192" ht="40.200000000000003" customHeight="1" x14ac:dyDescent="0.3"/>
    <row r="3193" ht="40.200000000000003" customHeight="1" x14ac:dyDescent="0.3"/>
    <row r="3194" ht="40.200000000000003" customHeight="1" x14ac:dyDescent="0.3"/>
    <row r="3195" ht="40.200000000000003" customHeight="1" x14ac:dyDescent="0.3"/>
    <row r="3196" ht="40.200000000000003" customHeight="1" x14ac:dyDescent="0.3"/>
    <row r="3197" ht="40.200000000000003" customHeight="1" x14ac:dyDescent="0.3"/>
    <row r="3198" ht="40.200000000000003" customHeight="1" x14ac:dyDescent="0.3"/>
    <row r="3199" ht="40.200000000000003" customHeight="1" x14ac:dyDescent="0.3"/>
    <row r="3200" ht="40.200000000000003" customHeight="1" x14ac:dyDescent="0.3"/>
    <row r="3201" ht="40.200000000000003" customHeight="1" x14ac:dyDescent="0.3"/>
    <row r="3202" ht="40.200000000000003" customHeight="1" x14ac:dyDescent="0.3"/>
    <row r="3203" ht="40.200000000000003" customHeight="1" x14ac:dyDescent="0.3"/>
    <row r="3204" ht="40.200000000000003" customHeight="1" x14ac:dyDescent="0.3"/>
    <row r="3205" ht="40.200000000000003" customHeight="1" x14ac:dyDescent="0.3"/>
    <row r="3206" ht="40.200000000000003" customHeight="1" x14ac:dyDescent="0.3"/>
    <row r="3207" ht="40.200000000000003" customHeight="1" x14ac:dyDescent="0.3"/>
    <row r="3208" ht="40.200000000000003" customHeight="1" x14ac:dyDescent="0.3"/>
    <row r="3209" ht="40.200000000000003" customHeight="1" x14ac:dyDescent="0.3"/>
    <row r="3210" ht="40.200000000000003" customHeight="1" x14ac:dyDescent="0.3"/>
    <row r="3211" ht="40.200000000000003" customHeight="1" x14ac:dyDescent="0.3"/>
    <row r="3212" ht="40.200000000000003" customHeight="1" x14ac:dyDescent="0.3"/>
    <row r="3213" ht="40.200000000000003" customHeight="1" x14ac:dyDescent="0.3"/>
    <row r="3214" ht="40.200000000000003" customHeight="1" x14ac:dyDescent="0.3"/>
    <row r="3215" ht="40.200000000000003" customHeight="1" x14ac:dyDescent="0.3"/>
    <row r="3216" ht="40.200000000000003" customHeight="1" x14ac:dyDescent="0.3"/>
    <row r="3217" ht="40.200000000000003" customHeight="1" x14ac:dyDescent="0.3"/>
    <row r="3218" ht="40.200000000000003" customHeight="1" x14ac:dyDescent="0.3"/>
    <row r="3219" ht="40.200000000000003" customHeight="1" x14ac:dyDescent="0.3"/>
    <row r="3220" ht="40.200000000000003" customHeight="1" x14ac:dyDescent="0.3"/>
    <row r="3221" ht="40.200000000000003" customHeight="1" x14ac:dyDescent="0.3"/>
    <row r="3222" ht="40.200000000000003" customHeight="1" x14ac:dyDescent="0.3"/>
    <row r="3223" ht="40.200000000000003" customHeight="1" x14ac:dyDescent="0.3"/>
    <row r="3224" ht="40.200000000000003" customHeight="1" x14ac:dyDescent="0.3"/>
    <row r="3225" ht="40.200000000000003" customHeight="1" x14ac:dyDescent="0.3"/>
    <row r="3226" ht="40.200000000000003" customHeight="1" x14ac:dyDescent="0.3"/>
    <row r="3227" ht="40.200000000000003" customHeight="1" x14ac:dyDescent="0.3"/>
    <row r="3228" ht="40.200000000000003" customHeight="1" x14ac:dyDescent="0.3"/>
    <row r="3229" ht="40.200000000000003" customHeight="1" x14ac:dyDescent="0.3"/>
    <row r="3230" ht="40.200000000000003" customHeight="1" x14ac:dyDescent="0.3"/>
    <row r="3231" ht="40.200000000000003" customHeight="1" x14ac:dyDescent="0.3"/>
    <row r="3232" ht="40.200000000000003" customHeight="1" x14ac:dyDescent="0.3"/>
    <row r="3233" ht="40.200000000000003" customHeight="1" x14ac:dyDescent="0.3"/>
    <row r="3234" ht="40.200000000000003" customHeight="1" x14ac:dyDescent="0.3"/>
    <row r="3235" ht="40.200000000000003" customHeight="1" x14ac:dyDescent="0.3"/>
    <row r="3236" ht="40.200000000000003" customHeight="1" x14ac:dyDescent="0.3"/>
    <row r="3237" ht="40.200000000000003" customHeight="1" x14ac:dyDescent="0.3"/>
    <row r="3238" ht="40.200000000000003" customHeight="1" x14ac:dyDescent="0.3"/>
    <row r="3239" ht="40.200000000000003" customHeight="1" x14ac:dyDescent="0.3"/>
    <row r="3240" ht="40.200000000000003" customHeight="1" x14ac:dyDescent="0.3"/>
    <row r="3241" ht="40.200000000000003" customHeight="1" x14ac:dyDescent="0.3"/>
    <row r="3242" ht="40.200000000000003" customHeight="1" x14ac:dyDescent="0.3"/>
    <row r="3243" ht="40.200000000000003" customHeight="1" x14ac:dyDescent="0.3"/>
    <row r="3244" ht="40.200000000000003" customHeight="1" x14ac:dyDescent="0.3"/>
    <row r="3245" ht="40.200000000000003" customHeight="1" x14ac:dyDescent="0.3"/>
    <row r="3246" ht="40.200000000000003" customHeight="1" x14ac:dyDescent="0.3"/>
    <row r="3247" ht="40.200000000000003" customHeight="1" x14ac:dyDescent="0.3"/>
    <row r="3248" ht="40.200000000000003" customHeight="1" x14ac:dyDescent="0.3"/>
    <row r="3249" ht="40.200000000000003" customHeight="1" x14ac:dyDescent="0.3"/>
    <row r="3250" ht="40.200000000000003" customHeight="1" x14ac:dyDescent="0.3"/>
    <row r="3251" ht="40.200000000000003" customHeight="1" x14ac:dyDescent="0.3"/>
    <row r="3252" ht="40.200000000000003" customHeight="1" x14ac:dyDescent="0.3"/>
    <row r="3253" ht="40.200000000000003" customHeight="1" x14ac:dyDescent="0.3"/>
    <row r="3254" ht="40.200000000000003" customHeight="1" x14ac:dyDescent="0.3"/>
    <row r="3255" ht="40.200000000000003" customHeight="1" x14ac:dyDescent="0.3"/>
    <row r="3256" ht="40.200000000000003" customHeight="1" x14ac:dyDescent="0.3"/>
    <row r="3257" ht="40.200000000000003" customHeight="1" x14ac:dyDescent="0.3"/>
    <row r="3258" ht="40.200000000000003" customHeight="1" x14ac:dyDescent="0.3"/>
    <row r="3259" ht="40.200000000000003" customHeight="1" x14ac:dyDescent="0.3"/>
    <row r="3260" ht="40.200000000000003" customHeight="1" x14ac:dyDescent="0.3"/>
    <row r="3261" ht="40.200000000000003" customHeight="1" x14ac:dyDescent="0.3"/>
    <row r="3262" ht="40.200000000000003" customHeight="1" x14ac:dyDescent="0.3"/>
    <row r="3263" ht="40.200000000000003" customHeight="1" x14ac:dyDescent="0.3"/>
    <row r="3264" ht="40.200000000000003" customHeight="1" x14ac:dyDescent="0.3"/>
    <row r="3265" ht="40.200000000000003" customHeight="1" x14ac:dyDescent="0.3"/>
    <row r="3266" ht="40.200000000000003" customHeight="1" x14ac:dyDescent="0.3"/>
    <row r="3267" ht="40.200000000000003" customHeight="1" x14ac:dyDescent="0.3"/>
    <row r="3268" ht="40.200000000000003" customHeight="1" x14ac:dyDescent="0.3"/>
    <row r="3269" ht="40.200000000000003" customHeight="1" x14ac:dyDescent="0.3"/>
    <row r="3270" ht="40.200000000000003" customHeight="1" x14ac:dyDescent="0.3"/>
    <row r="3271" ht="40.200000000000003" customHeight="1" x14ac:dyDescent="0.3"/>
    <row r="3272" ht="40.200000000000003" customHeight="1" x14ac:dyDescent="0.3"/>
    <row r="3273" ht="40.200000000000003" customHeight="1" x14ac:dyDescent="0.3"/>
    <row r="3274" ht="40.200000000000003" customHeight="1" x14ac:dyDescent="0.3"/>
    <row r="3275" ht="40.200000000000003" customHeight="1" x14ac:dyDescent="0.3"/>
    <row r="3276" ht="40.200000000000003" customHeight="1" x14ac:dyDescent="0.3"/>
    <row r="3277" ht="40.200000000000003" customHeight="1" x14ac:dyDescent="0.3"/>
    <row r="3278" ht="40.200000000000003" customHeight="1" x14ac:dyDescent="0.3"/>
    <row r="3279" ht="40.200000000000003" customHeight="1" x14ac:dyDescent="0.3"/>
    <row r="3280" ht="40.200000000000003" customHeight="1" x14ac:dyDescent="0.3"/>
    <row r="3281" ht="40.200000000000003" customHeight="1" x14ac:dyDescent="0.3"/>
    <row r="3282" ht="40.200000000000003" customHeight="1" x14ac:dyDescent="0.3"/>
    <row r="3283" ht="40.200000000000003" customHeight="1" x14ac:dyDescent="0.3"/>
    <row r="3284" ht="40.200000000000003" customHeight="1" x14ac:dyDescent="0.3"/>
    <row r="3285" ht="40.200000000000003" customHeight="1" x14ac:dyDescent="0.3"/>
    <row r="3286" ht="40.200000000000003" customHeight="1" x14ac:dyDescent="0.3"/>
    <row r="3287" ht="40.200000000000003" customHeight="1" x14ac:dyDescent="0.3"/>
    <row r="3288" ht="40.200000000000003" customHeight="1" x14ac:dyDescent="0.3"/>
    <row r="3289" ht="40.200000000000003" customHeight="1" x14ac:dyDescent="0.3"/>
    <row r="3290" ht="40.200000000000003" customHeight="1" x14ac:dyDescent="0.3"/>
    <row r="3291" ht="40.200000000000003" customHeight="1" x14ac:dyDescent="0.3"/>
    <row r="3292" ht="40.200000000000003" customHeight="1" x14ac:dyDescent="0.3"/>
    <row r="3293" ht="40.200000000000003" customHeight="1" x14ac:dyDescent="0.3"/>
    <row r="3294" ht="40.200000000000003" customHeight="1" x14ac:dyDescent="0.3"/>
    <row r="3295" ht="40.200000000000003" customHeight="1" x14ac:dyDescent="0.3"/>
    <row r="3296" ht="40.200000000000003" customHeight="1" x14ac:dyDescent="0.3"/>
    <row r="3297" ht="40.200000000000003" customHeight="1" x14ac:dyDescent="0.3"/>
    <row r="3298" ht="40.200000000000003" customHeight="1" x14ac:dyDescent="0.3"/>
    <row r="3299" ht="40.200000000000003" customHeight="1" x14ac:dyDescent="0.3"/>
    <row r="3300" ht="40.200000000000003" customHeight="1" x14ac:dyDescent="0.3"/>
    <row r="3301" ht="40.200000000000003" customHeight="1" x14ac:dyDescent="0.3"/>
    <row r="3302" ht="40.200000000000003" customHeight="1" x14ac:dyDescent="0.3"/>
    <row r="3303" ht="40.200000000000003" customHeight="1" x14ac:dyDescent="0.3"/>
    <row r="3304" ht="40.200000000000003" customHeight="1" x14ac:dyDescent="0.3"/>
    <row r="3305" ht="40.200000000000003" customHeight="1" x14ac:dyDescent="0.3"/>
    <row r="3306" ht="40.200000000000003" customHeight="1" x14ac:dyDescent="0.3"/>
    <row r="3307" ht="40.200000000000003" customHeight="1" x14ac:dyDescent="0.3"/>
    <row r="3308" ht="40.200000000000003" customHeight="1" x14ac:dyDescent="0.3"/>
    <row r="3309" ht="40.200000000000003" customHeight="1" x14ac:dyDescent="0.3"/>
    <row r="3310" ht="40.200000000000003" customHeight="1" x14ac:dyDescent="0.3"/>
    <row r="3311" ht="40.200000000000003" customHeight="1" x14ac:dyDescent="0.3"/>
    <row r="3312" ht="40.200000000000003" customHeight="1" x14ac:dyDescent="0.3"/>
    <row r="3313" ht="40.200000000000003" customHeight="1" x14ac:dyDescent="0.3"/>
    <row r="3314" ht="40.200000000000003" customHeight="1" x14ac:dyDescent="0.3"/>
    <row r="3315" ht="40.200000000000003" customHeight="1" x14ac:dyDescent="0.3"/>
    <row r="3316" ht="40.200000000000003" customHeight="1" x14ac:dyDescent="0.3"/>
    <row r="3317" ht="40.200000000000003" customHeight="1" x14ac:dyDescent="0.3"/>
    <row r="3318" ht="40.200000000000003" customHeight="1" x14ac:dyDescent="0.3"/>
    <row r="3319" ht="40.200000000000003" customHeight="1" x14ac:dyDescent="0.3"/>
    <row r="3320" ht="40.200000000000003" customHeight="1" x14ac:dyDescent="0.3"/>
    <row r="3321" ht="40.200000000000003" customHeight="1" x14ac:dyDescent="0.3"/>
    <row r="3322" ht="40.200000000000003" customHeight="1" x14ac:dyDescent="0.3"/>
    <row r="3323" ht="40.200000000000003" customHeight="1" x14ac:dyDescent="0.3"/>
    <row r="3324" ht="40.200000000000003" customHeight="1" x14ac:dyDescent="0.3"/>
    <row r="3325" ht="40.200000000000003" customHeight="1" x14ac:dyDescent="0.3"/>
    <row r="3326" ht="40.200000000000003" customHeight="1" x14ac:dyDescent="0.3"/>
    <row r="3327" ht="40.200000000000003" customHeight="1" x14ac:dyDescent="0.3"/>
    <row r="3328" ht="40.200000000000003" customHeight="1" x14ac:dyDescent="0.3"/>
    <row r="3329" ht="40.200000000000003" customHeight="1" x14ac:dyDescent="0.3"/>
    <row r="3330" ht="40.200000000000003" customHeight="1" x14ac:dyDescent="0.3"/>
    <row r="3331" ht="40.200000000000003" customHeight="1" x14ac:dyDescent="0.3"/>
    <row r="3332" ht="40.200000000000003" customHeight="1" x14ac:dyDescent="0.3"/>
    <row r="3333" ht="40.200000000000003" customHeight="1" x14ac:dyDescent="0.3"/>
    <row r="3334" ht="40.200000000000003" customHeight="1" x14ac:dyDescent="0.3"/>
    <row r="3335" ht="40.200000000000003" customHeight="1" x14ac:dyDescent="0.3"/>
    <row r="3336" ht="40.200000000000003" customHeight="1" x14ac:dyDescent="0.3"/>
    <row r="3337" ht="40.200000000000003" customHeight="1" x14ac:dyDescent="0.3"/>
    <row r="3338" ht="40.200000000000003" customHeight="1" x14ac:dyDescent="0.3"/>
    <row r="3339" ht="40.200000000000003" customHeight="1" x14ac:dyDescent="0.3"/>
    <row r="3340" ht="40.200000000000003" customHeight="1" x14ac:dyDescent="0.3"/>
    <row r="3341" ht="40.200000000000003" customHeight="1" x14ac:dyDescent="0.3"/>
    <row r="3342" ht="40.200000000000003" customHeight="1" x14ac:dyDescent="0.3"/>
    <row r="3343" ht="40.200000000000003" customHeight="1" x14ac:dyDescent="0.3"/>
    <row r="3344" ht="40.200000000000003" customHeight="1" x14ac:dyDescent="0.3"/>
    <row r="3345" ht="40.200000000000003" customHeight="1" x14ac:dyDescent="0.3"/>
    <row r="3346" ht="40.200000000000003" customHeight="1" x14ac:dyDescent="0.3"/>
    <row r="3347" ht="40.200000000000003" customHeight="1" x14ac:dyDescent="0.3"/>
    <row r="3348" ht="40.200000000000003" customHeight="1" x14ac:dyDescent="0.3"/>
    <row r="3349" ht="40.200000000000003" customHeight="1" x14ac:dyDescent="0.3"/>
    <row r="3350" ht="40.200000000000003" customHeight="1" x14ac:dyDescent="0.3"/>
    <row r="3351" ht="40.200000000000003" customHeight="1" x14ac:dyDescent="0.3"/>
    <row r="3352" ht="40.200000000000003" customHeight="1" x14ac:dyDescent="0.3"/>
    <row r="3353" ht="40.200000000000003" customHeight="1" x14ac:dyDescent="0.3"/>
    <row r="3354" ht="40.200000000000003" customHeight="1" x14ac:dyDescent="0.3"/>
    <row r="3355" ht="40.200000000000003" customHeight="1" x14ac:dyDescent="0.3"/>
    <row r="3356" ht="40.200000000000003" customHeight="1" x14ac:dyDescent="0.3"/>
    <row r="3357" ht="40.200000000000003" customHeight="1" x14ac:dyDescent="0.3"/>
    <row r="3358" ht="40.200000000000003" customHeight="1" x14ac:dyDescent="0.3"/>
    <row r="3359" ht="40.200000000000003" customHeight="1" x14ac:dyDescent="0.3"/>
    <row r="3360" ht="40.200000000000003" customHeight="1" x14ac:dyDescent="0.3"/>
    <row r="3361" ht="40.200000000000003" customHeight="1" x14ac:dyDescent="0.3"/>
    <row r="3362" ht="40.200000000000003" customHeight="1" x14ac:dyDescent="0.3"/>
    <row r="3363" ht="40.200000000000003" customHeight="1" x14ac:dyDescent="0.3"/>
    <row r="3364" ht="40.200000000000003" customHeight="1" x14ac:dyDescent="0.3"/>
    <row r="3365" ht="40.200000000000003" customHeight="1" x14ac:dyDescent="0.3"/>
    <row r="3366" ht="40.200000000000003" customHeight="1" x14ac:dyDescent="0.3"/>
    <row r="3367" ht="40.200000000000003" customHeight="1" x14ac:dyDescent="0.3"/>
    <row r="3368" ht="40.200000000000003" customHeight="1" x14ac:dyDescent="0.3"/>
    <row r="3369" ht="40.200000000000003" customHeight="1" x14ac:dyDescent="0.3"/>
    <row r="3370" ht="40.200000000000003" customHeight="1" x14ac:dyDescent="0.3"/>
    <row r="3371" ht="40.200000000000003" customHeight="1" x14ac:dyDescent="0.3"/>
    <row r="3372" ht="40.200000000000003" customHeight="1" x14ac:dyDescent="0.3"/>
    <row r="3373" ht="40.200000000000003" customHeight="1" x14ac:dyDescent="0.3"/>
    <row r="3374" ht="40.200000000000003" customHeight="1" x14ac:dyDescent="0.3"/>
    <row r="3375" ht="40.200000000000003" customHeight="1" x14ac:dyDescent="0.3"/>
    <row r="3376" ht="40.200000000000003" customHeight="1" x14ac:dyDescent="0.3"/>
    <row r="3377" ht="40.200000000000003" customHeight="1" x14ac:dyDescent="0.3"/>
    <row r="3378" ht="40.200000000000003" customHeight="1" x14ac:dyDescent="0.3"/>
    <row r="3379" ht="40.200000000000003" customHeight="1" x14ac:dyDescent="0.3"/>
    <row r="3380" ht="40.200000000000003" customHeight="1" x14ac:dyDescent="0.3"/>
    <row r="3381" ht="40.200000000000003" customHeight="1" x14ac:dyDescent="0.3"/>
    <row r="3382" ht="40.200000000000003" customHeight="1" x14ac:dyDescent="0.3"/>
    <row r="3383" ht="40.200000000000003" customHeight="1" x14ac:dyDescent="0.3"/>
    <row r="3384" ht="40.200000000000003" customHeight="1" x14ac:dyDescent="0.3"/>
    <row r="3385" ht="40.200000000000003" customHeight="1" x14ac:dyDescent="0.3"/>
    <row r="3386" ht="40.200000000000003" customHeight="1" x14ac:dyDescent="0.3"/>
    <row r="3387" ht="40.200000000000003" customHeight="1" x14ac:dyDescent="0.3"/>
    <row r="3388" ht="40.200000000000003" customHeight="1" x14ac:dyDescent="0.3"/>
    <row r="3389" ht="40.200000000000003" customHeight="1" x14ac:dyDescent="0.3"/>
    <row r="3390" ht="40.200000000000003" customHeight="1" x14ac:dyDescent="0.3"/>
    <row r="3391" ht="40.200000000000003" customHeight="1" x14ac:dyDescent="0.3"/>
    <row r="3392" ht="40.200000000000003" customHeight="1" x14ac:dyDescent="0.3"/>
    <row r="3393" ht="40.200000000000003" customHeight="1" x14ac:dyDescent="0.3"/>
    <row r="3394" ht="40.200000000000003" customHeight="1" x14ac:dyDescent="0.3"/>
    <row r="3395" ht="40.200000000000003" customHeight="1" x14ac:dyDescent="0.3"/>
    <row r="3396" ht="40.200000000000003" customHeight="1" x14ac:dyDescent="0.3"/>
    <row r="3397" ht="40.200000000000003" customHeight="1" x14ac:dyDescent="0.3"/>
    <row r="3398" ht="40.200000000000003" customHeight="1" x14ac:dyDescent="0.3"/>
    <row r="3399" ht="40.200000000000003" customHeight="1" x14ac:dyDescent="0.3"/>
    <row r="3400" ht="40.200000000000003" customHeight="1" x14ac:dyDescent="0.3"/>
    <row r="3401" ht="40.200000000000003" customHeight="1" x14ac:dyDescent="0.3"/>
    <row r="3402" ht="40.200000000000003" customHeight="1" x14ac:dyDescent="0.3"/>
    <row r="3403" ht="40.200000000000003" customHeight="1" x14ac:dyDescent="0.3"/>
    <row r="3404" ht="40.200000000000003" customHeight="1" x14ac:dyDescent="0.3"/>
    <row r="3405" ht="40.200000000000003" customHeight="1" x14ac:dyDescent="0.3"/>
    <row r="3406" ht="40.200000000000003" customHeight="1" x14ac:dyDescent="0.3"/>
    <row r="3407" ht="40.200000000000003" customHeight="1" x14ac:dyDescent="0.3"/>
    <row r="3408" ht="40.200000000000003" customHeight="1" x14ac:dyDescent="0.3"/>
    <row r="3409" ht="40.200000000000003" customHeight="1" x14ac:dyDescent="0.3"/>
    <row r="3410" ht="40.200000000000003" customHeight="1" x14ac:dyDescent="0.3"/>
    <row r="3411" ht="40.200000000000003" customHeight="1" x14ac:dyDescent="0.3"/>
    <row r="3412" ht="40.200000000000003" customHeight="1" x14ac:dyDescent="0.3"/>
    <row r="3413" ht="40.200000000000003" customHeight="1" x14ac:dyDescent="0.3"/>
    <row r="3414" ht="40.200000000000003" customHeight="1" x14ac:dyDescent="0.3"/>
    <row r="3415" ht="40.200000000000003" customHeight="1" x14ac:dyDescent="0.3"/>
    <row r="3416" ht="40.200000000000003" customHeight="1" x14ac:dyDescent="0.3"/>
    <row r="3417" ht="40.200000000000003" customHeight="1" x14ac:dyDescent="0.3"/>
    <row r="3418" ht="40.200000000000003" customHeight="1" x14ac:dyDescent="0.3"/>
    <row r="3419" ht="40.200000000000003" customHeight="1" x14ac:dyDescent="0.3"/>
    <row r="3420" ht="40.200000000000003" customHeight="1" x14ac:dyDescent="0.3"/>
    <row r="3421" ht="40.200000000000003" customHeight="1" x14ac:dyDescent="0.3"/>
    <row r="3422" ht="40.200000000000003" customHeight="1" x14ac:dyDescent="0.3"/>
    <row r="3423" ht="40.200000000000003" customHeight="1" x14ac:dyDescent="0.3"/>
    <row r="3424" ht="40.200000000000003" customHeight="1" x14ac:dyDescent="0.3"/>
    <row r="3425" ht="40.200000000000003" customHeight="1" x14ac:dyDescent="0.3"/>
    <row r="3426" ht="40.200000000000003" customHeight="1" x14ac:dyDescent="0.3"/>
    <row r="3427" ht="40.200000000000003" customHeight="1" x14ac:dyDescent="0.3"/>
    <row r="3428" ht="40.200000000000003" customHeight="1" x14ac:dyDescent="0.3"/>
    <row r="3429" ht="40.200000000000003" customHeight="1" x14ac:dyDescent="0.3"/>
    <row r="3430" ht="40.200000000000003" customHeight="1" x14ac:dyDescent="0.3"/>
    <row r="3431" ht="40.200000000000003" customHeight="1" x14ac:dyDescent="0.3"/>
    <row r="3432" ht="40.200000000000003" customHeight="1" x14ac:dyDescent="0.3"/>
    <row r="3433" ht="40.200000000000003" customHeight="1" x14ac:dyDescent="0.3"/>
    <row r="3434" ht="40.200000000000003" customHeight="1" x14ac:dyDescent="0.3"/>
    <row r="3435" ht="40.200000000000003" customHeight="1" x14ac:dyDescent="0.3"/>
    <row r="3436" ht="40.200000000000003" customHeight="1" x14ac:dyDescent="0.3"/>
    <row r="3437" ht="40.200000000000003" customHeight="1" x14ac:dyDescent="0.3"/>
    <row r="3438" ht="40.200000000000003" customHeight="1" x14ac:dyDescent="0.3"/>
    <row r="3439" ht="40.200000000000003" customHeight="1" x14ac:dyDescent="0.3"/>
    <row r="3440" ht="40.200000000000003" customHeight="1" x14ac:dyDescent="0.3"/>
    <row r="3441" ht="40.200000000000003" customHeight="1" x14ac:dyDescent="0.3"/>
    <row r="3442" ht="40.200000000000003" customHeight="1" x14ac:dyDescent="0.3"/>
    <row r="3443" ht="40.200000000000003" customHeight="1" x14ac:dyDescent="0.3"/>
    <row r="3444" ht="40.200000000000003" customHeight="1" x14ac:dyDescent="0.3"/>
    <row r="3445" ht="40.200000000000003" customHeight="1" x14ac:dyDescent="0.3"/>
    <row r="3446" ht="40.200000000000003" customHeight="1" x14ac:dyDescent="0.3"/>
    <row r="3447" ht="40.200000000000003" customHeight="1" x14ac:dyDescent="0.3"/>
    <row r="3448" ht="40.200000000000003" customHeight="1" x14ac:dyDescent="0.3"/>
    <row r="3449" ht="40.200000000000003" customHeight="1" x14ac:dyDescent="0.3"/>
    <row r="3450" ht="40.200000000000003" customHeight="1" x14ac:dyDescent="0.3"/>
    <row r="3451" ht="40.200000000000003" customHeight="1" x14ac:dyDescent="0.3"/>
    <row r="3452" ht="40.200000000000003" customHeight="1" x14ac:dyDescent="0.3"/>
    <row r="3453" ht="40.200000000000003" customHeight="1" x14ac:dyDescent="0.3"/>
    <row r="3454" ht="40.200000000000003" customHeight="1" x14ac:dyDescent="0.3"/>
    <row r="3455" ht="40.200000000000003" customHeight="1" x14ac:dyDescent="0.3"/>
    <row r="3456" ht="40.200000000000003" customHeight="1" x14ac:dyDescent="0.3"/>
    <row r="3457" ht="40.200000000000003" customHeight="1" x14ac:dyDescent="0.3"/>
    <row r="3458" ht="40.200000000000003" customHeight="1" x14ac:dyDescent="0.3"/>
    <row r="3459" ht="40.200000000000003" customHeight="1" x14ac:dyDescent="0.3"/>
    <row r="3460" ht="40.200000000000003" customHeight="1" x14ac:dyDescent="0.3"/>
    <row r="3461" ht="40.200000000000003" customHeight="1" x14ac:dyDescent="0.3"/>
    <row r="3462" ht="40.200000000000003" customHeight="1" x14ac:dyDescent="0.3"/>
    <row r="3463" ht="40.200000000000003" customHeight="1" x14ac:dyDescent="0.3"/>
    <row r="3464" ht="40.200000000000003" customHeight="1" x14ac:dyDescent="0.3"/>
    <row r="3465" ht="40.200000000000003" customHeight="1" x14ac:dyDescent="0.3"/>
    <row r="3466" ht="40.200000000000003" customHeight="1" x14ac:dyDescent="0.3"/>
    <row r="3467" ht="40.200000000000003" customHeight="1" x14ac:dyDescent="0.3"/>
    <row r="3468" ht="40.200000000000003" customHeight="1" x14ac:dyDescent="0.3"/>
    <row r="3469" ht="40.200000000000003" customHeight="1" x14ac:dyDescent="0.3"/>
    <row r="3470" ht="40.200000000000003" customHeight="1" x14ac:dyDescent="0.3"/>
    <row r="3471" ht="40.200000000000003" customHeight="1" x14ac:dyDescent="0.3"/>
    <row r="3472" ht="40.200000000000003" customHeight="1" x14ac:dyDescent="0.3"/>
    <row r="3473" ht="40.200000000000003" customHeight="1" x14ac:dyDescent="0.3"/>
    <row r="3474" ht="40.200000000000003" customHeight="1" x14ac:dyDescent="0.3"/>
    <row r="3475" ht="40.200000000000003" customHeight="1" x14ac:dyDescent="0.3"/>
    <row r="3476" ht="40.200000000000003" customHeight="1" x14ac:dyDescent="0.3"/>
    <row r="3477" ht="40.200000000000003" customHeight="1" x14ac:dyDescent="0.3"/>
    <row r="3478" ht="40.200000000000003" customHeight="1" x14ac:dyDescent="0.3"/>
    <row r="3479" ht="40.200000000000003" customHeight="1" x14ac:dyDescent="0.3"/>
    <row r="3480" ht="40.200000000000003" customHeight="1" x14ac:dyDescent="0.3"/>
    <row r="3481" ht="40.200000000000003" customHeight="1" x14ac:dyDescent="0.3"/>
    <row r="3482" ht="40.200000000000003" customHeight="1" x14ac:dyDescent="0.3"/>
    <row r="3483" ht="40.200000000000003" customHeight="1" x14ac:dyDescent="0.3"/>
    <row r="3484" ht="40.200000000000003" customHeight="1" x14ac:dyDescent="0.3"/>
    <row r="3485" ht="40.200000000000003" customHeight="1" x14ac:dyDescent="0.3"/>
    <row r="3486" ht="40.200000000000003" customHeight="1" x14ac:dyDescent="0.3"/>
    <row r="3487" ht="40.200000000000003" customHeight="1" x14ac:dyDescent="0.3"/>
    <row r="3488" ht="40.200000000000003" customHeight="1" x14ac:dyDescent="0.3"/>
    <row r="3489" ht="40.200000000000003" customHeight="1" x14ac:dyDescent="0.3"/>
    <row r="3490" ht="40.200000000000003" customHeight="1" x14ac:dyDescent="0.3"/>
    <row r="3491" ht="40.200000000000003" customHeight="1" x14ac:dyDescent="0.3"/>
    <row r="3492" ht="40.200000000000003" customHeight="1" x14ac:dyDescent="0.3"/>
    <row r="3493" ht="40.200000000000003" customHeight="1" x14ac:dyDescent="0.3"/>
    <row r="3494" ht="40.200000000000003" customHeight="1" x14ac:dyDescent="0.3"/>
    <row r="3495" ht="40.200000000000003" customHeight="1" x14ac:dyDescent="0.3"/>
    <row r="3496" ht="40.200000000000003" customHeight="1" x14ac:dyDescent="0.3"/>
    <row r="3497" ht="40.200000000000003" customHeight="1" x14ac:dyDescent="0.3"/>
    <row r="3498" ht="40.200000000000003" customHeight="1" x14ac:dyDescent="0.3"/>
    <row r="3499" ht="40.200000000000003" customHeight="1" x14ac:dyDescent="0.3"/>
    <row r="3500" ht="40.200000000000003" customHeight="1" x14ac:dyDescent="0.3"/>
    <row r="3501" ht="40.200000000000003" customHeight="1" x14ac:dyDescent="0.3"/>
    <row r="3502" ht="40.200000000000003" customHeight="1" x14ac:dyDescent="0.3"/>
    <row r="3503" ht="40.200000000000003" customHeight="1" x14ac:dyDescent="0.3"/>
    <row r="3504" ht="40.200000000000003" customHeight="1" x14ac:dyDescent="0.3"/>
    <row r="3505" ht="40.200000000000003" customHeight="1" x14ac:dyDescent="0.3"/>
    <row r="3506" ht="40.200000000000003" customHeight="1" x14ac:dyDescent="0.3"/>
    <row r="3507" ht="40.200000000000003" customHeight="1" x14ac:dyDescent="0.3"/>
    <row r="3508" ht="40.200000000000003" customHeight="1" x14ac:dyDescent="0.3"/>
    <row r="3509" ht="40.200000000000003" customHeight="1" x14ac:dyDescent="0.3"/>
    <row r="3510" ht="40.200000000000003" customHeight="1" x14ac:dyDescent="0.3"/>
    <row r="3511" ht="40.200000000000003" customHeight="1" x14ac:dyDescent="0.3"/>
    <row r="3512" ht="40.200000000000003" customHeight="1" x14ac:dyDescent="0.3"/>
    <row r="3513" ht="40.200000000000003" customHeight="1" x14ac:dyDescent="0.3"/>
    <row r="3514" ht="40.200000000000003" customHeight="1" x14ac:dyDescent="0.3"/>
    <row r="3515" ht="40.200000000000003" customHeight="1" x14ac:dyDescent="0.3"/>
    <row r="3516" ht="40.200000000000003" customHeight="1" x14ac:dyDescent="0.3"/>
    <row r="3517" ht="40.200000000000003" customHeight="1" x14ac:dyDescent="0.3"/>
    <row r="3518" ht="40.200000000000003" customHeight="1" x14ac:dyDescent="0.3"/>
    <row r="3519" ht="40.200000000000003" customHeight="1" x14ac:dyDescent="0.3"/>
    <row r="3520" ht="40.200000000000003" customHeight="1" x14ac:dyDescent="0.3"/>
    <row r="3521" ht="40.200000000000003" customHeight="1" x14ac:dyDescent="0.3"/>
    <row r="3522" ht="40.200000000000003" customHeight="1" x14ac:dyDescent="0.3"/>
    <row r="3523" ht="40.200000000000003" customHeight="1" x14ac:dyDescent="0.3"/>
    <row r="3524" ht="40.200000000000003" customHeight="1" x14ac:dyDescent="0.3"/>
    <row r="3525" ht="40.200000000000003" customHeight="1" x14ac:dyDescent="0.3"/>
    <row r="3526" ht="40.200000000000003" customHeight="1" x14ac:dyDescent="0.3"/>
    <row r="3527" ht="40.200000000000003" customHeight="1" x14ac:dyDescent="0.3"/>
    <row r="3528" ht="40.200000000000003" customHeight="1" x14ac:dyDescent="0.3"/>
    <row r="3529" ht="40.200000000000003" customHeight="1" x14ac:dyDescent="0.3"/>
    <row r="3530" ht="40.200000000000003" customHeight="1" x14ac:dyDescent="0.3"/>
    <row r="3531" ht="40.200000000000003" customHeight="1" x14ac:dyDescent="0.3"/>
    <row r="3532" ht="40.200000000000003" customHeight="1" x14ac:dyDescent="0.3"/>
    <row r="3533" ht="40.200000000000003" customHeight="1" x14ac:dyDescent="0.3"/>
    <row r="3534" ht="40.200000000000003" customHeight="1" x14ac:dyDescent="0.3"/>
    <row r="3535" ht="40.200000000000003" customHeight="1" x14ac:dyDescent="0.3"/>
    <row r="3536" ht="40.200000000000003" customHeight="1" x14ac:dyDescent="0.3"/>
    <row r="3537" ht="40.200000000000003" customHeight="1" x14ac:dyDescent="0.3"/>
    <row r="3538" ht="40.200000000000003" customHeight="1" x14ac:dyDescent="0.3"/>
    <row r="3539" ht="40.200000000000003" customHeight="1" x14ac:dyDescent="0.3"/>
    <row r="3540" ht="40.200000000000003" customHeight="1" x14ac:dyDescent="0.3"/>
    <row r="3541" ht="40.200000000000003" customHeight="1" x14ac:dyDescent="0.3"/>
    <row r="3542" ht="40.200000000000003" customHeight="1" x14ac:dyDescent="0.3"/>
    <row r="3543" ht="40.200000000000003" customHeight="1" x14ac:dyDescent="0.3"/>
    <row r="3544" ht="40.200000000000003" customHeight="1" x14ac:dyDescent="0.3"/>
    <row r="3545" ht="40.200000000000003" customHeight="1" x14ac:dyDescent="0.3"/>
    <row r="3546" ht="40.200000000000003" customHeight="1" x14ac:dyDescent="0.3"/>
    <row r="3547" ht="40.200000000000003" customHeight="1" x14ac:dyDescent="0.3"/>
    <row r="3548" ht="40.200000000000003" customHeight="1" x14ac:dyDescent="0.3"/>
    <row r="3549" ht="40.200000000000003" customHeight="1" x14ac:dyDescent="0.3"/>
    <row r="3550" ht="40.200000000000003" customHeight="1" x14ac:dyDescent="0.3"/>
    <row r="3551" ht="40.200000000000003" customHeight="1" x14ac:dyDescent="0.3"/>
    <row r="3552" ht="40.200000000000003" customHeight="1" x14ac:dyDescent="0.3"/>
    <row r="3553" ht="40.200000000000003" customHeight="1" x14ac:dyDescent="0.3"/>
    <row r="3554" ht="40.200000000000003" customHeight="1" x14ac:dyDescent="0.3"/>
    <row r="3555" ht="40.200000000000003" customHeight="1" x14ac:dyDescent="0.3"/>
    <row r="3556" ht="40.200000000000003" customHeight="1" x14ac:dyDescent="0.3"/>
    <row r="3557" ht="40.200000000000003" customHeight="1" x14ac:dyDescent="0.3"/>
    <row r="3558" ht="40.200000000000003" customHeight="1" x14ac:dyDescent="0.3"/>
    <row r="3559" ht="40.200000000000003" customHeight="1" x14ac:dyDescent="0.3"/>
    <row r="3560" ht="40.200000000000003" customHeight="1" x14ac:dyDescent="0.3"/>
    <row r="3561" ht="40.200000000000003" customHeight="1" x14ac:dyDescent="0.3"/>
    <row r="3562" ht="40.200000000000003" customHeight="1" x14ac:dyDescent="0.3"/>
    <row r="3563" ht="40.200000000000003" customHeight="1" x14ac:dyDescent="0.3"/>
    <row r="3564" ht="40.200000000000003" customHeight="1" x14ac:dyDescent="0.3"/>
    <row r="3565" ht="40.200000000000003" customHeight="1" x14ac:dyDescent="0.3"/>
    <row r="3566" ht="40.200000000000003" customHeight="1" x14ac:dyDescent="0.3"/>
    <row r="3567" ht="40.200000000000003" customHeight="1" x14ac:dyDescent="0.3"/>
    <row r="3568" ht="40.200000000000003" customHeight="1" x14ac:dyDescent="0.3"/>
    <row r="3569" ht="40.200000000000003" customHeight="1" x14ac:dyDescent="0.3"/>
    <row r="3570" ht="40.200000000000003" customHeight="1" x14ac:dyDescent="0.3"/>
    <row r="3571" ht="40.200000000000003" customHeight="1" x14ac:dyDescent="0.3"/>
    <row r="3572" ht="40.200000000000003" customHeight="1" x14ac:dyDescent="0.3"/>
    <row r="3573" ht="40.200000000000003" customHeight="1" x14ac:dyDescent="0.3"/>
    <row r="3574" ht="40.200000000000003" customHeight="1" x14ac:dyDescent="0.3"/>
    <row r="3575" ht="40.200000000000003" customHeight="1" x14ac:dyDescent="0.3"/>
    <row r="3576" ht="40.200000000000003" customHeight="1" x14ac:dyDescent="0.3"/>
    <row r="3577" ht="40.200000000000003" customHeight="1" x14ac:dyDescent="0.3"/>
    <row r="3578" ht="40.200000000000003" customHeight="1" x14ac:dyDescent="0.3"/>
    <row r="3579" ht="40.200000000000003" customHeight="1" x14ac:dyDescent="0.3"/>
    <row r="3580" ht="40.200000000000003" customHeight="1" x14ac:dyDescent="0.3"/>
    <row r="3581" ht="40.200000000000003" customHeight="1" x14ac:dyDescent="0.3"/>
    <row r="3582" ht="40.200000000000003" customHeight="1" x14ac:dyDescent="0.3"/>
    <row r="3583" ht="40.200000000000003" customHeight="1" x14ac:dyDescent="0.3"/>
    <row r="3584" ht="40.200000000000003" customHeight="1" x14ac:dyDescent="0.3"/>
    <row r="3585" ht="40.200000000000003" customHeight="1" x14ac:dyDescent="0.3"/>
    <row r="3586" ht="40.200000000000003" customHeight="1" x14ac:dyDescent="0.3"/>
    <row r="3587" ht="40.200000000000003" customHeight="1" x14ac:dyDescent="0.3"/>
    <row r="3588" ht="40.200000000000003" customHeight="1" x14ac:dyDescent="0.3"/>
    <row r="3589" ht="40.200000000000003" customHeight="1" x14ac:dyDescent="0.3"/>
    <row r="3590" ht="40.200000000000003" customHeight="1" x14ac:dyDescent="0.3"/>
    <row r="3591" ht="40.200000000000003" customHeight="1" x14ac:dyDescent="0.3"/>
    <row r="3592" ht="40.200000000000003" customHeight="1" x14ac:dyDescent="0.3"/>
    <row r="3593" ht="40.200000000000003" customHeight="1" x14ac:dyDescent="0.3"/>
    <row r="3594" ht="40.200000000000003" customHeight="1" x14ac:dyDescent="0.3"/>
    <row r="3595" ht="40.200000000000003" customHeight="1" x14ac:dyDescent="0.3"/>
    <row r="3596" ht="40.200000000000003" customHeight="1" x14ac:dyDescent="0.3"/>
    <row r="3597" ht="40.200000000000003" customHeight="1" x14ac:dyDescent="0.3"/>
    <row r="3598" ht="40.200000000000003" customHeight="1" x14ac:dyDescent="0.3"/>
    <row r="3599" ht="40.200000000000003" customHeight="1" x14ac:dyDescent="0.3"/>
    <row r="3600" ht="40.200000000000003" customHeight="1" x14ac:dyDescent="0.3"/>
    <row r="3601" ht="40.200000000000003" customHeight="1" x14ac:dyDescent="0.3"/>
    <row r="3602" ht="40.200000000000003" customHeight="1" x14ac:dyDescent="0.3"/>
    <row r="3603" ht="40.200000000000003" customHeight="1" x14ac:dyDescent="0.3"/>
    <row r="3604" ht="40.200000000000003" customHeight="1" x14ac:dyDescent="0.3"/>
    <row r="3605" ht="40.200000000000003" customHeight="1" x14ac:dyDescent="0.3"/>
    <row r="3606" ht="40.200000000000003" customHeight="1" x14ac:dyDescent="0.3"/>
    <row r="3607" ht="40.200000000000003" customHeight="1" x14ac:dyDescent="0.3"/>
    <row r="3608" ht="40.200000000000003" customHeight="1" x14ac:dyDescent="0.3"/>
    <row r="3609" ht="40.200000000000003" customHeight="1" x14ac:dyDescent="0.3"/>
    <row r="3610" ht="40.200000000000003" customHeight="1" x14ac:dyDescent="0.3"/>
    <row r="3611" ht="40.200000000000003" customHeight="1" x14ac:dyDescent="0.3"/>
    <row r="3612" ht="40.200000000000003" customHeight="1" x14ac:dyDescent="0.3"/>
    <row r="3613" ht="40.200000000000003" customHeight="1" x14ac:dyDescent="0.3"/>
    <row r="3614" ht="40.200000000000003" customHeight="1" x14ac:dyDescent="0.3"/>
    <row r="3615" ht="40.200000000000003" customHeight="1" x14ac:dyDescent="0.3"/>
    <row r="3616" ht="40.200000000000003" customHeight="1" x14ac:dyDescent="0.3"/>
    <row r="3617" ht="40.200000000000003" customHeight="1" x14ac:dyDescent="0.3"/>
    <row r="3618" ht="40.200000000000003" customHeight="1" x14ac:dyDescent="0.3"/>
    <row r="3619" ht="40.200000000000003" customHeight="1" x14ac:dyDescent="0.3"/>
    <row r="3620" ht="40.200000000000003" customHeight="1" x14ac:dyDescent="0.3"/>
    <row r="3621" ht="40.200000000000003" customHeight="1" x14ac:dyDescent="0.3"/>
    <row r="3622" ht="40.200000000000003" customHeight="1" x14ac:dyDescent="0.3"/>
    <row r="3623" ht="40.200000000000003" customHeight="1" x14ac:dyDescent="0.3"/>
    <row r="3624" ht="40.200000000000003" customHeight="1" x14ac:dyDescent="0.3"/>
    <row r="3625" ht="40.200000000000003" customHeight="1" x14ac:dyDescent="0.3"/>
    <row r="3626" ht="40.200000000000003" customHeight="1" x14ac:dyDescent="0.3"/>
    <row r="3627" ht="40.200000000000003" customHeight="1" x14ac:dyDescent="0.3"/>
    <row r="3628" ht="40.200000000000003" customHeight="1" x14ac:dyDescent="0.3"/>
    <row r="3629" ht="40.200000000000003" customHeight="1" x14ac:dyDescent="0.3"/>
    <row r="3630" ht="40.200000000000003" customHeight="1" x14ac:dyDescent="0.3"/>
    <row r="3631" ht="40.200000000000003" customHeight="1" x14ac:dyDescent="0.3"/>
    <row r="3632" ht="40.200000000000003" customHeight="1" x14ac:dyDescent="0.3"/>
    <row r="3633" ht="40.200000000000003" customHeight="1" x14ac:dyDescent="0.3"/>
    <row r="3634" ht="40.200000000000003" customHeight="1" x14ac:dyDescent="0.3"/>
    <row r="3635" ht="40.200000000000003" customHeight="1" x14ac:dyDescent="0.3"/>
    <row r="3636" ht="40.200000000000003" customHeight="1" x14ac:dyDescent="0.3"/>
    <row r="3637" ht="40.200000000000003" customHeight="1" x14ac:dyDescent="0.3"/>
    <row r="3638" ht="40.200000000000003" customHeight="1" x14ac:dyDescent="0.3"/>
    <row r="3639" ht="40.200000000000003" customHeight="1" x14ac:dyDescent="0.3"/>
    <row r="3640" ht="40.200000000000003" customHeight="1" x14ac:dyDescent="0.3"/>
    <row r="3641" ht="40.200000000000003" customHeight="1" x14ac:dyDescent="0.3"/>
    <row r="3642" ht="40.200000000000003" customHeight="1" x14ac:dyDescent="0.3"/>
    <row r="3643" ht="40.200000000000003" customHeight="1" x14ac:dyDescent="0.3"/>
    <row r="3644" ht="40.200000000000003" customHeight="1" x14ac:dyDescent="0.3"/>
    <row r="3645" ht="40.200000000000003" customHeight="1" x14ac:dyDescent="0.3"/>
    <row r="3646" ht="40.200000000000003" customHeight="1" x14ac:dyDescent="0.3"/>
    <row r="3647" ht="40.200000000000003" customHeight="1" x14ac:dyDescent="0.3"/>
    <row r="3648" ht="40.200000000000003" customHeight="1" x14ac:dyDescent="0.3"/>
    <row r="3649" ht="40.200000000000003" customHeight="1" x14ac:dyDescent="0.3"/>
    <row r="3650" ht="40.200000000000003" customHeight="1" x14ac:dyDescent="0.3"/>
    <row r="3651" ht="40.200000000000003" customHeight="1" x14ac:dyDescent="0.3"/>
    <row r="3652" ht="40.200000000000003" customHeight="1" x14ac:dyDescent="0.3"/>
    <row r="3653" ht="40.200000000000003" customHeight="1" x14ac:dyDescent="0.3"/>
    <row r="3654" ht="40.200000000000003" customHeight="1" x14ac:dyDescent="0.3"/>
    <row r="3655" ht="40.200000000000003" customHeight="1" x14ac:dyDescent="0.3"/>
    <row r="3656" ht="40.200000000000003" customHeight="1" x14ac:dyDescent="0.3"/>
    <row r="3657" ht="40.200000000000003" customHeight="1" x14ac:dyDescent="0.3"/>
    <row r="3658" ht="40.200000000000003" customHeight="1" x14ac:dyDescent="0.3"/>
    <row r="3659" ht="40.200000000000003" customHeight="1" x14ac:dyDescent="0.3"/>
    <row r="3660" ht="40.200000000000003" customHeight="1" x14ac:dyDescent="0.3"/>
    <row r="3661" ht="40.200000000000003" customHeight="1" x14ac:dyDescent="0.3"/>
    <row r="3662" ht="40.200000000000003" customHeight="1" x14ac:dyDescent="0.3"/>
    <row r="3663" ht="40.200000000000003" customHeight="1" x14ac:dyDescent="0.3"/>
    <row r="3664" ht="40.200000000000003" customHeight="1" x14ac:dyDescent="0.3"/>
    <row r="3665" ht="40.200000000000003" customHeight="1" x14ac:dyDescent="0.3"/>
    <row r="3666" ht="40.200000000000003" customHeight="1" x14ac:dyDescent="0.3"/>
    <row r="3667" ht="40.200000000000003" customHeight="1" x14ac:dyDescent="0.3"/>
    <row r="3668" ht="40.200000000000003" customHeight="1" x14ac:dyDescent="0.3"/>
    <row r="3669" ht="40.200000000000003" customHeight="1" x14ac:dyDescent="0.3"/>
    <row r="3670" ht="40.200000000000003" customHeight="1" x14ac:dyDescent="0.3"/>
    <row r="3671" ht="40.200000000000003" customHeight="1" x14ac:dyDescent="0.3"/>
    <row r="3672" ht="40.200000000000003" customHeight="1" x14ac:dyDescent="0.3"/>
    <row r="3673" ht="40.200000000000003" customHeight="1" x14ac:dyDescent="0.3"/>
    <row r="3674" ht="40.200000000000003" customHeight="1" x14ac:dyDescent="0.3"/>
    <row r="3675" ht="40.200000000000003" customHeight="1" x14ac:dyDescent="0.3"/>
    <row r="3676" ht="40.200000000000003" customHeight="1" x14ac:dyDescent="0.3"/>
    <row r="3677" ht="40.200000000000003" customHeight="1" x14ac:dyDescent="0.3"/>
    <row r="3678" ht="40.200000000000003" customHeight="1" x14ac:dyDescent="0.3"/>
    <row r="3679" ht="40.200000000000003" customHeight="1" x14ac:dyDescent="0.3"/>
    <row r="3680" ht="40.200000000000003" customHeight="1" x14ac:dyDescent="0.3"/>
    <row r="3681" ht="40.200000000000003" customHeight="1" x14ac:dyDescent="0.3"/>
    <row r="3682" ht="40.200000000000003" customHeight="1" x14ac:dyDescent="0.3"/>
    <row r="3683" ht="40.200000000000003" customHeight="1" x14ac:dyDescent="0.3"/>
    <row r="3684" ht="40.200000000000003" customHeight="1" x14ac:dyDescent="0.3"/>
    <row r="3685" ht="40.200000000000003" customHeight="1" x14ac:dyDescent="0.3"/>
    <row r="3686" ht="40.200000000000003" customHeight="1" x14ac:dyDescent="0.3"/>
    <row r="3687" ht="40.200000000000003" customHeight="1" x14ac:dyDescent="0.3"/>
    <row r="3688" ht="40.200000000000003" customHeight="1" x14ac:dyDescent="0.3"/>
    <row r="3689" ht="40.200000000000003" customHeight="1" x14ac:dyDescent="0.3"/>
    <row r="3690" ht="40.200000000000003" customHeight="1" x14ac:dyDescent="0.3"/>
    <row r="3691" ht="40.200000000000003" customHeight="1" x14ac:dyDescent="0.3"/>
    <row r="3692" ht="40.200000000000003" customHeight="1" x14ac:dyDescent="0.3"/>
    <row r="3693" ht="40.200000000000003" customHeight="1" x14ac:dyDescent="0.3"/>
    <row r="3694" ht="40.200000000000003" customHeight="1" x14ac:dyDescent="0.3"/>
    <row r="3695" ht="40.200000000000003" customHeight="1" x14ac:dyDescent="0.3"/>
    <row r="3696" ht="40.200000000000003" customHeight="1" x14ac:dyDescent="0.3"/>
    <row r="3697" ht="40.200000000000003" customHeight="1" x14ac:dyDescent="0.3"/>
    <row r="3698" ht="40.200000000000003" customHeight="1" x14ac:dyDescent="0.3"/>
    <row r="3699" ht="40.200000000000003" customHeight="1" x14ac:dyDescent="0.3"/>
    <row r="3700" ht="40.200000000000003" customHeight="1" x14ac:dyDescent="0.3"/>
    <row r="3701" ht="40.200000000000003" customHeight="1" x14ac:dyDescent="0.3"/>
    <row r="3702" ht="40.200000000000003" customHeight="1" x14ac:dyDescent="0.3"/>
    <row r="3703" ht="40.200000000000003" customHeight="1" x14ac:dyDescent="0.3"/>
    <row r="3704" ht="40.200000000000003" customHeight="1" x14ac:dyDescent="0.3"/>
    <row r="3705" ht="40.200000000000003" customHeight="1" x14ac:dyDescent="0.3"/>
    <row r="3706" ht="40.200000000000003" customHeight="1" x14ac:dyDescent="0.3"/>
    <row r="3707" ht="40.200000000000003" customHeight="1" x14ac:dyDescent="0.3"/>
    <row r="3708" ht="40.200000000000003" customHeight="1" x14ac:dyDescent="0.3"/>
    <row r="3709" ht="40.200000000000003" customHeight="1" x14ac:dyDescent="0.3"/>
    <row r="3710" ht="40.200000000000003" customHeight="1" x14ac:dyDescent="0.3"/>
    <row r="3711" ht="40.200000000000003" customHeight="1" x14ac:dyDescent="0.3"/>
    <row r="3712" ht="40.200000000000003" customHeight="1" x14ac:dyDescent="0.3"/>
    <row r="3713" ht="40.200000000000003" customHeight="1" x14ac:dyDescent="0.3"/>
    <row r="3714" ht="40.200000000000003" customHeight="1" x14ac:dyDescent="0.3"/>
    <row r="3715" ht="40.200000000000003" customHeight="1" x14ac:dyDescent="0.3"/>
    <row r="3716" ht="40.200000000000003" customHeight="1" x14ac:dyDescent="0.3"/>
    <row r="3717" ht="40.200000000000003" customHeight="1" x14ac:dyDescent="0.3"/>
    <row r="3718" ht="40.200000000000003" customHeight="1" x14ac:dyDescent="0.3"/>
    <row r="3719" ht="40.200000000000003" customHeight="1" x14ac:dyDescent="0.3"/>
    <row r="3720" ht="40.200000000000003" customHeight="1" x14ac:dyDescent="0.3"/>
    <row r="3721" ht="40.200000000000003" customHeight="1" x14ac:dyDescent="0.3"/>
    <row r="3722" ht="40.200000000000003" customHeight="1" x14ac:dyDescent="0.3"/>
    <row r="3723" ht="40.200000000000003" customHeight="1" x14ac:dyDescent="0.3"/>
    <row r="3724" ht="40.200000000000003" customHeight="1" x14ac:dyDescent="0.3"/>
    <row r="3725" ht="40.200000000000003" customHeight="1" x14ac:dyDescent="0.3"/>
    <row r="3726" ht="40.200000000000003" customHeight="1" x14ac:dyDescent="0.3"/>
    <row r="3727" ht="40.200000000000003" customHeight="1" x14ac:dyDescent="0.3"/>
    <row r="3728" ht="40.200000000000003" customHeight="1" x14ac:dyDescent="0.3"/>
    <row r="3729" ht="40.200000000000003" customHeight="1" x14ac:dyDescent="0.3"/>
    <row r="3730" ht="40.200000000000003" customHeight="1" x14ac:dyDescent="0.3"/>
    <row r="3731" ht="40.200000000000003" customHeight="1" x14ac:dyDescent="0.3"/>
    <row r="3732" ht="40.200000000000003" customHeight="1" x14ac:dyDescent="0.3"/>
    <row r="3733" ht="40.200000000000003" customHeight="1" x14ac:dyDescent="0.3"/>
    <row r="3734" ht="40.200000000000003" customHeight="1" x14ac:dyDescent="0.3"/>
    <row r="3735" ht="40.200000000000003" customHeight="1" x14ac:dyDescent="0.3"/>
    <row r="3736" ht="40.200000000000003" customHeight="1" x14ac:dyDescent="0.3"/>
    <row r="3737" ht="40.200000000000003" customHeight="1" x14ac:dyDescent="0.3"/>
    <row r="3738" ht="40.200000000000003" customHeight="1" x14ac:dyDescent="0.3"/>
    <row r="3739" ht="40.200000000000003" customHeight="1" x14ac:dyDescent="0.3"/>
    <row r="3740" ht="40.200000000000003" customHeight="1" x14ac:dyDescent="0.3"/>
    <row r="3741" ht="40.200000000000003" customHeight="1" x14ac:dyDescent="0.3"/>
    <row r="3742" ht="40.200000000000003" customHeight="1" x14ac:dyDescent="0.3"/>
    <row r="3743" ht="40.200000000000003" customHeight="1" x14ac:dyDescent="0.3"/>
    <row r="3744" ht="40.200000000000003" customHeight="1" x14ac:dyDescent="0.3"/>
    <row r="3745" ht="40.200000000000003" customHeight="1" x14ac:dyDescent="0.3"/>
    <row r="3746" ht="40.200000000000003" customHeight="1" x14ac:dyDescent="0.3"/>
    <row r="3747" ht="40.200000000000003" customHeight="1" x14ac:dyDescent="0.3"/>
    <row r="3748" ht="40.200000000000003" customHeight="1" x14ac:dyDescent="0.3"/>
    <row r="3749" ht="40.200000000000003" customHeight="1" x14ac:dyDescent="0.3"/>
    <row r="3750" ht="40.200000000000003" customHeight="1" x14ac:dyDescent="0.3"/>
    <row r="3751" ht="40.200000000000003" customHeight="1" x14ac:dyDescent="0.3"/>
    <row r="3752" ht="40.200000000000003" customHeight="1" x14ac:dyDescent="0.3"/>
    <row r="3753" ht="40.200000000000003" customHeight="1" x14ac:dyDescent="0.3"/>
    <row r="3754" ht="40.200000000000003" customHeight="1" x14ac:dyDescent="0.3"/>
    <row r="3755" ht="40.200000000000003" customHeight="1" x14ac:dyDescent="0.3"/>
    <row r="3756" ht="40.200000000000003" customHeight="1" x14ac:dyDescent="0.3"/>
    <row r="3757" ht="40.200000000000003" customHeight="1" x14ac:dyDescent="0.3"/>
    <row r="3758" ht="40.200000000000003" customHeight="1" x14ac:dyDescent="0.3"/>
    <row r="3759" ht="40.200000000000003" customHeight="1" x14ac:dyDescent="0.3"/>
    <row r="3760" ht="40.200000000000003" customHeight="1" x14ac:dyDescent="0.3"/>
    <row r="3761" ht="40.200000000000003" customHeight="1" x14ac:dyDescent="0.3"/>
    <row r="3762" ht="40.200000000000003" customHeight="1" x14ac:dyDescent="0.3"/>
    <row r="3763" ht="40.200000000000003" customHeight="1" x14ac:dyDescent="0.3"/>
    <row r="3764" ht="40.200000000000003" customHeight="1" x14ac:dyDescent="0.3"/>
    <row r="3765" ht="40.200000000000003" customHeight="1" x14ac:dyDescent="0.3"/>
    <row r="3766" ht="40.200000000000003" customHeight="1" x14ac:dyDescent="0.3"/>
    <row r="3767" ht="40.200000000000003" customHeight="1" x14ac:dyDescent="0.3"/>
    <row r="3768" ht="40.200000000000003" customHeight="1" x14ac:dyDescent="0.3"/>
    <row r="3769" ht="40.200000000000003" customHeight="1" x14ac:dyDescent="0.3"/>
    <row r="3770" ht="40.200000000000003" customHeight="1" x14ac:dyDescent="0.3"/>
    <row r="3771" ht="40.200000000000003" customHeight="1" x14ac:dyDescent="0.3"/>
    <row r="3772" ht="40.200000000000003" customHeight="1" x14ac:dyDescent="0.3"/>
    <row r="3773" ht="40.200000000000003" customHeight="1" x14ac:dyDescent="0.3"/>
    <row r="3774" ht="40.200000000000003" customHeight="1" x14ac:dyDescent="0.3"/>
    <row r="3775" ht="40.200000000000003" customHeight="1" x14ac:dyDescent="0.3"/>
    <row r="3776" ht="40.200000000000003" customHeight="1" x14ac:dyDescent="0.3"/>
    <row r="3777" ht="40.200000000000003" customHeight="1" x14ac:dyDescent="0.3"/>
    <row r="3778" ht="40.200000000000003" customHeight="1" x14ac:dyDescent="0.3"/>
    <row r="3779" ht="40.200000000000003" customHeight="1" x14ac:dyDescent="0.3"/>
    <row r="3780" ht="40.200000000000003" customHeight="1" x14ac:dyDescent="0.3"/>
    <row r="3781" ht="40.200000000000003" customHeight="1" x14ac:dyDescent="0.3"/>
    <row r="3782" ht="40.200000000000003" customHeight="1" x14ac:dyDescent="0.3"/>
    <row r="3783" ht="40.200000000000003" customHeight="1" x14ac:dyDescent="0.3"/>
    <row r="3784" ht="40.200000000000003" customHeight="1" x14ac:dyDescent="0.3"/>
    <row r="3785" ht="40.200000000000003" customHeight="1" x14ac:dyDescent="0.3"/>
    <row r="3786" ht="40.200000000000003" customHeight="1" x14ac:dyDescent="0.3"/>
    <row r="3787" ht="40.200000000000003" customHeight="1" x14ac:dyDescent="0.3"/>
    <row r="3788" ht="40.200000000000003" customHeight="1" x14ac:dyDescent="0.3"/>
    <row r="3789" ht="40.200000000000003" customHeight="1" x14ac:dyDescent="0.3"/>
    <row r="3790" ht="40.200000000000003" customHeight="1" x14ac:dyDescent="0.3"/>
    <row r="3791" ht="40.200000000000003" customHeight="1" x14ac:dyDescent="0.3"/>
    <row r="3792" ht="40.200000000000003" customHeight="1" x14ac:dyDescent="0.3"/>
    <row r="3793" ht="40.200000000000003" customHeight="1" x14ac:dyDescent="0.3"/>
    <row r="3794" ht="40.200000000000003" customHeight="1" x14ac:dyDescent="0.3"/>
    <row r="3795" ht="40.200000000000003" customHeight="1" x14ac:dyDescent="0.3"/>
    <row r="3796" ht="40.200000000000003" customHeight="1" x14ac:dyDescent="0.3"/>
    <row r="3797" ht="40.200000000000003" customHeight="1" x14ac:dyDescent="0.3"/>
    <row r="3798" ht="40.200000000000003" customHeight="1" x14ac:dyDescent="0.3"/>
    <row r="3799" ht="40.200000000000003" customHeight="1" x14ac:dyDescent="0.3"/>
    <row r="3800" ht="40.200000000000003" customHeight="1" x14ac:dyDescent="0.3"/>
    <row r="3801" ht="40.200000000000003" customHeight="1" x14ac:dyDescent="0.3"/>
    <row r="3802" ht="40.200000000000003" customHeight="1" x14ac:dyDescent="0.3"/>
    <row r="3803" ht="40.200000000000003" customHeight="1" x14ac:dyDescent="0.3"/>
    <row r="3804" ht="40.200000000000003" customHeight="1" x14ac:dyDescent="0.3"/>
    <row r="3805" ht="40.200000000000003" customHeight="1" x14ac:dyDescent="0.3"/>
    <row r="3806" ht="40.200000000000003" customHeight="1" x14ac:dyDescent="0.3"/>
    <row r="3807" ht="40.200000000000003" customHeight="1" x14ac:dyDescent="0.3"/>
    <row r="3808" ht="40.200000000000003" customHeight="1" x14ac:dyDescent="0.3"/>
    <row r="3809" ht="40.200000000000003" customHeight="1" x14ac:dyDescent="0.3"/>
    <row r="3810" ht="40.200000000000003" customHeight="1" x14ac:dyDescent="0.3"/>
    <row r="3811" ht="40.200000000000003" customHeight="1" x14ac:dyDescent="0.3"/>
    <row r="3812" ht="40.200000000000003" customHeight="1" x14ac:dyDescent="0.3"/>
    <row r="3813" ht="40.200000000000003" customHeight="1" x14ac:dyDescent="0.3"/>
    <row r="3814" ht="40.200000000000003" customHeight="1" x14ac:dyDescent="0.3"/>
    <row r="3815" ht="40.200000000000003" customHeight="1" x14ac:dyDescent="0.3"/>
    <row r="3816" ht="40.200000000000003" customHeight="1" x14ac:dyDescent="0.3"/>
    <row r="3817" ht="40.200000000000003" customHeight="1" x14ac:dyDescent="0.3"/>
    <row r="3818" ht="40.200000000000003" customHeight="1" x14ac:dyDescent="0.3"/>
    <row r="3819" ht="40.200000000000003" customHeight="1" x14ac:dyDescent="0.3"/>
    <row r="3820" ht="40.200000000000003" customHeight="1" x14ac:dyDescent="0.3"/>
    <row r="3821" ht="40.200000000000003" customHeight="1" x14ac:dyDescent="0.3"/>
    <row r="3822" ht="40.200000000000003" customHeight="1" x14ac:dyDescent="0.3"/>
    <row r="3823" ht="40.200000000000003" customHeight="1" x14ac:dyDescent="0.3"/>
    <row r="3824" ht="40.200000000000003" customHeight="1" x14ac:dyDescent="0.3"/>
    <row r="3825" ht="40.200000000000003" customHeight="1" x14ac:dyDescent="0.3"/>
    <row r="3826" ht="40.200000000000003" customHeight="1" x14ac:dyDescent="0.3"/>
    <row r="3827" ht="40.200000000000003" customHeight="1" x14ac:dyDescent="0.3"/>
    <row r="3828" ht="40.200000000000003" customHeight="1" x14ac:dyDescent="0.3"/>
    <row r="3829" ht="40.200000000000003" customHeight="1" x14ac:dyDescent="0.3"/>
    <row r="3830" ht="40.200000000000003" customHeight="1" x14ac:dyDescent="0.3"/>
    <row r="3831" ht="40.200000000000003" customHeight="1" x14ac:dyDescent="0.3"/>
    <row r="3832" ht="40.200000000000003" customHeight="1" x14ac:dyDescent="0.3"/>
    <row r="3833" ht="40.200000000000003" customHeight="1" x14ac:dyDescent="0.3"/>
    <row r="3834" ht="40.200000000000003" customHeight="1" x14ac:dyDescent="0.3"/>
    <row r="3835" ht="40.200000000000003" customHeight="1" x14ac:dyDescent="0.3"/>
    <row r="3836" ht="40.200000000000003" customHeight="1" x14ac:dyDescent="0.3"/>
    <row r="3837" ht="40.200000000000003" customHeight="1" x14ac:dyDescent="0.3"/>
    <row r="3838" ht="40.200000000000003" customHeight="1" x14ac:dyDescent="0.3"/>
    <row r="3839" ht="40.200000000000003" customHeight="1" x14ac:dyDescent="0.3"/>
    <row r="3840" ht="40.200000000000003" customHeight="1" x14ac:dyDescent="0.3"/>
    <row r="3841" ht="40.200000000000003" customHeight="1" x14ac:dyDescent="0.3"/>
    <row r="3842" ht="40.200000000000003" customHeight="1" x14ac:dyDescent="0.3"/>
    <row r="3843" ht="40.200000000000003" customHeight="1" x14ac:dyDescent="0.3"/>
    <row r="3844" ht="40.200000000000003" customHeight="1" x14ac:dyDescent="0.3"/>
    <row r="3845" ht="40.200000000000003" customHeight="1" x14ac:dyDescent="0.3"/>
    <row r="3846" ht="40.200000000000003" customHeight="1" x14ac:dyDescent="0.3"/>
    <row r="3847" ht="40.200000000000003" customHeight="1" x14ac:dyDescent="0.3"/>
    <row r="3848" ht="40.200000000000003" customHeight="1" x14ac:dyDescent="0.3"/>
    <row r="3849" ht="40.200000000000003" customHeight="1" x14ac:dyDescent="0.3"/>
    <row r="3850" ht="40.200000000000003" customHeight="1" x14ac:dyDescent="0.3"/>
    <row r="3851" ht="40.200000000000003" customHeight="1" x14ac:dyDescent="0.3"/>
    <row r="3852" ht="40.200000000000003" customHeight="1" x14ac:dyDescent="0.3"/>
    <row r="3853" ht="40.200000000000003" customHeight="1" x14ac:dyDescent="0.3"/>
    <row r="3854" ht="40.200000000000003" customHeight="1" x14ac:dyDescent="0.3"/>
    <row r="3855" ht="40.200000000000003" customHeight="1" x14ac:dyDescent="0.3"/>
    <row r="3856" ht="40.200000000000003" customHeight="1" x14ac:dyDescent="0.3"/>
    <row r="3857" ht="40.200000000000003" customHeight="1" x14ac:dyDescent="0.3"/>
    <row r="3858" ht="40.200000000000003" customHeight="1" x14ac:dyDescent="0.3"/>
    <row r="3859" ht="40.200000000000003" customHeight="1" x14ac:dyDescent="0.3"/>
    <row r="3860" ht="40.200000000000003" customHeight="1" x14ac:dyDescent="0.3"/>
    <row r="3861" ht="40.200000000000003" customHeight="1" x14ac:dyDescent="0.3"/>
    <row r="3862" ht="40.200000000000003" customHeight="1" x14ac:dyDescent="0.3"/>
    <row r="3863" ht="40.200000000000003" customHeight="1" x14ac:dyDescent="0.3"/>
    <row r="3864" ht="40.200000000000003" customHeight="1" x14ac:dyDescent="0.3"/>
    <row r="3865" ht="40.200000000000003" customHeight="1" x14ac:dyDescent="0.3"/>
    <row r="3866" ht="40.200000000000003" customHeight="1" x14ac:dyDescent="0.3"/>
    <row r="3867" ht="40.200000000000003" customHeight="1" x14ac:dyDescent="0.3"/>
    <row r="3868" ht="40.200000000000003" customHeight="1" x14ac:dyDescent="0.3"/>
    <row r="3869" ht="40.200000000000003" customHeight="1" x14ac:dyDescent="0.3"/>
    <row r="3870" ht="40.200000000000003" customHeight="1" x14ac:dyDescent="0.3"/>
    <row r="3871" ht="40.200000000000003" customHeight="1" x14ac:dyDescent="0.3"/>
    <row r="3872" ht="40.200000000000003" customHeight="1" x14ac:dyDescent="0.3"/>
    <row r="3873" ht="40.200000000000003" customHeight="1" x14ac:dyDescent="0.3"/>
    <row r="3874" ht="40.200000000000003" customHeight="1" x14ac:dyDescent="0.3"/>
    <row r="3875" ht="40.200000000000003" customHeight="1" x14ac:dyDescent="0.3"/>
    <row r="3876" ht="40.200000000000003" customHeight="1" x14ac:dyDescent="0.3"/>
    <row r="3877" ht="40.200000000000003" customHeight="1" x14ac:dyDescent="0.3"/>
    <row r="3878" ht="40.200000000000003" customHeight="1" x14ac:dyDescent="0.3"/>
    <row r="3879" ht="40.200000000000003" customHeight="1" x14ac:dyDescent="0.3"/>
    <row r="3880" ht="40.200000000000003" customHeight="1" x14ac:dyDescent="0.3"/>
    <row r="3881" ht="40.200000000000003" customHeight="1" x14ac:dyDescent="0.3"/>
    <row r="3882" ht="40.200000000000003" customHeight="1" x14ac:dyDescent="0.3"/>
    <row r="3883" ht="40.200000000000003" customHeight="1" x14ac:dyDescent="0.3"/>
    <row r="3884" ht="40.200000000000003" customHeight="1" x14ac:dyDescent="0.3"/>
    <row r="3885" ht="40.200000000000003" customHeight="1" x14ac:dyDescent="0.3"/>
    <row r="3886" ht="40.200000000000003" customHeight="1" x14ac:dyDescent="0.3"/>
    <row r="3887" ht="40.200000000000003" customHeight="1" x14ac:dyDescent="0.3"/>
    <row r="3888" ht="40.200000000000003" customHeight="1" x14ac:dyDescent="0.3"/>
    <row r="3889" ht="40.200000000000003" customHeight="1" x14ac:dyDescent="0.3"/>
    <row r="3890" ht="40.200000000000003" customHeight="1" x14ac:dyDescent="0.3"/>
    <row r="3891" ht="40.200000000000003" customHeight="1" x14ac:dyDescent="0.3"/>
    <row r="3892" ht="40.200000000000003" customHeight="1" x14ac:dyDescent="0.3"/>
    <row r="3893" ht="40.200000000000003" customHeight="1" x14ac:dyDescent="0.3"/>
    <row r="3894" ht="40.200000000000003" customHeight="1" x14ac:dyDescent="0.3"/>
    <row r="3895" ht="40.200000000000003" customHeight="1" x14ac:dyDescent="0.3"/>
    <row r="3896" ht="40.200000000000003" customHeight="1" x14ac:dyDescent="0.3"/>
    <row r="3897" ht="40.200000000000003" customHeight="1" x14ac:dyDescent="0.3"/>
    <row r="3898" ht="40.200000000000003" customHeight="1" x14ac:dyDescent="0.3"/>
    <row r="3899" ht="40.200000000000003" customHeight="1" x14ac:dyDescent="0.3"/>
    <row r="3900" ht="40.200000000000003" customHeight="1" x14ac:dyDescent="0.3"/>
    <row r="3901" ht="40.200000000000003" customHeight="1" x14ac:dyDescent="0.3"/>
    <row r="3902" ht="40.200000000000003" customHeight="1" x14ac:dyDescent="0.3"/>
    <row r="3903" ht="40.200000000000003" customHeight="1" x14ac:dyDescent="0.3"/>
    <row r="3904" ht="40.200000000000003" customHeight="1" x14ac:dyDescent="0.3"/>
    <row r="3905" ht="40.200000000000003" customHeight="1" x14ac:dyDescent="0.3"/>
    <row r="3906" ht="40.200000000000003" customHeight="1" x14ac:dyDescent="0.3"/>
    <row r="3907" ht="40.200000000000003" customHeight="1" x14ac:dyDescent="0.3"/>
    <row r="3908" ht="40.200000000000003" customHeight="1" x14ac:dyDescent="0.3"/>
    <row r="3909" ht="40.200000000000003" customHeight="1" x14ac:dyDescent="0.3"/>
    <row r="3910" ht="40.200000000000003" customHeight="1" x14ac:dyDescent="0.3"/>
    <row r="3911" ht="40.200000000000003" customHeight="1" x14ac:dyDescent="0.3"/>
    <row r="3912" ht="40.200000000000003" customHeight="1" x14ac:dyDescent="0.3"/>
    <row r="3913" ht="40.200000000000003" customHeight="1" x14ac:dyDescent="0.3"/>
    <row r="3914" ht="40.200000000000003" customHeight="1" x14ac:dyDescent="0.3"/>
    <row r="3915" ht="40.200000000000003" customHeight="1" x14ac:dyDescent="0.3"/>
    <row r="3916" ht="40.200000000000003" customHeight="1" x14ac:dyDescent="0.3"/>
    <row r="3917" ht="40.200000000000003" customHeight="1" x14ac:dyDescent="0.3"/>
    <row r="3918" ht="40.200000000000003" customHeight="1" x14ac:dyDescent="0.3"/>
    <row r="3919" ht="40.200000000000003" customHeight="1" x14ac:dyDescent="0.3"/>
    <row r="3920" ht="40.200000000000003" customHeight="1" x14ac:dyDescent="0.3"/>
    <row r="3921" ht="40.200000000000003" customHeight="1" x14ac:dyDescent="0.3"/>
    <row r="3922" ht="40.200000000000003" customHeight="1" x14ac:dyDescent="0.3"/>
    <row r="3923" ht="40.200000000000003" customHeight="1" x14ac:dyDescent="0.3"/>
    <row r="3924" ht="40.200000000000003" customHeight="1" x14ac:dyDescent="0.3"/>
    <row r="3925" ht="40.200000000000003" customHeight="1" x14ac:dyDescent="0.3"/>
    <row r="3926" ht="40.200000000000003" customHeight="1" x14ac:dyDescent="0.3"/>
    <row r="3927" ht="40.200000000000003" customHeight="1" x14ac:dyDescent="0.3"/>
    <row r="3928" ht="40.200000000000003" customHeight="1" x14ac:dyDescent="0.3"/>
    <row r="3929" ht="40.200000000000003" customHeight="1" x14ac:dyDescent="0.3"/>
    <row r="3930" ht="40.200000000000003" customHeight="1" x14ac:dyDescent="0.3"/>
    <row r="3931" ht="40.200000000000003" customHeight="1" x14ac:dyDescent="0.3"/>
    <row r="3932" ht="40.200000000000003" customHeight="1" x14ac:dyDescent="0.3"/>
    <row r="3933" ht="40.200000000000003" customHeight="1" x14ac:dyDescent="0.3"/>
    <row r="3934" ht="40.200000000000003" customHeight="1" x14ac:dyDescent="0.3"/>
    <row r="3935" ht="40.200000000000003" customHeight="1" x14ac:dyDescent="0.3"/>
    <row r="3936" ht="40.200000000000003" customHeight="1" x14ac:dyDescent="0.3"/>
    <row r="3937" ht="40.200000000000003" customHeight="1" x14ac:dyDescent="0.3"/>
    <row r="3938" ht="40.200000000000003" customHeight="1" x14ac:dyDescent="0.3"/>
    <row r="3939" ht="40.200000000000003" customHeight="1" x14ac:dyDescent="0.3"/>
    <row r="3940" ht="40.200000000000003" customHeight="1" x14ac:dyDescent="0.3"/>
    <row r="3941" ht="40.200000000000003" customHeight="1" x14ac:dyDescent="0.3"/>
    <row r="3942" ht="40.200000000000003" customHeight="1" x14ac:dyDescent="0.3"/>
    <row r="3943" ht="40.200000000000003" customHeight="1" x14ac:dyDescent="0.3"/>
    <row r="3944" ht="40.200000000000003" customHeight="1" x14ac:dyDescent="0.3"/>
    <row r="3945" ht="40.200000000000003" customHeight="1" x14ac:dyDescent="0.3"/>
    <row r="3946" ht="40.200000000000003" customHeight="1" x14ac:dyDescent="0.3"/>
    <row r="3947" ht="40.200000000000003" customHeight="1" x14ac:dyDescent="0.3"/>
    <row r="3948" ht="40.200000000000003" customHeight="1" x14ac:dyDescent="0.3"/>
    <row r="3949" ht="40.200000000000003" customHeight="1" x14ac:dyDescent="0.3"/>
    <row r="3950" ht="40.200000000000003" customHeight="1" x14ac:dyDescent="0.3"/>
    <row r="3951" ht="40.200000000000003" customHeight="1" x14ac:dyDescent="0.3"/>
    <row r="3952" ht="40.200000000000003" customHeight="1" x14ac:dyDescent="0.3"/>
    <row r="3953" ht="40.200000000000003" customHeight="1" x14ac:dyDescent="0.3"/>
    <row r="3954" ht="40.200000000000003" customHeight="1" x14ac:dyDescent="0.3"/>
    <row r="3955" ht="40.200000000000003" customHeight="1" x14ac:dyDescent="0.3"/>
    <row r="3956" ht="40.200000000000003" customHeight="1" x14ac:dyDescent="0.3"/>
    <row r="3957" ht="40.200000000000003" customHeight="1" x14ac:dyDescent="0.3"/>
    <row r="3958" ht="40.200000000000003" customHeight="1" x14ac:dyDescent="0.3"/>
    <row r="3959" ht="40.200000000000003" customHeight="1" x14ac:dyDescent="0.3"/>
    <row r="3960" ht="40.200000000000003" customHeight="1" x14ac:dyDescent="0.3"/>
    <row r="3961" ht="40.200000000000003" customHeight="1" x14ac:dyDescent="0.3"/>
    <row r="3962" ht="40.200000000000003" customHeight="1" x14ac:dyDescent="0.3"/>
    <row r="3963" ht="40.200000000000003" customHeight="1" x14ac:dyDescent="0.3"/>
    <row r="3964" ht="40.200000000000003" customHeight="1" x14ac:dyDescent="0.3"/>
    <row r="3965" ht="40.200000000000003" customHeight="1" x14ac:dyDescent="0.3"/>
    <row r="3966" ht="40.200000000000003" customHeight="1" x14ac:dyDescent="0.3"/>
    <row r="3967" ht="40.200000000000003" customHeight="1" x14ac:dyDescent="0.3"/>
    <row r="3968" ht="40.200000000000003" customHeight="1" x14ac:dyDescent="0.3"/>
    <row r="3969" ht="40.200000000000003" customHeight="1" x14ac:dyDescent="0.3"/>
    <row r="3970" ht="40.200000000000003" customHeight="1" x14ac:dyDescent="0.3"/>
    <row r="3971" ht="40.200000000000003" customHeight="1" x14ac:dyDescent="0.3"/>
    <row r="3972" ht="40.200000000000003" customHeight="1" x14ac:dyDescent="0.3"/>
    <row r="3973" ht="40.200000000000003" customHeight="1" x14ac:dyDescent="0.3"/>
    <row r="3974" ht="40.200000000000003" customHeight="1" x14ac:dyDescent="0.3"/>
    <row r="3975" ht="40.200000000000003" customHeight="1" x14ac:dyDescent="0.3"/>
    <row r="3976" ht="40.200000000000003" customHeight="1" x14ac:dyDescent="0.3"/>
    <row r="3977" ht="40.200000000000003" customHeight="1" x14ac:dyDescent="0.3"/>
    <row r="3978" ht="40.200000000000003" customHeight="1" x14ac:dyDescent="0.3"/>
    <row r="3979" ht="40.200000000000003" customHeight="1" x14ac:dyDescent="0.3"/>
    <row r="3980" ht="40.200000000000003" customHeight="1" x14ac:dyDescent="0.3"/>
    <row r="3981" ht="40.200000000000003" customHeight="1" x14ac:dyDescent="0.3"/>
    <row r="3982" ht="40.200000000000003" customHeight="1" x14ac:dyDescent="0.3"/>
    <row r="3983" ht="40.200000000000003" customHeight="1" x14ac:dyDescent="0.3"/>
    <row r="3984" ht="40.200000000000003" customHeight="1" x14ac:dyDescent="0.3"/>
    <row r="3985" ht="40.200000000000003" customHeight="1" x14ac:dyDescent="0.3"/>
    <row r="3986" ht="40.200000000000003" customHeight="1" x14ac:dyDescent="0.3"/>
    <row r="3987" ht="40.200000000000003" customHeight="1" x14ac:dyDescent="0.3"/>
    <row r="3988" ht="40.200000000000003" customHeight="1" x14ac:dyDescent="0.3"/>
    <row r="3989" ht="40.200000000000003" customHeight="1" x14ac:dyDescent="0.3"/>
    <row r="3990" ht="40.200000000000003" customHeight="1" x14ac:dyDescent="0.3"/>
    <row r="3991" ht="40.200000000000003" customHeight="1" x14ac:dyDescent="0.3"/>
    <row r="3992" ht="40.200000000000003" customHeight="1" x14ac:dyDescent="0.3"/>
    <row r="3993" ht="40.200000000000003" customHeight="1" x14ac:dyDescent="0.3"/>
    <row r="3994" ht="40.200000000000003" customHeight="1" x14ac:dyDescent="0.3"/>
    <row r="3995" ht="40.200000000000003" customHeight="1" x14ac:dyDescent="0.3"/>
    <row r="3996" ht="40.200000000000003" customHeight="1" x14ac:dyDescent="0.3"/>
    <row r="3997" ht="40.200000000000003" customHeight="1" x14ac:dyDescent="0.3"/>
    <row r="3998" ht="40.200000000000003" customHeight="1" x14ac:dyDescent="0.3"/>
    <row r="3999" ht="40.200000000000003" customHeight="1" x14ac:dyDescent="0.3"/>
    <row r="4000" ht="40.200000000000003" customHeight="1" x14ac:dyDescent="0.3"/>
    <row r="4001" ht="40.200000000000003" customHeight="1" x14ac:dyDescent="0.3"/>
    <row r="4002" ht="40.200000000000003" customHeight="1" x14ac:dyDescent="0.3"/>
    <row r="4003" ht="40.200000000000003" customHeight="1" x14ac:dyDescent="0.3"/>
    <row r="4004" ht="40.200000000000003" customHeight="1" x14ac:dyDescent="0.3"/>
    <row r="4005" ht="40.200000000000003" customHeight="1" x14ac:dyDescent="0.3"/>
    <row r="4006" ht="40.200000000000003" customHeight="1" x14ac:dyDescent="0.3"/>
    <row r="4007" ht="40.200000000000003" customHeight="1" x14ac:dyDescent="0.3"/>
    <row r="4008" ht="40.200000000000003" customHeight="1" x14ac:dyDescent="0.3"/>
    <row r="4009" ht="40.200000000000003" customHeight="1" x14ac:dyDescent="0.3"/>
    <row r="4010" ht="40.200000000000003" customHeight="1" x14ac:dyDescent="0.3"/>
    <row r="4011" ht="40.200000000000003" customHeight="1" x14ac:dyDescent="0.3"/>
    <row r="4012" ht="40.200000000000003" customHeight="1" x14ac:dyDescent="0.3"/>
    <row r="4013" ht="40.200000000000003" customHeight="1" x14ac:dyDescent="0.3"/>
    <row r="4014" ht="40.200000000000003" customHeight="1" x14ac:dyDescent="0.3"/>
    <row r="4015" ht="40.200000000000003" customHeight="1" x14ac:dyDescent="0.3"/>
    <row r="4016" ht="40.200000000000003" customHeight="1" x14ac:dyDescent="0.3"/>
    <row r="4017" ht="40.200000000000003" customHeight="1" x14ac:dyDescent="0.3"/>
    <row r="4018" ht="40.200000000000003" customHeight="1" x14ac:dyDescent="0.3"/>
    <row r="4019" ht="40.200000000000003" customHeight="1" x14ac:dyDescent="0.3"/>
    <row r="4020" ht="40.200000000000003" customHeight="1" x14ac:dyDescent="0.3"/>
    <row r="4021" ht="40.200000000000003" customHeight="1" x14ac:dyDescent="0.3"/>
    <row r="4022" ht="40.200000000000003" customHeight="1" x14ac:dyDescent="0.3"/>
    <row r="4023" ht="40.200000000000003" customHeight="1" x14ac:dyDescent="0.3"/>
    <row r="4024" ht="40.200000000000003" customHeight="1" x14ac:dyDescent="0.3"/>
    <row r="4025" ht="40.200000000000003" customHeight="1" x14ac:dyDescent="0.3"/>
    <row r="4026" ht="40.200000000000003" customHeight="1" x14ac:dyDescent="0.3"/>
    <row r="4027" ht="40.200000000000003" customHeight="1" x14ac:dyDescent="0.3"/>
    <row r="4028" ht="40.200000000000003" customHeight="1" x14ac:dyDescent="0.3"/>
    <row r="4029" ht="40.200000000000003" customHeight="1" x14ac:dyDescent="0.3"/>
    <row r="4030" ht="40.200000000000003" customHeight="1" x14ac:dyDescent="0.3"/>
    <row r="4031" ht="40.200000000000003" customHeight="1" x14ac:dyDescent="0.3"/>
    <row r="4032" ht="40.200000000000003" customHeight="1" x14ac:dyDescent="0.3"/>
    <row r="4033" ht="40.200000000000003" customHeight="1" x14ac:dyDescent="0.3"/>
    <row r="4034" ht="40.200000000000003" customHeight="1" x14ac:dyDescent="0.3"/>
    <row r="4035" ht="40.200000000000003" customHeight="1" x14ac:dyDescent="0.3"/>
    <row r="4036" ht="40.200000000000003" customHeight="1" x14ac:dyDescent="0.3"/>
    <row r="4037" ht="40.200000000000003" customHeight="1" x14ac:dyDescent="0.3"/>
    <row r="4038" ht="40.200000000000003" customHeight="1" x14ac:dyDescent="0.3"/>
    <row r="4039" ht="40.200000000000003" customHeight="1" x14ac:dyDescent="0.3"/>
    <row r="4040" ht="40.200000000000003" customHeight="1" x14ac:dyDescent="0.3"/>
    <row r="4041" ht="40.200000000000003" customHeight="1" x14ac:dyDescent="0.3"/>
    <row r="4042" ht="40.200000000000003" customHeight="1" x14ac:dyDescent="0.3"/>
    <row r="4043" ht="40.200000000000003" customHeight="1" x14ac:dyDescent="0.3"/>
    <row r="4044" ht="40.200000000000003" customHeight="1" x14ac:dyDescent="0.3"/>
    <row r="4045" ht="40.200000000000003" customHeight="1" x14ac:dyDescent="0.3"/>
    <row r="4046" ht="40.200000000000003" customHeight="1" x14ac:dyDescent="0.3"/>
    <row r="4047" ht="40.200000000000003" customHeight="1" x14ac:dyDescent="0.3"/>
    <row r="4048" ht="40.200000000000003" customHeight="1" x14ac:dyDescent="0.3"/>
    <row r="4049" ht="40.200000000000003" customHeight="1" x14ac:dyDescent="0.3"/>
    <row r="4050" ht="40.200000000000003" customHeight="1" x14ac:dyDescent="0.3"/>
    <row r="4051" ht="40.200000000000003" customHeight="1" x14ac:dyDescent="0.3"/>
    <row r="4052" ht="40.200000000000003" customHeight="1" x14ac:dyDescent="0.3"/>
    <row r="4053" ht="40.200000000000003" customHeight="1" x14ac:dyDescent="0.3"/>
    <row r="4054" ht="40.200000000000003" customHeight="1" x14ac:dyDescent="0.3"/>
    <row r="4055" ht="40.200000000000003" customHeight="1" x14ac:dyDescent="0.3"/>
    <row r="4056" ht="40.200000000000003" customHeight="1" x14ac:dyDescent="0.3"/>
    <row r="4057" ht="40.200000000000003" customHeight="1" x14ac:dyDescent="0.3"/>
    <row r="4058" ht="40.200000000000003" customHeight="1" x14ac:dyDescent="0.3"/>
    <row r="4059" ht="40.200000000000003" customHeight="1" x14ac:dyDescent="0.3"/>
    <row r="4060" ht="40.200000000000003" customHeight="1" x14ac:dyDescent="0.3"/>
    <row r="4061" ht="40.200000000000003" customHeight="1" x14ac:dyDescent="0.3"/>
    <row r="4062" ht="40.200000000000003" customHeight="1" x14ac:dyDescent="0.3"/>
    <row r="4063" ht="40.200000000000003" customHeight="1" x14ac:dyDescent="0.3"/>
    <row r="4064" ht="40.200000000000003" customHeight="1" x14ac:dyDescent="0.3"/>
    <row r="4065" ht="40.200000000000003" customHeight="1" x14ac:dyDescent="0.3"/>
    <row r="4066" ht="40.200000000000003" customHeight="1" x14ac:dyDescent="0.3"/>
    <row r="4067" ht="40.200000000000003" customHeight="1" x14ac:dyDescent="0.3"/>
    <row r="4068" ht="40.200000000000003" customHeight="1" x14ac:dyDescent="0.3"/>
    <row r="4069" ht="40.200000000000003" customHeight="1" x14ac:dyDescent="0.3"/>
    <row r="4070" ht="40.200000000000003" customHeight="1" x14ac:dyDescent="0.3"/>
    <row r="4071" ht="40.200000000000003" customHeight="1" x14ac:dyDescent="0.3"/>
    <row r="4072" ht="40.200000000000003" customHeight="1" x14ac:dyDescent="0.3"/>
    <row r="4073" ht="40.200000000000003" customHeight="1" x14ac:dyDescent="0.3"/>
    <row r="4074" ht="40.200000000000003" customHeight="1" x14ac:dyDescent="0.3"/>
    <row r="4075" ht="40.200000000000003" customHeight="1" x14ac:dyDescent="0.3"/>
    <row r="4076" ht="40.200000000000003" customHeight="1" x14ac:dyDescent="0.3"/>
    <row r="4077" ht="40.200000000000003" customHeight="1" x14ac:dyDescent="0.3"/>
    <row r="4078" ht="40.200000000000003" customHeight="1" x14ac:dyDescent="0.3"/>
    <row r="4079" ht="40.200000000000003" customHeight="1" x14ac:dyDescent="0.3"/>
    <row r="4080" ht="40.200000000000003" customHeight="1" x14ac:dyDescent="0.3"/>
    <row r="4081" ht="40.200000000000003" customHeight="1" x14ac:dyDescent="0.3"/>
    <row r="4082" ht="40.200000000000003" customHeight="1" x14ac:dyDescent="0.3"/>
    <row r="4083" ht="40.200000000000003" customHeight="1" x14ac:dyDescent="0.3"/>
    <row r="4084" ht="40.200000000000003" customHeight="1" x14ac:dyDescent="0.3"/>
    <row r="4085" ht="40.200000000000003" customHeight="1" x14ac:dyDescent="0.3"/>
    <row r="4086" ht="40.200000000000003" customHeight="1" x14ac:dyDescent="0.3"/>
    <row r="4087" ht="40.200000000000003" customHeight="1" x14ac:dyDescent="0.3"/>
    <row r="4088" ht="40.200000000000003" customHeight="1" x14ac:dyDescent="0.3"/>
    <row r="4089" ht="40.200000000000003" customHeight="1" x14ac:dyDescent="0.3"/>
    <row r="4090" ht="40.200000000000003" customHeight="1" x14ac:dyDescent="0.3"/>
    <row r="4091" ht="40.200000000000003" customHeight="1" x14ac:dyDescent="0.3"/>
    <row r="4092" ht="40.200000000000003" customHeight="1" x14ac:dyDescent="0.3"/>
    <row r="4093" ht="40.200000000000003" customHeight="1" x14ac:dyDescent="0.3"/>
    <row r="4094" ht="40.200000000000003" customHeight="1" x14ac:dyDescent="0.3"/>
    <row r="4095" ht="40.200000000000003" customHeight="1" x14ac:dyDescent="0.3"/>
    <row r="4096" ht="40.200000000000003" customHeight="1" x14ac:dyDescent="0.3"/>
    <row r="4097" ht="40.200000000000003" customHeight="1" x14ac:dyDescent="0.3"/>
    <row r="4098" ht="40.200000000000003" customHeight="1" x14ac:dyDescent="0.3"/>
    <row r="4099" ht="40.200000000000003" customHeight="1" x14ac:dyDescent="0.3"/>
    <row r="4100" ht="40.200000000000003" customHeight="1" x14ac:dyDescent="0.3"/>
    <row r="4101" ht="40.200000000000003" customHeight="1" x14ac:dyDescent="0.3"/>
    <row r="4102" ht="40.200000000000003" customHeight="1" x14ac:dyDescent="0.3"/>
    <row r="4103" ht="40.200000000000003" customHeight="1" x14ac:dyDescent="0.3"/>
    <row r="4104" ht="40.200000000000003" customHeight="1" x14ac:dyDescent="0.3"/>
    <row r="4105" ht="40.200000000000003" customHeight="1" x14ac:dyDescent="0.3"/>
    <row r="4106" ht="40.200000000000003" customHeight="1" x14ac:dyDescent="0.3"/>
    <row r="4107" ht="40.200000000000003" customHeight="1" x14ac:dyDescent="0.3"/>
    <row r="4108" ht="40.200000000000003" customHeight="1" x14ac:dyDescent="0.3"/>
    <row r="4109" ht="40.200000000000003" customHeight="1" x14ac:dyDescent="0.3"/>
    <row r="4110" ht="40.200000000000003" customHeight="1" x14ac:dyDescent="0.3"/>
    <row r="4111" ht="40.200000000000003" customHeight="1" x14ac:dyDescent="0.3"/>
    <row r="4112" ht="40.200000000000003" customHeight="1" x14ac:dyDescent="0.3"/>
    <row r="4113" ht="40.200000000000003" customHeight="1" x14ac:dyDescent="0.3"/>
    <row r="4114" ht="40.200000000000003" customHeight="1" x14ac:dyDescent="0.3"/>
    <row r="4115" ht="40.200000000000003" customHeight="1" x14ac:dyDescent="0.3"/>
    <row r="4116" ht="40.200000000000003" customHeight="1" x14ac:dyDescent="0.3"/>
    <row r="4117" ht="40.200000000000003" customHeight="1" x14ac:dyDescent="0.3"/>
    <row r="4118" ht="40.200000000000003" customHeight="1" x14ac:dyDescent="0.3"/>
    <row r="4119" ht="40.200000000000003" customHeight="1" x14ac:dyDescent="0.3"/>
    <row r="4120" ht="40.200000000000003" customHeight="1" x14ac:dyDescent="0.3"/>
    <row r="4121" ht="40.200000000000003" customHeight="1" x14ac:dyDescent="0.3"/>
    <row r="4122" ht="40.200000000000003" customHeight="1" x14ac:dyDescent="0.3"/>
    <row r="4123" ht="40.200000000000003" customHeight="1" x14ac:dyDescent="0.3"/>
    <row r="4124" ht="40.200000000000003" customHeight="1" x14ac:dyDescent="0.3"/>
    <row r="4125" ht="40.200000000000003" customHeight="1" x14ac:dyDescent="0.3"/>
    <row r="4126" ht="40.200000000000003" customHeight="1" x14ac:dyDescent="0.3"/>
    <row r="4127" ht="40.200000000000003" customHeight="1" x14ac:dyDescent="0.3"/>
    <row r="4128" ht="40.200000000000003" customHeight="1" x14ac:dyDescent="0.3"/>
    <row r="4129" ht="40.200000000000003" customHeight="1" x14ac:dyDescent="0.3"/>
    <row r="4130" ht="40.200000000000003" customHeight="1" x14ac:dyDescent="0.3"/>
    <row r="4131" ht="40.200000000000003" customHeight="1" x14ac:dyDescent="0.3"/>
    <row r="4132" ht="40.200000000000003" customHeight="1" x14ac:dyDescent="0.3"/>
    <row r="4133" ht="40.200000000000003" customHeight="1" x14ac:dyDescent="0.3"/>
    <row r="4134" ht="40.200000000000003" customHeight="1" x14ac:dyDescent="0.3"/>
    <row r="4135" ht="40.200000000000003" customHeight="1" x14ac:dyDescent="0.3"/>
    <row r="4136" ht="40.200000000000003" customHeight="1" x14ac:dyDescent="0.3"/>
    <row r="4137" ht="40.200000000000003" customHeight="1" x14ac:dyDescent="0.3"/>
    <row r="4138" ht="40.200000000000003" customHeight="1" x14ac:dyDescent="0.3"/>
    <row r="4139" ht="40.200000000000003" customHeight="1" x14ac:dyDescent="0.3"/>
    <row r="4140" ht="40.200000000000003" customHeight="1" x14ac:dyDescent="0.3"/>
    <row r="4141" ht="40.200000000000003" customHeight="1" x14ac:dyDescent="0.3"/>
    <row r="4142" ht="40.200000000000003" customHeight="1" x14ac:dyDescent="0.3"/>
    <row r="4143" ht="40.200000000000003" customHeight="1" x14ac:dyDescent="0.3"/>
    <row r="4144" ht="40.200000000000003" customHeight="1" x14ac:dyDescent="0.3"/>
    <row r="4145" ht="40.200000000000003" customHeight="1" x14ac:dyDescent="0.3"/>
    <row r="4146" ht="40.200000000000003" customHeight="1" x14ac:dyDescent="0.3"/>
    <row r="4147" ht="40.200000000000003" customHeight="1" x14ac:dyDescent="0.3"/>
    <row r="4148" ht="40.200000000000003" customHeight="1" x14ac:dyDescent="0.3"/>
    <row r="4149" ht="40.200000000000003" customHeight="1" x14ac:dyDescent="0.3"/>
    <row r="4150" ht="40.200000000000003" customHeight="1" x14ac:dyDescent="0.3"/>
    <row r="4151" ht="40.200000000000003" customHeight="1" x14ac:dyDescent="0.3"/>
    <row r="4152" ht="40.200000000000003" customHeight="1" x14ac:dyDescent="0.3"/>
    <row r="4153" ht="40.200000000000003" customHeight="1" x14ac:dyDescent="0.3"/>
    <row r="4154" ht="40.200000000000003" customHeight="1" x14ac:dyDescent="0.3"/>
    <row r="4155" ht="40.200000000000003" customHeight="1" x14ac:dyDescent="0.3"/>
    <row r="4156" ht="40.200000000000003" customHeight="1" x14ac:dyDescent="0.3"/>
    <row r="4157" ht="40.200000000000003" customHeight="1" x14ac:dyDescent="0.3"/>
    <row r="4158" ht="40.200000000000003" customHeight="1" x14ac:dyDescent="0.3"/>
    <row r="4159" ht="40.200000000000003" customHeight="1" x14ac:dyDescent="0.3"/>
    <row r="4160" ht="40.200000000000003" customHeight="1" x14ac:dyDescent="0.3"/>
    <row r="4161" ht="40.200000000000003" customHeight="1" x14ac:dyDescent="0.3"/>
    <row r="4162" ht="40.200000000000003" customHeight="1" x14ac:dyDescent="0.3"/>
    <row r="4163" ht="40.200000000000003" customHeight="1" x14ac:dyDescent="0.3"/>
    <row r="4164" ht="40.200000000000003" customHeight="1" x14ac:dyDescent="0.3"/>
    <row r="4165" ht="40.200000000000003" customHeight="1" x14ac:dyDescent="0.3"/>
    <row r="4166" ht="40.200000000000003" customHeight="1" x14ac:dyDescent="0.3"/>
    <row r="4167" ht="40.200000000000003" customHeight="1" x14ac:dyDescent="0.3"/>
    <row r="4168" ht="40.200000000000003" customHeight="1" x14ac:dyDescent="0.3"/>
    <row r="4169" ht="40.200000000000003" customHeight="1" x14ac:dyDescent="0.3"/>
    <row r="4170" ht="40.200000000000003" customHeight="1" x14ac:dyDescent="0.3"/>
    <row r="4171" ht="40.200000000000003" customHeight="1" x14ac:dyDescent="0.3"/>
    <row r="4172" ht="40.200000000000003" customHeight="1" x14ac:dyDescent="0.3"/>
    <row r="4173" ht="40.200000000000003" customHeight="1" x14ac:dyDescent="0.3"/>
    <row r="4174" ht="40.200000000000003" customHeight="1" x14ac:dyDescent="0.3"/>
    <row r="4175" ht="40.200000000000003" customHeight="1" x14ac:dyDescent="0.3"/>
    <row r="4176" ht="40.200000000000003" customHeight="1" x14ac:dyDescent="0.3"/>
    <row r="4177" ht="40.200000000000003" customHeight="1" x14ac:dyDescent="0.3"/>
    <row r="4178" ht="40.200000000000003" customHeight="1" x14ac:dyDescent="0.3"/>
    <row r="4179" ht="40.200000000000003" customHeight="1" x14ac:dyDescent="0.3"/>
    <row r="4180" ht="40.200000000000003" customHeight="1" x14ac:dyDescent="0.3"/>
    <row r="4181" ht="40.200000000000003" customHeight="1" x14ac:dyDescent="0.3"/>
    <row r="4182" ht="40.200000000000003" customHeight="1" x14ac:dyDescent="0.3"/>
    <row r="4183" ht="40.200000000000003" customHeight="1" x14ac:dyDescent="0.3"/>
    <row r="4184" ht="40.200000000000003" customHeight="1" x14ac:dyDescent="0.3"/>
    <row r="4185" ht="40.200000000000003" customHeight="1" x14ac:dyDescent="0.3"/>
    <row r="4186" ht="40.200000000000003" customHeight="1" x14ac:dyDescent="0.3"/>
    <row r="4187" ht="40.200000000000003" customHeight="1" x14ac:dyDescent="0.3"/>
    <row r="4188" ht="40.200000000000003" customHeight="1" x14ac:dyDescent="0.3"/>
    <row r="4189" ht="40.200000000000003" customHeight="1" x14ac:dyDescent="0.3"/>
    <row r="4190" ht="40.200000000000003" customHeight="1" x14ac:dyDescent="0.3"/>
    <row r="4191" ht="40.200000000000003" customHeight="1" x14ac:dyDescent="0.3"/>
    <row r="4192" ht="40.200000000000003" customHeight="1" x14ac:dyDescent="0.3"/>
    <row r="4193" ht="40.200000000000003" customHeight="1" x14ac:dyDescent="0.3"/>
    <row r="4194" ht="40.200000000000003" customHeight="1" x14ac:dyDescent="0.3"/>
    <row r="4195" ht="40.200000000000003" customHeight="1" x14ac:dyDescent="0.3"/>
    <row r="4196" ht="40.200000000000003" customHeight="1" x14ac:dyDescent="0.3"/>
    <row r="4197" ht="40.200000000000003" customHeight="1" x14ac:dyDescent="0.3"/>
    <row r="4198" ht="40.200000000000003" customHeight="1" x14ac:dyDescent="0.3"/>
    <row r="4199" ht="40.200000000000003" customHeight="1" x14ac:dyDescent="0.3"/>
    <row r="4200" ht="40.200000000000003" customHeight="1" x14ac:dyDescent="0.3"/>
    <row r="4201" ht="40.200000000000003" customHeight="1" x14ac:dyDescent="0.3"/>
    <row r="4202" ht="40.200000000000003" customHeight="1" x14ac:dyDescent="0.3"/>
    <row r="4203" ht="40.200000000000003" customHeight="1" x14ac:dyDescent="0.3"/>
    <row r="4204" ht="40.200000000000003" customHeight="1" x14ac:dyDescent="0.3"/>
    <row r="4205" ht="40.200000000000003" customHeight="1" x14ac:dyDescent="0.3"/>
    <row r="4206" ht="40.200000000000003" customHeight="1" x14ac:dyDescent="0.3"/>
    <row r="4207" ht="40.200000000000003" customHeight="1" x14ac:dyDescent="0.3"/>
    <row r="4208" ht="40.200000000000003" customHeight="1" x14ac:dyDescent="0.3"/>
    <row r="4209" ht="40.200000000000003" customHeight="1" x14ac:dyDescent="0.3"/>
    <row r="4210" ht="40.200000000000003" customHeight="1" x14ac:dyDescent="0.3"/>
    <row r="4211" ht="40.200000000000003" customHeight="1" x14ac:dyDescent="0.3"/>
    <row r="4212" ht="40.200000000000003" customHeight="1" x14ac:dyDescent="0.3"/>
    <row r="4213" ht="40.200000000000003" customHeight="1" x14ac:dyDescent="0.3"/>
    <row r="4214" ht="40.200000000000003" customHeight="1" x14ac:dyDescent="0.3"/>
    <row r="4215" ht="40.200000000000003" customHeight="1" x14ac:dyDescent="0.3"/>
    <row r="4216" ht="40.200000000000003" customHeight="1" x14ac:dyDescent="0.3"/>
    <row r="4217" ht="40.200000000000003" customHeight="1" x14ac:dyDescent="0.3"/>
    <row r="4218" ht="40.200000000000003" customHeight="1" x14ac:dyDescent="0.3"/>
    <row r="4219" ht="40.200000000000003" customHeight="1" x14ac:dyDescent="0.3"/>
    <row r="4220" ht="40.200000000000003" customHeight="1" x14ac:dyDescent="0.3"/>
    <row r="4221" ht="40.200000000000003" customHeight="1" x14ac:dyDescent="0.3"/>
    <row r="4222" ht="40.200000000000003" customHeight="1" x14ac:dyDescent="0.3"/>
    <row r="4223" ht="40.200000000000003" customHeight="1" x14ac:dyDescent="0.3"/>
    <row r="4224" ht="40.200000000000003" customHeight="1" x14ac:dyDescent="0.3"/>
    <row r="4225" ht="40.200000000000003" customHeight="1" x14ac:dyDescent="0.3"/>
    <row r="4226" ht="40.200000000000003" customHeight="1" x14ac:dyDescent="0.3"/>
    <row r="4227" ht="40.200000000000003" customHeight="1" x14ac:dyDescent="0.3"/>
    <row r="4228" ht="40.200000000000003" customHeight="1" x14ac:dyDescent="0.3"/>
    <row r="4229" ht="40.200000000000003" customHeight="1" x14ac:dyDescent="0.3"/>
    <row r="4230" ht="40.200000000000003" customHeight="1" x14ac:dyDescent="0.3"/>
    <row r="4231" ht="40.200000000000003" customHeight="1" x14ac:dyDescent="0.3"/>
    <row r="4232" ht="40.200000000000003" customHeight="1" x14ac:dyDescent="0.3"/>
    <row r="4233" ht="40.200000000000003" customHeight="1" x14ac:dyDescent="0.3"/>
    <row r="4234" ht="40.200000000000003" customHeight="1" x14ac:dyDescent="0.3"/>
    <row r="4235" ht="40.200000000000003" customHeight="1" x14ac:dyDescent="0.3"/>
    <row r="4236" ht="40.200000000000003" customHeight="1" x14ac:dyDescent="0.3"/>
    <row r="4237" ht="40.200000000000003" customHeight="1" x14ac:dyDescent="0.3"/>
    <row r="4238" ht="40.200000000000003" customHeight="1" x14ac:dyDescent="0.3"/>
    <row r="4239" ht="40.200000000000003" customHeight="1" x14ac:dyDescent="0.3"/>
    <row r="4240" ht="40.200000000000003" customHeight="1" x14ac:dyDescent="0.3"/>
    <row r="4241" ht="40.200000000000003" customHeight="1" x14ac:dyDescent="0.3"/>
    <row r="4242" ht="40.200000000000003" customHeight="1" x14ac:dyDescent="0.3"/>
    <row r="4243" ht="40.200000000000003" customHeight="1" x14ac:dyDescent="0.3"/>
    <row r="4244" ht="40.200000000000003" customHeight="1" x14ac:dyDescent="0.3"/>
    <row r="4245" ht="40.200000000000003" customHeight="1" x14ac:dyDescent="0.3"/>
    <row r="4246" ht="40.200000000000003" customHeight="1" x14ac:dyDescent="0.3"/>
    <row r="4247" ht="40.200000000000003" customHeight="1" x14ac:dyDescent="0.3"/>
    <row r="4248" ht="40.200000000000003" customHeight="1" x14ac:dyDescent="0.3"/>
    <row r="4249" ht="40.200000000000003" customHeight="1" x14ac:dyDescent="0.3"/>
    <row r="4250" ht="40.200000000000003" customHeight="1" x14ac:dyDescent="0.3"/>
    <row r="4251" ht="40.200000000000003" customHeight="1" x14ac:dyDescent="0.3"/>
    <row r="4252" ht="40.200000000000003" customHeight="1" x14ac:dyDescent="0.3"/>
    <row r="4253" ht="40.200000000000003" customHeight="1" x14ac:dyDescent="0.3"/>
    <row r="4254" ht="40.200000000000003" customHeight="1" x14ac:dyDescent="0.3"/>
    <row r="4255" ht="40.200000000000003" customHeight="1" x14ac:dyDescent="0.3"/>
    <row r="4256" ht="40.200000000000003" customHeight="1" x14ac:dyDescent="0.3"/>
    <row r="4257" ht="40.200000000000003" customHeight="1" x14ac:dyDescent="0.3"/>
    <row r="4258" ht="40.200000000000003" customHeight="1" x14ac:dyDescent="0.3"/>
    <row r="4259" ht="40.200000000000003" customHeight="1" x14ac:dyDescent="0.3"/>
    <row r="4260" ht="40.200000000000003" customHeight="1" x14ac:dyDescent="0.3"/>
    <row r="4261" ht="40.200000000000003" customHeight="1" x14ac:dyDescent="0.3"/>
    <row r="4262" ht="40.200000000000003" customHeight="1" x14ac:dyDescent="0.3"/>
    <row r="4263" ht="40.200000000000003" customHeight="1" x14ac:dyDescent="0.3"/>
    <row r="4264" ht="40.200000000000003" customHeight="1" x14ac:dyDescent="0.3"/>
    <row r="4265" ht="40.200000000000003" customHeight="1" x14ac:dyDescent="0.3"/>
    <row r="4266" ht="40.200000000000003" customHeight="1" x14ac:dyDescent="0.3"/>
    <row r="4267" ht="40.200000000000003" customHeight="1" x14ac:dyDescent="0.3"/>
    <row r="4268" ht="40.200000000000003" customHeight="1" x14ac:dyDescent="0.3"/>
    <row r="4269" ht="40.200000000000003" customHeight="1" x14ac:dyDescent="0.3"/>
    <row r="4270" ht="40.200000000000003" customHeight="1" x14ac:dyDescent="0.3"/>
    <row r="4271" ht="40.200000000000003" customHeight="1" x14ac:dyDescent="0.3"/>
    <row r="4272" ht="40.200000000000003" customHeight="1" x14ac:dyDescent="0.3"/>
    <row r="4273" ht="40.200000000000003" customHeight="1" x14ac:dyDescent="0.3"/>
    <row r="4274" ht="40.200000000000003" customHeight="1" x14ac:dyDescent="0.3"/>
    <row r="4275" ht="40.200000000000003" customHeight="1" x14ac:dyDescent="0.3"/>
    <row r="4276" ht="40.200000000000003" customHeight="1" x14ac:dyDescent="0.3"/>
    <row r="4277" ht="40.200000000000003" customHeight="1" x14ac:dyDescent="0.3"/>
    <row r="4278" ht="40.200000000000003" customHeight="1" x14ac:dyDescent="0.3"/>
    <row r="4279" ht="40.200000000000003" customHeight="1" x14ac:dyDescent="0.3"/>
    <row r="4280" ht="40.200000000000003" customHeight="1" x14ac:dyDescent="0.3"/>
    <row r="4281" ht="40.200000000000003" customHeight="1" x14ac:dyDescent="0.3"/>
    <row r="4282" ht="40.200000000000003" customHeight="1" x14ac:dyDescent="0.3"/>
    <row r="4283" ht="40.200000000000003" customHeight="1" x14ac:dyDescent="0.3"/>
    <row r="4284" ht="40.200000000000003" customHeight="1" x14ac:dyDescent="0.3"/>
    <row r="4285" ht="40.200000000000003" customHeight="1" x14ac:dyDescent="0.3"/>
    <row r="4286" ht="40.200000000000003" customHeight="1" x14ac:dyDescent="0.3"/>
    <row r="4287" ht="40.200000000000003" customHeight="1" x14ac:dyDescent="0.3"/>
    <row r="4288" ht="40.200000000000003" customHeight="1" x14ac:dyDescent="0.3"/>
    <row r="4289" ht="40.200000000000003" customHeight="1" x14ac:dyDescent="0.3"/>
    <row r="4290" ht="40.200000000000003" customHeight="1" x14ac:dyDescent="0.3"/>
    <row r="4291" ht="40.200000000000003" customHeight="1" x14ac:dyDescent="0.3"/>
    <row r="4292" ht="40.200000000000003" customHeight="1" x14ac:dyDescent="0.3"/>
    <row r="4293" ht="40.200000000000003" customHeight="1" x14ac:dyDescent="0.3"/>
    <row r="4294" ht="40.200000000000003" customHeight="1" x14ac:dyDescent="0.3"/>
    <row r="4295" ht="40.200000000000003" customHeight="1" x14ac:dyDescent="0.3"/>
    <row r="4296" ht="40.200000000000003" customHeight="1" x14ac:dyDescent="0.3"/>
    <row r="4297" ht="40.200000000000003" customHeight="1" x14ac:dyDescent="0.3"/>
    <row r="4298" ht="40.200000000000003" customHeight="1" x14ac:dyDescent="0.3"/>
    <row r="4299" ht="40.200000000000003" customHeight="1" x14ac:dyDescent="0.3"/>
    <row r="4300" ht="40.200000000000003" customHeight="1" x14ac:dyDescent="0.3"/>
    <row r="4301" ht="40.200000000000003" customHeight="1" x14ac:dyDescent="0.3"/>
    <row r="4302" ht="40.200000000000003" customHeight="1" x14ac:dyDescent="0.3"/>
    <row r="4303" ht="40.200000000000003" customHeight="1" x14ac:dyDescent="0.3"/>
    <row r="4304" ht="40.200000000000003" customHeight="1" x14ac:dyDescent="0.3"/>
    <row r="4305" ht="40.200000000000003" customHeight="1" x14ac:dyDescent="0.3"/>
    <row r="4306" ht="40.200000000000003" customHeight="1" x14ac:dyDescent="0.3"/>
    <row r="4307" ht="40.200000000000003" customHeight="1" x14ac:dyDescent="0.3"/>
    <row r="4308" ht="40.200000000000003" customHeight="1" x14ac:dyDescent="0.3"/>
    <row r="4309" ht="40.200000000000003" customHeight="1" x14ac:dyDescent="0.3"/>
    <row r="4310" ht="40.200000000000003" customHeight="1" x14ac:dyDescent="0.3"/>
    <row r="4311" ht="40.200000000000003" customHeight="1" x14ac:dyDescent="0.3"/>
    <row r="4312" ht="40.200000000000003" customHeight="1" x14ac:dyDescent="0.3"/>
    <row r="4313" ht="40.200000000000003" customHeight="1" x14ac:dyDescent="0.3"/>
    <row r="4314" ht="40.200000000000003" customHeight="1" x14ac:dyDescent="0.3"/>
    <row r="4315" ht="40.200000000000003" customHeight="1" x14ac:dyDescent="0.3"/>
    <row r="4316" ht="40.200000000000003" customHeight="1" x14ac:dyDescent="0.3"/>
    <row r="4317" ht="40.200000000000003" customHeight="1" x14ac:dyDescent="0.3"/>
    <row r="4318" ht="40.200000000000003" customHeight="1" x14ac:dyDescent="0.3"/>
    <row r="4319" ht="40.200000000000003" customHeight="1" x14ac:dyDescent="0.3"/>
    <row r="4320" ht="40.200000000000003" customHeight="1" x14ac:dyDescent="0.3"/>
    <row r="4321" ht="40.200000000000003" customHeight="1" x14ac:dyDescent="0.3"/>
    <row r="4322" ht="40.200000000000003" customHeight="1" x14ac:dyDescent="0.3"/>
    <row r="4323" ht="40.200000000000003" customHeight="1" x14ac:dyDescent="0.3"/>
    <row r="4324" ht="40.200000000000003" customHeight="1" x14ac:dyDescent="0.3"/>
    <row r="4325" ht="40.200000000000003" customHeight="1" x14ac:dyDescent="0.3"/>
    <row r="4326" ht="40.200000000000003" customHeight="1" x14ac:dyDescent="0.3"/>
    <row r="4327" ht="40.200000000000003" customHeight="1" x14ac:dyDescent="0.3"/>
    <row r="4328" ht="40.200000000000003" customHeight="1" x14ac:dyDescent="0.3"/>
    <row r="4329" ht="40.200000000000003" customHeight="1" x14ac:dyDescent="0.3"/>
    <row r="4330" ht="40.200000000000003" customHeight="1" x14ac:dyDescent="0.3"/>
    <row r="4331" ht="40.200000000000003" customHeight="1" x14ac:dyDescent="0.3"/>
    <row r="4332" ht="40.200000000000003" customHeight="1" x14ac:dyDescent="0.3"/>
    <row r="4333" ht="40.200000000000003" customHeight="1" x14ac:dyDescent="0.3"/>
    <row r="4334" ht="40.200000000000003" customHeight="1" x14ac:dyDescent="0.3"/>
    <row r="4335" ht="40.200000000000003" customHeight="1" x14ac:dyDescent="0.3"/>
    <row r="4336" ht="40.200000000000003" customHeight="1" x14ac:dyDescent="0.3"/>
    <row r="4337" ht="40.200000000000003" customHeight="1" x14ac:dyDescent="0.3"/>
    <row r="4338" ht="40.200000000000003" customHeight="1" x14ac:dyDescent="0.3"/>
    <row r="4339" ht="40.200000000000003" customHeight="1" x14ac:dyDescent="0.3"/>
    <row r="4340" ht="40.200000000000003" customHeight="1" x14ac:dyDescent="0.3"/>
    <row r="4341" ht="40.200000000000003" customHeight="1" x14ac:dyDescent="0.3"/>
    <row r="4342" ht="40.200000000000003" customHeight="1" x14ac:dyDescent="0.3"/>
    <row r="4343" ht="40.200000000000003" customHeight="1" x14ac:dyDescent="0.3"/>
    <row r="4344" ht="40.200000000000003" customHeight="1" x14ac:dyDescent="0.3"/>
    <row r="4345" ht="40.200000000000003" customHeight="1" x14ac:dyDescent="0.3"/>
    <row r="4346" ht="40.200000000000003" customHeight="1" x14ac:dyDescent="0.3"/>
    <row r="4347" ht="40.200000000000003" customHeight="1" x14ac:dyDescent="0.3"/>
    <row r="4348" ht="40.200000000000003" customHeight="1" x14ac:dyDescent="0.3"/>
    <row r="4349" ht="40.200000000000003" customHeight="1" x14ac:dyDescent="0.3"/>
    <row r="4350" ht="40.200000000000003" customHeight="1" x14ac:dyDescent="0.3"/>
    <row r="4351" ht="40.200000000000003" customHeight="1" x14ac:dyDescent="0.3"/>
    <row r="4352" ht="40.200000000000003" customHeight="1" x14ac:dyDescent="0.3"/>
    <row r="4353" ht="40.200000000000003" customHeight="1" x14ac:dyDescent="0.3"/>
    <row r="4354" ht="40.200000000000003" customHeight="1" x14ac:dyDescent="0.3"/>
    <row r="4355" ht="40.200000000000003" customHeight="1" x14ac:dyDescent="0.3"/>
    <row r="4356" ht="40.200000000000003" customHeight="1" x14ac:dyDescent="0.3"/>
    <row r="4357" ht="40.200000000000003" customHeight="1" x14ac:dyDescent="0.3"/>
    <row r="4358" ht="40.200000000000003" customHeight="1" x14ac:dyDescent="0.3"/>
    <row r="4359" ht="40.200000000000003" customHeight="1" x14ac:dyDescent="0.3"/>
    <row r="4360" ht="40.200000000000003" customHeight="1" x14ac:dyDescent="0.3"/>
    <row r="4361" ht="40.200000000000003" customHeight="1" x14ac:dyDescent="0.3"/>
    <row r="4362" ht="40.200000000000003" customHeight="1" x14ac:dyDescent="0.3"/>
    <row r="4363" ht="40.200000000000003" customHeight="1" x14ac:dyDescent="0.3"/>
    <row r="4364" ht="40.200000000000003" customHeight="1" x14ac:dyDescent="0.3"/>
    <row r="4365" ht="40.200000000000003" customHeight="1" x14ac:dyDescent="0.3"/>
    <row r="4366" ht="40.200000000000003" customHeight="1" x14ac:dyDescent="0.3"/>
    <row r="4367" ht="40.200000000000003" customHeight="1" x14ac:dyDescent="0.3"/>
    <row r="4368" ht="40.200000000000003" customHeight="1" x14ac:dyDescent="0.3"/>
    <row r="4369" ht="40.200000000000003" customHeight="1" x14ac:dyDescent="0.3"/>
    <row r="4370" ht="40.200000000000003" customHeight="1" x14ac:dyDescent="0.3"/>
    <row r="4371" ht="40.200000000000003" customHeight="1" x14ac:dyDescent="0.3"/>
    <row r="4372" ht="40.200000000000003" customHeight="1" x14ac:dyDescent="0.3"/>
    <row r="4373" ht="40.200000000000003" customHeight="1" x14ac:dyDescent="0.3"/>
    <row r="4374" ht="40.200000000000003" customHeight="1" x14ac:dyDescent="0.3"/>
    <row r="4375" ht="40.200000000000003" customHeight="1" x14ac:dyDescent="0.3"/>
    <row r="4376" ht="40.200000000000003" customHeight="1" x14ac:dyDescent="0.3"/>
    <row r="4377" ht="40.200000000000003" customHeight="1" x14ac:dyDescent="0.3"/>
    <row r="4378" ht="40.200000000000003" customHeight="1" x14ac:dyDescent="0.3"/>
    <row r="4379" ht="40.200000000000003" customHeight="1" x14ac:dyDescent="0.3"/>
    <row r="4380" ht="40.200000000000003" customHeight="1" x14ac:dyDescent="0.3"/>
    <row r="4381" ht="40.200000000000003" customHeight="1" x14ac:dyDescent="0.3"/>
    <row r="4382" ht="40.200000000000003" customHeight="1" x14ac:dyDescent="0.3"/>
    <row r="4383" ht="40.200000000000003" customHeight="1" x14ac:dyDescent="0.3"/>
    <row r="4384" ht="40.200000000000003" customHeight="1" x14ac:dyDescent="0.3"/>
    <row r="4385" ht="40.200000000000003" customHeight="1" x14ac:dyDescent="0.3"/>
    <row r="4386" ht="40.200000000000003" customHeight="1" x14ac:dyDescent="0.3"/>
    <row r="4387" ht="40.200000000000003" customHeight="1" x14ac:dyDescent="0.3"/>
    <row r="4388" ht="40.200000000000003" customHeight="1" x14ac:dyDescent="0.3"/>
    <row r="4389" ht="40.200000000000003" customHeight="1" x14ac:dyDescent="0.3"/>
    <row r="4390" ht="40.200000000000003" customHeight="1" x14ac:dyDescent="0.3"/>
    <row r="4391" ht="40.200000000000003" customHeight="1" x14ac:dyDescent="0.3"/>
    <row r="4392" ht="40.200000000000003" customHeight="1" x14ac:dyDescent="0.3"/>
    <row r="4393" ht="40.200000000000003" customHeight="1" x14ac:dyDescent="0.3"/>
    <row r="4394" ht="40.200000000000003" customHeight="1" x14ac:dyDescent="0.3"/>
    <row r="4395" ht="40.200000000000003" customHeight="1" x14ac:dyDescent="0.3"/>
    <row r="4396" ht="40.200000000000003" customHeight="1" x14ac:dyDescent="0.3"/>
    <row r="4397" ht="40.200000000000003" customHeight="1" x14ac:dyDescent="0.3"/>
    <row r="4398" ht="40.200000000000003" customHeight="1" x14ac:dyDescent="0.3"/>
    <row r="4399" ht="40.200000000000003" customHeight="1" x14ac:dyDescent="0.3"/>
    <row r="4400" ht="40.200000000000003" customHeight="1" x14ac:dyDescent="0.3"/>
    <row r="4401" ht="40.200000000000003" customHeight="1" x14ac:dyDescent="0.3"/>
    <row r="4402" ht="40.200000000000003" customHeight="1" x14ac:dyDescent="0.3"/>
    <row r="4403" ht="40.200000000000003" customHeight="1" x14ac:dyDescent="0.3"/>
    <row r="4404" ht="40.200000000000003" customHeight="1" x14ac:dyDescent="0.3"/>
    <row r="4405" ht="40.200000000000003" customHeight="1" x14ac:dyDescent="0.3"/>
    <row r="4406" ht="40.200000000000003" customHeight="1" x14ac:dyDescent="0.3"/>
    <row r="4407" ht="40.200000000000003" customHeight="1" x14ac:dyDescent="0.3"/>
    <row r="4408" ht="40.200000000000003" customHeight="1" x14ac:dyDescent="0.3"/>
    <row r="4409" ht="40.200000000000003" customHeight="1" x14ac:dyDescent="0.3"/>
    <row r="4410" ht="40.200000000000003" customHeight="1" x14ac:dyDescent="0.3"/>
    <row r="4411" ht="40.200000000000003" customHeight="1" x14ac:dyDescent="0.3"/>
    <row r="4412" ht="40.200000000000003" customHeight="1" x14ac:dyDescent="0.3"/>
    <row r="4413" ht="40.200000000000003" customHeight="1" x14ac:dyDescent="0.3"/>
    <row r="4414" ht="40.200000000000003" customHeight="1" x14ac:dyDescent="0.3"/>
    <row r="4415" ht="40.200000000000003" customHeight="1" x14ac:dyDescent="0.3"/>
    <row r="4416" ht="40.200000000000003" customHeight="1" x14ac:dyDescent="0.3"/>
    <row r="4417" ht="40.200000000000003" customHeight="1" x14ac:dyDescent="0.3"/>
    <row r="4418" ht="40.200000000000003" customHeight="1" x14ac:dyDescent="0.3"/>
    <row r="4419" ht="40.200000000000003" customHeight="1" x14ac:dyDescent="0.3"/>
    <row r="4420" ht="40.200000000000003" customHeight="1" x14ac:dyDescent="0.3"/>
    <row r="4421" ht="40.200000000000003" customHeight="1" x14ac:dyDescent="0.3"/>
    <row r="4422" ht="40.200000000000003" customHeight="1" x14ac:dyDescent="0.3"/>
    <row r="4423" ht="40.200000000000003" customHeight="1" x14ac:dyDescent="0.3"/>
    <row r="4424" ht="40.200000000000003" customHeight="1" x14ac:dyDescent="0.3"/>
    <row r="4425" ht="40.200000000000003" customHeight="1" x14ac:dyDescent="0.3"/>
    <row r="4426" ht="40.200000000000003" customHeight="1" x14ac:dyDescent="0.3"/>
    <row r="4427" ht="40.200000000000003" customHeight="1" x14ac:dyDescent="0.3"/>
    <row r="4428" ht="40.200000000000003" customHeight="1" x14ac:dyDescent="0.3"/>
    <row r="4429" ht="40.200000000000003" customHeight="1" x14ac:dyDescent="0.3"/>
    <row r="4430" ht="40.200000000000003" customHeight="1" x14ac:dyDescent="0.3"/>
    <row r="4431" ht="40.200000000000003" customHeight="1" x14ac:dyDescent="0.3"/>
    <row r="4432" ht="40.200000000000003" customHeight="1" x14ac:dyDescent="0.3"/>
    <row r="4433" ht="40.200000000000003" customHeight="1" x14ac:dyDescent="0.3"/>
    <row r="4434" ht="40.200000000000003" customHeight="1" x14ac:dyDescent="0.3"/>
    <row r="4435" ht="40.200000000000003" customHeight="1" x14ac:dyDescent="0.3"/>
    <row r="4436" ht="40.200000000000003" customHeight="1" x14ac:dyDescent="0.3"/>
    <row r="4437" ht="40.200000000000003" customHeight="1" x14ac:dyDescent="0.3"/>
    <row r="4438" ht="40.200000000000003" customHeight="1" x14ac:dyDescent="0.3"/>
    <row r="4439" ht="40.200000000000003" customHeight="1" x14ac:dyDescent="0.3"/>
    <row r="4440" ht="40.200000000000003" customHeight="1" x14ac:dyDescent="0.3"/>
    <row r="4441" ht="40.200000000000003" customHeight="1" x14ac:dyDescent="0.3"/>
    <row r="4442" ht="40.200000000000003" customHeight="1" x14ac:dyDescent="0.3"/>
    <row r="4443" ht="40.200000000000003" customHeight="1" x14ac:dyDescent="0.3"/>
    <row r="4444" ht="40.200000000000003" customHeight="1" x14ac:dyDescent="0.3"/>
    <row r="4445" ht="40.200000000000003" customHeight="1" x14ac:dyDescent="0.3"/>
    <row r="4446" ht="40.200000000000003" customHeight="1" x14ac:dyDescent="0.3"/>
    <row r="4447" ht="40.200000000000003" customHeight="1" x14ac:dyDescent="0.3"/>
    <row r="4448" ht="40.200000000000003" customHeight="1" x14ac:dyDescent="0.3"/>
    <row r="4449" ht="40.200000000000003" customHeight="1" x14ac:dyDescent="0.3"/>
    <row r="4450" ht="40.200000000000003" customHeight="1" x14ac:dyDescent="0.3"/>
    <row r="4451" ht="40.200000000000003" customHeight="1" x14ac:dyDescent="0.3"/>
    <row r="4452" ht="40.200000000000003" customHeight="1" x14ac:dyDescent="0.3"/>
    <row r="4453" ht="40.200000000000003" customHeight="1" x14ac:dyDescent="0.3"/>
    <row r="4454" ht="40.200000000000003" customHeight="1" x14ac:dyDescent="0.3"/>
    <row r="4455" ht="40.200000000000003" customHeight="1" x14ac:dyDescent="0.3"/>
    <row r="4456" ht="40.200000000000003" customHeight="1" x14ac:dyDescent="0.3"/>
    <row r="4457" ht="40.200000000000003" customHeight="1" x14ac:dyDescent="0.3"/>
    <row r="4458" ht="40.200000000000003" customHeight="1" x14ac:dyDescent="0.3"/>
    <row r="4459" ht="40.200000000000003" customHeight="1" x14ac:dyDescent="0.3"/>
    <row r="4460" ht="40.200000000000003" customHeight="1" x14ac:dyDescent="0.3"/>
    <row r="4461" ht="40.200000000000003" customHeight="1" x14ac:dyDescent="0.3"/>
    <row r="4462" ht="40.200000000000003" customHeight="1" x14ac:dyDescent="0.3"/>
    <row r="4463" ht="40.200000000000003" customHeight="1" x14ac:dyDescent="0.3"/>
    <row r="4464" ht="40.200000000000003" customHeight="1" x14ac:dyDescent="0.3"/>
    <row r="4465" ht="40.200000000000003" customHeight="1" x14ac:dyDescent="0.3"/>
    <row r="4466" ht="40.200000000000003" customHeight="1" x14ac:dyDescent="0.3"/>
    <row r="4467" ht="40.200000000000003" customHeight="1" x14ac:dyDescent="0.3"/>
    <row r="4468" ht="40.200000000000003" customHeight="1" x14ac:dyDescent="0.3"/>
    <row r="4469" ht="40.200000000000003" customHeight="1" x14ac:dyDescent="0.3"/>
    <row r="4470" ht="40.200000000000003" customHeight="1" x14ac:dyDescent="0.3"/>
    <row r="4471" ht="40.200000000000003" customHeight="1" x14ac:dyDescent="0.3"/>
    <row r="4472" ht="40.200000000000003" customHeight="1" x14ac:dyDescent="0.3"/>
    <row r="4473" ht="40.200000000000003" customHeight="1" x14ac:dyDescent="0.3"/>
    <row r="4474" ht="40.200000000000003" customHeight="1" x14ac:dyDescent="0.3"/>
    <row r="4475" ht="40.200000000000003" customHeight="1" x14ac:dyDescent="0.3"/>
    <row r="4476" ht="40.200000000000003" customHeight="1" x14ac:dyDescent="0.3"/>
    <row r="4477" ht="40.200000000000003" customHeight="1" x14ac:dyDescent="0.3"/>
    <row r="4478" ht="40.200000000000003" customHeight="1" x14ac:dyDescent="0.3"/>
    <row r="4479" ht="40.200000000000003" customHeight="1" x14ac:dyDescent="0.3"/>
    <row r="4480" ht="40.200000000000003" customHeight="1" x14ac:dyDescent="0.3"/>
    <row r="4481" ht="40.200000000000003" customHeight="1" x14ac:dyDescent="0.3"/>
    <row r="4482" ht="40.200000000000003" customHeight="1" x14ac:dyDescent="0.3"/>
    <row r="4483" ht="40.200000000000003" customHeight="1" x14ac:dyDescent="0.3"/>
    <row r="4484" ht="40.200000000000003" customHeight="1" x14ac:dyDescent="0.3"/>
    <row r="4485" ht="40.200000000000003" customHeight="1" x14ac:dyDescent="0.3"/>
    <row r="4486" ht="40.200000000000003" customHeight="1" x14ac:dyDescent="0.3"/>
    <row r="4487" ht="40.200000000000003" customHeight="1" x14ac:dyDescent="0.3"/>
    <row r="4488" ht="40.200000000000003" customHeight="1" x14ac:dyDescent="0.3"/>
    <row r="4489" ht="40.200000000000003" customHeight="1" x14ac:dyDescent="0.3"/>
    <row r="4490" ht="40.200000000000003" customHeight="1" x14ac:dyDescent="0.3"/>
    <row r="4491" ht="40.200000000000003" customHeight="1" x14ac:dyDescent="0.3"/>
    <row r="4492" ht="40.200000000000003" customHeight="1" x14ac:dyDescent="0.3"/>
    <row r="4493" ht="40.200000000000003" customHeight="1" x14ac:dyDescent="0.3"/>
    <row r="4494" ht="40.200000000000003" customHeight="1" x14ac:dyDescent="0.3"/>
    <row r="4495" ht="40.200000000000003" customHeight="1" x14ac:dyDescent="0.3"/>
    <row r="4496" ht="40.200000000000003" customHeight="1" x14ac:dyDescent="0.3"/>
    <row r="4497" ht="40.200000000000003" customHeight="1" x14ac:dyDescent="0.3"/>
    <row r="4498" ht="40.200000000000003" customHeight="1" x14ac:dyDescent="0.3"/>
    <row r="4499" ht="40.200000000000003" customHeight="1" x14ac:dyDescent="0.3"/>
    <row r="4500" ht="40.200000000000003" customHeight="1" x14ac:dyDescent="0.3"/>
    <row r="4501" ht="40.200000000000003" customHeight="1" x14ac:dyDescent="0.3"/>
    <row r="4502" ht="40.200000000000003" customHeight="1" x14ac:dyDescent="0.3"/>
    <row r="4503" ht="40.200000000000003" customHeight="1" x14ac:dyDescent="0.3"/>
    <row r="4504" ht="40.200000000000003" customHeight="1" x14ac:dyDescent="0.3"/>
    <row r="4505" ht="40.200000000000003" customHeight="1" x14ac:dyDescent="0.3"/>
    <row r="4506" ht="40.200000000000003" customHeight="1" x14ac:dyDescent="0.3"/>
    <row r="4507" ht="40.200000000000003" customHeight="1" x14ac:dyDescent="0.3"/>
    <row r="4508" ht="40.200000000000003" customHeight="1" x14ac:dyDescent="0.3"/>
    <row r="4509" ht="40.200000000000003" customHeight="1" x14ac:dyDescent="0.3"/>
    <row r="4510" ht="40.200000000000003" customHeight="1" x14ac:dyDescent="0.3"/>
    <row r="4511" ht="40.200000000000003" customHeight="1" x14ac:dyDescent="0.3"/>
    <row r="4512" ht="40.200000000000003" customHeight="1" x14ac:dyDescent="0.3"/>
    <row r="4513" ht="40.200000000000003" customHeight="1" x14ac:dyDescent="0.3"/>
    <row r="4514" ht="40.200000000000003" customHeight="1" x14ac:dyDescent="0.3"/>
    <row r="4515" ht="40.200000000000003" customHeight="1" x14ac:dyDescent="0.3"/>
    <row r="4516" ht="40.200000000000003" customHeight="1" x14ac:dyDescent="0.3"/>
    <row r="4517" ht="40.200000000000003" customHeight="1" x14ac:dyDescent="0.3"/>
    <row r="4518" ht="40.200000000000003" customHeight="1" x14ac:dyDescent="0.3"/>
    <row r="4519" ht="40.200000000000003" customHeight="1" x14ac:dyDescent="0.3"/>
    <row r="4520" ht="40.200000000000003" customHeight="1" x14ac:dyDescent="0.3"/>
    <row r="4521" ht="40.200000000000003" customHeight="1" x14ac:dyDescent="0.3"/>
    <row r="4522" ht="40.200000000000003" customHeight="1" x14ac:dyDescent="0.3"/>
    <row r="4523" ht="40.200000000000003" customHeight="1" x14ac:dyDescent="0.3"/>
    <row r="4524" ht="40.200000000000003" customHeight="1" x14ac:dyDescent="0.3"/>
    <row r="4525" ht="40.200000000000003" customHeight="1" x14ac:dyDescent="0.3"/>
    <row r="4526" ht="40.200000000000003" customHeight="1" x14ac:dyDescent="0.3"/>
    <row r="4527" ht="40.200000000000003" customHeight="1" x14ac:dyDescent="0.3"/>
    <row r="4528" ht="40.200000000000003" customHeight="1" x14ac:dyDescent="0.3"/>
    <row r="4529" ht="40.200000000000003" customHeight="1" x14ac:dyDescent="0.3"/>
    <row r="4530" ht="40.200000000000003" customHeight="1" x14ac:dyDescent="0.3"/>
    <row r="4531" ht="40.200000000000003" customHeight="1" x14ac:dyDescent="0.3"/>
    <row r="4532" ht="40.200000000000003" customHeight="1" x14ac:dyDescent="0.3"/>
    <row r="4533" ht="40.200000000000003" customHeight="1" x14ac:dyDescent="0.3"/>
    <row r="4534" ht="40.200000000000003" customHeight="1" x14ac:dyDescent="0.3"/>
    <row r="4535" ht="40.200000000000003" customHeight="1" x14ac:dyDescent="0.3"/>
    <row r="4536" ht="40.200000000000003" customHeight="1" x14ac:dyDescent="0.3"/>
    <row r="4537" ht="40.200000000000003" customHeight="1" x14ac:dyDescent="0.3"/>
    <row r="4538" ht="40.200000000000003" customHeight="1" x14ac:dyDescent="0.3"/>
    <row r="4539" ht="40.200000000000003" customHeight="1" x14ac:dyDescent="0.3"/>
    <row r="4540" ht="40.200000000000003" customHeight="1" x14ac:dyDescent="0.3"/>
    <row r="4541" ht="40.200000000000003" customHeight="1" x14ac:dyDescent="0.3"/>
    <row r="4542" ht="40.200000000000003" customHeight="1" x14ac:dyDescent="0.3"/>
    <row r="4543" ht="40.200000000000003" customHeight="1" x14ac:dyDescent="0.3"/>
    <row r="4544" ht="40.200000000000003" customHeight="1" x14ac:dyDescent="0.3"/>
    <row r="4545" ht="40.200000000000003" customHeight="1" x14ac:dyDescent="0.3"/>
    <row r="4546" ht="40.200000000000003" customHeight="1" x14ac:dyDescent="0.3"/>
    <row r="4547" ht="40.200000000000003" customHeight="1" x14ac:dyDescent="0.3"/>
    <row r="4548" ht="40.200000000000003" customHeight="1" x14ac:dyDescent="0.3"/>
    <row r="4549" ht="40.200000000000003" customHeight="1" x14ac:dyDescent="0.3"/>
    <row r="4550" ht="40.200000000000003" customHeight="1" x14ac:dyDescent="0.3"/>
    <row r="4551" ht="40.200000000000003" customHeight="1" x14ac:dyDescent="0.3"/>
    <row r="4552" ht="40.200000000000003" customHeight="1" x14ac:dyDescent="0.3"/>
    <row r="4553" ht="40.200000000000003" customHeight="1" x14ac:dyDescent="0.3"/>
    <row r="4554" ht="40.200000000000003" customHeight="1" x14ac:dyDescent="0.3"/>
    <row r="4555" ht="40.200000000000003" customHeight="1" x14ac:dyDescent="0.3"/>
    <row r="4556" ht="40.200000000000003" customHeight="1" x14ac:dyDescent="0.3"/>
    <row r="4557" ht="40.200000000000003" customHeight="1" x14ac:dyDescent="0.3"/>
    <row r="4558" ht="40.200000000000003" customHeight="1" x14ac:dyDescent="0.3"/>
    <row r="4559" ht="40.200000000000003" customHeight="1" x14ac:dyDescent="0.3"/>
    <row r="4560" ht="40.200000000000003" customHeight="1" x14ac:dyDescent="0.3"/>
    <row r="4561" ht="40.200000000000003" customHeight="1" x14ac:dyDescent="0.3"/>
    <row r="4562" ht="40.200000000000003" customHeight="1" x14ac:dyDescent="0.3"/>
    <row r="4563" ht="40.200000000000003" customHeight="1" x14ac:dyDescent="0.3"/>
    <row r="4564" ht="40.200000000000003" customHeight="1" x14ac:dyDescent="0.3"/>
    <row r="4565" ht="40.200000000000003" customHeight="1" x14ac:dyDescent="0.3"/>
    <row r="4566" ht="40.200000000000003" customHeight="1" x14ac:dyDescent="0.3"/>
    <row r="4567" ht="40.200000000000003" customHeight="1" x14ac:dyDescent="0.3"/>
    <row r="4568" ht="40.200000000000003" customHeight="1" x14ac:dyDescent="0.3"/>
    <row r="4569" ht="40.200000000000003" customHeight="1" x14ac:dyDescent="0.3"/>
    <row r="4570" ht="40.200000000000003" customHeight="1" x14ac:dyDescent="0.3"/>
    <row r="4571" ht="40.200000000000003" customHeight="1" x14ac:dyDescent="0.3"/>
    <row r="4572" ht="40.200000000000003" customHeight="1" x14ac:dyDescent="0.3"/>
    <row r="4573" ht="40.200000000000003" customHeight="1" x14ac:dyDescent="0.3"/>
    <row r="4574" ht="40.200000000000003" customHeight="1" x14ac:dyDescent="0.3"/>
    <row r="4575" ht="40.200000000000003" customHeight="1" x14ac:dyDescent="0.3"/>
    <row r="4576" ht="40.200000000000003" customHeight="1" x14ac:dyDescent="0.3"/>
    <row r="4577" ht="40.200000000000003" customHeight="1" x14ac:dyDescent="0.3"/>
    <row r="4578" ht="40.200000000000003" customHeight="1" x14ac:dyDescent="0.3"/>
    <row r="4579" ht="40.200000000000003" customHeight="1" x14ac:dyDescent="0.3"/>
    <row r="4580" ht="40.200000000000003" customHeight="1" x14ac:dyDescent="0.3"/>
    <row r="4581" ht="40.200000000000003" customHeight="1" x14ac:dyDescent="0.3"/>
    <row r="4582" ht="40.200000000000003" customHeight="1" x14ac:dyDescent="0.3"/>
    <row r="4583" ht="40.200000000000003" customHeight="1" x14ac:dyDescent="0.3"/>
    <row r="4584" ht="40.200000000000003" customHeight="1" x14ac:dyDescent="0.3"/>
    <row r="4585" ht="40.200000000000003" customHeight="1" x14ac:dyDescent="0.3"/>
    <row r="4586" ht="40.200000000000003" customHeight="1" x14ac:dyDescent="0.3"/>
    <row r="4587" ht="40.200000000000003" customHeight="1" x14ac:dyDescent="0.3"/>
    <row r="4588" ht="40.200000000000003" customHeight="1" x14ac:dyDescent="0.3"/>
    <row r="4589" ht="40.200000000000003" customHeight="1" x14ac:dyDescent="0.3"/>
    <row r="4590" ht="40.200000000000003" customHeight="1" x14ac:dyDescent="0.3"/>
    <row r="4591" ht="40.200000000000003" customHeight="1" x14ac:dyDescent="0.3"/>
    <row r="4592" ht="40.200000000000003" customHeight="1" x14ac:dyDescent="0.3"/>
    <row r="4593" ht="40.200000000000003" customHeight="1" x14ac:dyDescent="0.3"/>
    <row r="4594" ht="40.200000000000003" customHeight="1" x14ac:dyDescent="0.3"/>
    <row r="4595" ht="40.200000000000003" customHeight="1" x14ac:dyDescent="0.3"/>
    <row r="4596" ht="40.200000000000003" customHeight="1" x14ac:dyDescent="0.3"/>
    <row r="4597" ht="40.200000000000003" customHeight="1" x14ac:dyDescent="0.3"/>
    <row r="4598" ht="40.200000000000003" customHeight="1" x14ac:dyDescent="0.3"/>
    <row r="4599" ht="40.200000000000003" customHeight="1" x14ac:dyDescent="0.3"/>
    <row r="4600" ht="40.200000000000003" customHeight="1" x14ac:dyDescent="0.3"/>
    <row r="4601" ht="40.200000000000003" customHeight="1" x14ac:dyDescent="0.3"/>
    <row r="4602" ht="40.200000000000003" customHeight="1" x14ac:dyDescent="0.3"/>
    <row r="4603" ht="40.200000000000003" customHeight="1" x14ac:dyDescent="0.3"/>
    <row r="4604" ht="40.200000000000003" customHeight="1" x14ac:dyDescent="0.3"/>
    <row r="4605" ht="40.200000000000003" customHeight="1" x14ac:dyDescent="0.3"/>
    <row r="4606" ht="40.200000000000003" customHeight="1" x14ac:dyDescent="0.3"/>
    <row r="4607" ht="40.200000000000003" customHeight="1" x14ac:dyDescent="0.3"/>
    <row r="4608" ht="40.200000000000003" customHeight="1" x14ac:dyDescent="0.3"/>
    <row r="4609" ht="40.200000000000003" customHeight="1" x14ac:dyDescent="0.3"/>
    <row r="4610" ht="40.200000000000003" customHeight="1" x14ac:dyDescent="0.3"/>
    <row r="4611" ht="40.200000000000003" customHeight="1" x14ac:dyDescent="0.3"/>
    <row r="4612" ht="40.200000000000003" customHeight="1" x14ac:dyDescent="0.3"/>
    <row r="4613" ht="40.200000000000003" customHeight="1" x14ac:dyDescent="0.3"/>
    <row r="4614" ht="40.200000000000003" customHeight="1" x14ac:dyDescent="0.3"/>
    <row r="4615" ht="40.200000000000003" customHeight="1" x14ac:dyDescent="0.3"/>
    <row r="4616" ht="40.200000000000003" customHeight="1" x14ac:dyDescent="0.3"/>
    <row r="4617" ht="40.200000000000003" customHeight="1" x14ac:dyDescent="0.3"/>
    <row r="4618" ht="40.200000000000003" customHeight="1" x14ac:dyDescent="0.3"/>
    <row r="4619" ht="40.200000000000003" customHeight="1" x14ac:dyDescent="0.3"/>
    <row r="4620" ht="40.200000000000003" customHeight="1" x14ac:dyDescent="0.3"/>
    <row r="4621" ht="40.200000000000003" customHeight="1" x14ac:dyDescent="0.3"/>
    <row r="4622" ht="40.200000000000003" customHeight="1" x14ac:dyDescent="0.3"/>
    <row r="4623" ht="40.200000000000003" customHeight="1" x14ac:dyDescent="0.3"/>
    <row r="4624" ht="40.200000000000003" customHeight="1" x14ac:dyDescent="0.3"/>
    <row r="4625" ht="40.200000000000003" customHeight="1" x14ac:dyDescent="0.3"/>
    <row r="4626" ht="40.200000000000003" customHeight="1" x14ac:dyDescent="0.3"/>
    <row r="4627" ht="40.200000000000003" customHeight="1" x14ac:dyDescent="0.3"/>
    <row r="4628" ht="40.200000000000003" customHeight="1" x14ac:dyDescent="0.3"/>
    <row r="4629" ht="40.200000000000003" customHeight="1" x14ac:dyDescent="0.3"/>
    <row r="4630" ht="40.200000000000003" customHeight="1" x14ac:dyDescent="0.3"/>
    <row r="4631" ht="40.200000000000003" customHeight="1" x14ac:dyDescent="0.3"/>
    <row r="4632" ht="40.200000000000003" customHeight="1" x14ac:dyDescent="0.3"/>
    <row r="4633" ht="40.200000000000003" customHeight="1" x14ac:dyDescent="0.3"/>
    <row r="4634" ht="40.200000000000003" customHeight="1" x14ac:dyDescent="0.3"/>
    <row r="4635" ht="40.200000000000003" customHeight="1" x14ac:dyDescent="0.3"/>
    <row r="4636" ht="40.200000000000003" customHeight="1" x14ac:dyDescent="0.3"/>
    <row r="4637" ht="40.200000000000003" customHeight="1" x14ac:dyDescent="0.3"/>
    <row r="4638" ht="40.200000000000003" customHeight="1" x14ac:dyDescent="0.3"/>
    <row r="4639" ht="40.200000000000003" customHeight="1" x14ac:dyDescent="0.3"/>
    <row r="4640" ht="40.200000000000003" customHeight="1" x14ac:dyDescent="0.3"/>
    <row r="4641" ht="40.200000000000003" customHeight="1" x14ac:dyDescent="0.3"/>
    <row r="4642" ht="40.200000000000003" customHeight="1" x14ac:dyDescent="0.3"/>
    <row r="4643" ht="40.200000000000003" customHeight="1" x14ac:dyDescent="0.3"/>
    <row r="4644" ht="40.200000000000003" customHeight="1" x14ac:dyDescent="0.3"/>
    <row r="4645" ht="40.200000000000003" customHeight="1" x14ac:dyDescent="0.3"/>
    <row r="4646" ht="40.200000000000003" customHeight="1" x14ac:dyDescent="0.3"/>
    <row r="4647" ht="40.200000000000003" customHeight="1" x14ac:dyDescent="0.3"/>
    <row r="4648" ht="40.200000000000003" customHeight="1" x14ac:dyDescent="0.3"/>
    <row r="4649" ht="40.200000000000003" customHeight="1" x14ac:dyDescent="0.3"/>
    <row r="4650" ht="40.200000000000003" customHeight="1" x14ac:dyDescent="0.3"/>
    <row r="4651" ht="40.200000000000003" customHeight="1" x14ac:dyDescent="0.3"/>
    <row r="4652" ht="40.200000000000003" customHeight="1" x14ac:dyDescent="0.3"/>
    <row r="4653" ht="40.200000000000003" customHeight="1" x14ac:dyDescent="0.3"/>
    <row r="4654" ht="40.200000000000003" customHeight="1" x14ac:dyDescent="0.3"/>
    <row r="4655" ht="40.200000000000003" customHeight="1" x14ac:dyDescent="0.3"/>
    <row r="4656" ht="40.200000000000003" customHeight="1" x14ac:dyDescent="0.3"/>
    <row r="4657" ht="40.200000000000003" customHeight="1" x14ac:dyDescent="0.3"/>
    <row r="4658" ht="40.200000000000003" customHeight="1" x14ac:dyDescent="0.3"/>
    <row r="4659" ht="40.200000000000003" customHeight="1" x14ac:dyDescent="0.3"/>
    <row r="4660" ht="40.200000000000003" customHeight="1" x14ac:dyDescent="0.3"/>
    <row r="4661" ht="40.200000000000003" customHeight="1" x14ac:dyDescent="0.3"/>
    <row r="4662" ht="40.200000000000003" customHeight="1" x14ac:dyDescent="0.3"/>
    <row r="4663" ht="40.200000000000003" customHeight="1" x14ac:dyDescent="0.3"/>
    <row r="4664" ht="40.200000000000003" customHeight="1" x14ac:dyDescent="0.3"/>
    <row r="4665" ht="40.200000000000003" customHeight="1" x14ac:dyDescent="0.3"/>
    <row r="4666" ht="40.200000000000003" customHeight="1" x14ac:dyDescent="0.3"/>
    <row r="4667" ht="40.200000000000003" customHeight="1" x14ac:dyDescent="0.3"/>
    <row r="4668" ht="40.200000000000003" customHeight="1" x14ac:dyDescent="0.3"/>
    <row r="4669" ht="40.200000000000003" customHeight="1" x14ac:dyDescent="0.3"/>
    <row r="4670" ht="40.200000000000003" customHeight="1" x14ac:dyDescent="0.3"/>
    <row r="4671" ht="40.200000000000003" customHeight="1" x14ac:dyDescent="0.3"/>
    <row r="4672" ht="40.200000000000003" customHeight="1" x14ac:dyDescent="0.3"/>
    <row r="4673" ht="40.200000000000003" customHeight="1" x14ac:dyDescent="0.3"/>
    <row r="4674" ht="40.200000000000003" customHeight="1" x14ac:dyDescent="0.3"/>
    <row r="4675" ht="40.200000000000003" customHeight="1" x14ac:dyDescent="0.3"/>
    <row r="4676" ht="40.200000000000003" customHeight="1" x14ac:dyDescent="0.3"/>
    <row r="4677" ht="40.200000000000003" customHeight="1" x14ac:dyDescent="0.3"/>
    <row r="4678" ht="40.200000000000003" customHeight="1" x14ac:dyDescent="0.3"/>
    <row r="4679" ht="40.200000000000003" customHeight="1" x14ac:dyDescent="0.3"/>
    <row r="4680" ht="40.200000000000003" customHeight="1" x14ac:dyDescent="0.3"/>
    <row r="4681" ht="40.200000000000003" customHeight="1" x14ac:dyDescent="0.3"/>
    <row r="4682" ht="40.200000000000003" customHeight="1" x14ac:dyDescent="0.3"/>
    <row r="4683" ht="40.200000000000003" customHeight="1" x14ac:dyDescent="0.3"/>
    <row r="4684" ht="40.200000000000003" customHeight="1" x14ac:dyDescent="0.3"/>
    <row r="4685" ht="40.200000000000003" customHeight="1" x14ac:dyDescent="0.3"/>
    <row r="4686" ht="40.200000000000003" customHeight="1" x14ac:dyDescent="0.3"/>
    <row r="4687" ht="40.200000000000003" customHeight="1" x14ac:dyDescent="0.3"/>
    <row r="4688" ht="40.200000000000003" customHeight="1" x14ac:dyDescent="0.3"/>
    <row r="4689" ht="40.200000000000003" customHeight="1" x14ac:dyDescent="0.3"/>
    <row r="4690" ht="40.200000000000003" customHeight="1" x14ac:dyDescent="0.3"/>
    <row r="4691" ht="40.200000000000003" customHeight="1" x14ac:dyDescent="0.3"/>
    <row r="4692" ht="40.200000000000003" customHeight="1" x14ac:dyDescent="0.3"/>
    <row r="4693" ht="40.200000000000003" customHeight="1" x14ac:dyDescent="0.3"/>
    <row r="4694" ht="40.200000000000003" customHeight="1" x14ac:dyDescent="0.3"/>
    <row r="4695" ht="40.200000000000003" customHeight="1" x14ac:dyDescent="0.3"/>
    <row r="4696" ht="40.200000000000003" customHeight="1" x14ac:dyDescent="0.3"/>
    <row r="4697" ht="40.200000000000003" customHeight="1" x14ac:dyDescent="0.3"/>
    <row r="4698" ht="40.200000000000003" customHeight="1" x14ac:dyDescent="0.3"/>
    <row r="4699" ht="40.200000000000003" customHeight="1" x14ac:dyDescent="0.3"/>
    <row r="4700" ht="40.200000000000003" customHeight="1" x14ac:dyDescent="0.3"/>
    <row r="4701" ht="40.200000000000003" customHeight="1" x14ac:dyDescent="0.3"/>
    <row r="4702" ht="40.200000000000003" customHeight="1" x14ac:dyDescent="0.3"/>
    <row r="4703" ht="40.200000000000003" customHeight="1" x14ac:dyDescent="0.3"/>
    <row r="4704" ht="40.200000000000003" customHeight="1" x14ac:dyDescent="0.3"/>
    <row r="4705" ht="40.200000000000003" customHeight="1" x14ac:dyDescent="0.3"/>
    <row r="4706" ht="40.200000000000003" customHeight="1" x14ac:dyDescent="0.3"/>
    <row r="4707" ht="40.200000000000003" customHeight="1" x14ac:dyDescent="0.3"/>
    <row r="4708" ht="40.200000000000003" customHeight="1" x14ac:dyDescent="0.3"/>
    <row r="4709" ht="40.200000000000003" customHeight="1" x14ac:dyDescent="0.3"/>
    <row r="4710" ht="40.200000000000003" customHeight="1" x14ac:dyDescent="0.3"/>
    <row r="4711" ht="40.200000000000003" customHeight="1" x14ac:dyDescent="0.3"/>
    <row r="4712" ht="40.200000000000003" customHeight="1" x14ac:dyDescent="0.3"/>
    <row r="4713" ht="40.200000000000003" customHeight="1" x14ac:dyDescent="0.3"/>
    <row r="4714" ht="40.200000000000003" customHeight="1" x14ac:dyDescent="0.3"/>
    <row r="4715" ht="40.200000000000003" customHeight="1" x14ac:dyDescent="0.3"/>
    <row r="4716" ht="40.200000000000003" customHeight="1" x14ac:dyDescent="0.3"/>
    <row r="4717" ht="40.200000000000003" customHeight="1" x14ac:dyDescent="0.3"/>
    <row r="4718" ht="40.200000000000003" customHeight="1" x14ac:dyDescent="0.3"/>
    <row r="4719" ht="40.200000000000003" customHeight="1" x14ac:dyDescent="0.3"/>
    <row r="4720" ht="40.200000000000003" customHeight="1" x14ac:dyDescent="0.3"/>
    <row r="4721" ht="40.200000000000003" customHeight="1" x14ac:dyDescent="0.3"/>
    <row r="4722" ht="40.200000000000003" customHeight="1" x14ac:dyDescent="0.3"/>
    <row r="4723" ht="40.200000000000003" customHeight="1" x14ac:dyDescent="0.3"/>
    <row r="4724" ht="40.200000000000003" customHeight="1" x14ac:dyDescent="0.3"/>
    <row r="4725" ht="40.200000000000003" customHeight="1" x14ac:dyDescent="0.3"/>
    <row r="4726" ht="40.200000000000003" customHeight="1" x14ac:dyDescent="0.3"/>
    <row r="4727" ht="40.200000000000003" customHeight="1" x14ac:dyDescent="0.3"/>
    <row r="4728" ht="40.200000000000003" customHeight="1" x14ac:dyDescent="0.3"/>
    <row r="4729" ht="40.200000000000003" customHeight="1" x14ac:dyDescent="0.3"/>
    <row r="4730" ht="40.200000000000003" customHeight="1" x14ac:dyDescent="0.3"/>
    <row r="4731" ht="40.200000000000003" customHeight="1" x14ac:dyDescent="0.3"/>
    <row r="4732" ht="40.200000000000003" customHeight="1" x14ac:dyDescent="0.3"/>
    <row r="4733" ht="40.200000000000003" customHeight="1" x14ac:dyDescent="0.3"/>
    <row r="4734" ht="40.200000000000003" customHeight="1" x14ac:dyDescent="0.3"/>
    <row r="4735" ht="40.200000000000003" customHeight="1" x14ac:dyDescent="0.3"/>
    <row r="4736" ht="40.200000000000003" customHeight="1" x14ac:dyDescent="0.3"/>
    <row r="4737" ht="40.200000000000003" customHeight="1" x14ac:dyDescent="0.3"/>
    <row r="4738" ht="40.200000000000003" customHeight="1" x14ac:dyDescent="0.3"/>
    <row r="4739" ht="40.200000000000003" customHeight="1" x14ac:dyDescent="0.3"/>
    <row r="4740" ht="40.200000000000003" customHeight="1" x14ac:dyDescent="0.3"/>
    <row r="4741" ht="40.200000000000003" customHeight="1" x14ac:dyDescent="0.3"/>
    <row r="4742" ht="40.200000000000003" customHeight="1" x14ac:dyDescent="0.3"/>
    <row r="4743" ht="40.200000000000003" customHeight="1" x14ac:dyDescent="0.3"/>
    <row r="4744" ht="40.200000000000003" customHeight="1" x14ac:dyDescent="0.3"/>
    <row r="4745" ht="40.200000000000003" customHeight="1" x14ac:dyDescent="0.3"/>
    <row r="4746" ht="40.200000000000003" customHeight="1" x14ac:dyDescent="0.3"/>
    <row r="4747" ht="40.200000000000003" customHeight="1" x14ac:dyDescent="0.3"/>
    <row r="4748" ht="40.200000000000003" customHeight="1" x14ac:dyDescent="0.3"/>
    <row r="4749" ht="40.200000000000003" customHeight="1" x14ac:dyDescent="0.3"/>
    <row r="4750" ht="40.200000000000003" customHeight="1" x14ac:dyDescent="0.3"/>
    <row r="4751" ht="40.200000000000003" customHeight="1" x14ac:dyDescent="0.3"/>
    <row r="4752" ht="40.200000000000003" customHeight="1" x14ac:dyDescent="0.3"/>
    <row r="4753" ht="40.200000000000003" customHeight="1" x14ac:dyDescent="0.3"/>
    <row r="4754" ht="40.200000000000003" customHeight="1" x14ac:dyDescent="0.3"/>
    <row r="4755" ht="40.200000000000003" customHeight="1" x14ac:dyDescent="0.3"/>
    <row r="4756" ht="40.200000000000003" customHeight="1" x14ac:dyDescent="0.3"/>
    <row r="4757" ht="40.200000000000003" customHeight="1" x14ac:dyDescent="0.3"/>
    <row r="4758" ht="40.200000000000003" customHeight="1" x14ac:dyDescent="0.3"/>
    <row r="4759" ht="40.200000000000003" customHeight="1" x14ac:dyDescent="0.3"/>
    <row r="4760" ht="40.200000000000003" customHeight="1" x14ac:dyDescent="0.3"/>
    <row r="4761" ht="40.200000000000003" customHeight="1" x14ac:dyDescent="0.3"/>
    <row r="4762" ht="40.200000000000003" customHeight="1" x14ac:dyDescent="0.3"/>
    <row r="4763" ht="40.200000000000003" customHeight="1" x14ac:dyDescent="0.3"/>
    <row r="4764" ht="40.200000000000003" customHeight="1" x14ac:dyDescent="0.3"/>
    <row r="4765" ht="40.200000000000003" customHeight="1" x14ac:dyDescent="0.3"/>
    <row r="4766" ht="40.200000000000003" customHeight="1" x14ac:dyDescent="0.3"/>
    <row r="4767" ht="40.200000000000003" customHeight="1" x14ac:dyDescent="0.3"/>
    <row r="4768" ht="40.200000000000003" customHeight="1" x14ac:dyDescent="0.3"/>
    <row r="4769" ht="40.200000000000003" customHeight="1" x14ac:dyDescent="0.3"/>
    <row r="4770" ht="40.200000000000003" customHeight="1" x14ac:dyDescent="0.3"/>
    <row r="4771" ht="40.200000000000003" customHeight="1" x14ac:dyDescent="0.3"/>
    <row r="4772" ht="40.200000000000003" customHeight="1" x14ac:dyDescent="0.3"/>
    <row r="4773" ht="40.200000000000003" customHeight="1" x14ac:dyDescent="0.3"/>
    <row r="4774" ht="40.200000000000003" customHeight="1" x14ac:dyDescent="0.3"/>
    <row r="4775" ht="40.200000000000003" customHeight="1" x14ac:dyDescent="0.3"/>
    <row r="4776" ht="40.200000000000003" customHeight="1" x14ac:dyDescent="0.3"/>
    <row r="4777" ht="40.200000000000003" customHeight="1" x14ac:dyDescent="0.3"/>
    <row r="4778" ht="40.200000000000003" customHeight="1" x14ac:dyDescent="0.3"/>
    <row r="4779" ht="40.200000000000003" customHeight="1" x14ac:dyDescent="0.3"/>
    <row r="4780" ht="40.200000000000003" customHeight="1" x14ac:dyDescent="0.3"/>
    <row r="4781" ht="40.200000000000003" customHeight="1" x14ac:dyDescent="0.3"/>
    <row r="4782" ht="40.200000000000003" customHeight="1" x14ac:dyDescent="0.3"/>
    <row r="4783" ht="40.200000000000003" customHeight="1" x14ac:dyDescent="0.3"/>
    <row r="4784" ht="40.200000000000003" customHeight="1" x14ac:dyDescent="0.3"/>
    <row r="4785" ht="40.200000000000003" customHeight="1" x14ac:dyDescent="0.3"/>
    <row r="4786" ht="40.200000000000003" customHeight="1" x14ac:dyDescent="0.3"/>
    <row r="4787" ht="40.200000000000003" customHeight="1" x14ac:dyDescent="0.3"/>
    <row r="4788" ht="40.200000000000003" customHeight="1" x14ac:dyDescent="0.3"/>
    <row r="4789" ht="40.200000000000003" customHeight="1" x14ac:dyDescent="0.3"/>
    <row r="4790" ht="40.200000000000003" customHeight="1" x14ac:dyDescent="0.3"/>
    <row r="4791" ht="40.200000000000003" customHeight="1" x14ac:dyDescent="0.3"/>
    <row r="4792" ht="40.200000000000003" customHeight="1" x14ac:dyDescent="0.3"/>
    <row r="4793" ht="40.200000000000003" customHeight="1" x14ac:dyDescent="0.3"/>
    <row r="4794" ht="40.200000000000003" customHeight="1" x14ac:dyDescent="0.3"/>
    <row r="4795" ht="40.200000000000003" customHeight="1" x14ac:dyDescent="0.3"/>
    <row r="4796" ht="40.200000000000003" customHeight="1" x14ac:dyDescent="0.3"/>
    <row r="4797" ht="40.200000000000003" customHeight="1" x14ac:dyDescent="0.3"/>
    <row r="4798" ht="40.200000000000003" customHeight="1" x14ac:dyDescent="0.3"/>
    <row r="4799" ht="40.200000000000003" customHeight="1" x14ac:dyDescent="0.3"/>
    <row r="4800" ht="40.200000000000003" customHeight="1" x14ac:dyDescent="0.3"/>
    <row r="4801" ht="40.200000000000003" customHeight="1" x14ac:dyDescent="0.3"/>
    <row r="4802" ht="40.200000000000003" customHeight="1" x14ac:dyDescent="0.3"/>
    <row r="4803" ht="40.200000000000003" customHeight="1" x14ac:dyDescent="0.3"/>
    <row r="4804" ht="40.200000000000003" customHeight="1" x14ac:dyDescent="0.3"/>
    <row r="4805" ht="40.200000000000003" customHeight="1" x14ac:dyDescent="0.3"/>
    <row r="4806" ht="40.200000000000003" customHeight="1" x14ac:dyDescent="0.3"/>
    <row r="4807" ht="40.200000000000003" customHeight="1" x14ac:dyDescent="0.3"/>
    <row r="4808" ht="40.200000000000003" customHeight="1" x14ac:dyDescent="0.3"/>
    <row r="4809" ht="40.200000000000003" customHeight="1" x14ac:dyDescent="0.3"/>
    <row r="4810" ht="40.200000000000003" customHeight="1" x14ac:dyDescent="0.3"/>
    <row r="4811" ht="40.200000000000003" customHeight="1" x14ac:dyDescent="0.3"/>
    <row r="4812" ht="40.200000000000003" customHeight="1" x14ac:dyDescent="0.3"/>
    <row r="4813" ht="40.200000000000003" customHeight="1" x14ac:dyDescent="0.3"/>
    <row r="4814" ht="40.200000000000003" customHeight="1" x14ac:dyDescent="0.3"/>
    <row r="4815" ht="40.200000000000003" customHeight="1" x14ac:dyDescent="0.3"/>
    <row r="4816" ht="40.200000000000003" customHeight="1" x14ac:dyDescent="0.3"/>
    <row r="4817" ht="40.200000000000003" customHeight="1" x14ac:dyDescent="0.3"/>
    <row r="4818" ht="40.200000000000003" customHeight="1" x14ac:dyDescent="0.3"/>
    <row r="4819" ht="40.200000000000003" customHeight="1" x14ac:dyDescent="0.3"/>
    <row r="4820" ht="40.200000000000003" customHeight="1" x14ac:dyDescent="0.3"/>
    <row r="4821" ht="40.200000000000003" customHeight="1" x14ac:dyDescent="0.3"/>
    <row r="4822" ht="40.200000000000003" customHeight="1" x14ac:dyDescent="0.3"/>
    <row r="4823" ht="40.200000000000003" customHeight="1" x14ac:dyDescent="0.3"/>
    <row r="4824" ht="40.200000000000003" customHeight="1" x14ac:dyDescent="0.3"/>
    <row r="4825" ht="40.200000000000003" customHeight="1" x14ac:dyDescent="0.3"/>
    <row r="4826" ht="40.200000000000003" customHeight="1" x14ac:dyDescent="0.3"/>
    <row r="4827" ht="40.200000000000003" customHeight="1" x14ac:dyDescent="0.3"/>
    <row r="4828" ht="40.200000000000003" customHeight="1" x14ac:dyDescent="0.3"/>
    <row r="4829" ht="40.200000000000003" customHeight="1" x14ac:dyDescent="0.3"/>
    <row r="4830" ht="40.200000000000003" customHeight="1" x14ac:dyDescent="0.3"/>
    <row r="4831" ht="40.200000000000003" customHeight="1" x14ac:dyDescent="0.3"/>
    <row r="4832" ht="40.200000000000003" customHeight="1" x14ac:dyDescent="0.3"/>
    <row r="4833" ht="40.200000000000003" customHeight="1" x14ac:dyDescent="0.3"/>
    <row r="4834" ht="40.200000000000003" customHeight="1" x14ac:dyDescent="0.3"/>
    <row r="4835" ht="40.200000000000003" customHeight="1" x14ac:dyDescent="0.3"/>
    <row r="4836" ht="40.200000000000003" customHeight="1" x14ac:dyDescent="0.3"/>
    <row r="4837" ht="40.200000000000003" customHeight="1" x14ac:dyDescent="0.3"/>
    <row r="4838" ht="40.200000000000003" customHeight="1" x14ac:dyDescent="0.3"/>
    <row r="4839" ht="40.200000000000003" customHeight="1" x14ac:dyDescent="0.3"/>
    <row r="4840" ht="40.200000000000003" customHeight="1" x14ac:dyDescent="0.3"/>
    <row r="4841" ht="40.200000000000003" customHeight="1" x14ac:dyDescent="0.3"/>
    <row r="4842" ht="40.200000000000003" customHeight="1" x14ac:dyDescent="0.3"/>
    <row r="4843" ht="40.200000000000003" customHeight="1" x14ac:dyDescent="0.3"/>
    <row r="4844" ht="40.200000000000003" customHeight="1" x14ac:dyDescent="0.3"/>
    <row r="4845" ht="40.200000000000003" customHeight="1" x14ac:dyDescent="0.3"/>
    <row r="4846" ht="40.200000000000003" customHeight="1" x14ac:dyDescent="0.3"/>
    <row r="4847" ht="40.200000000000003" customHeight="1" x14ac:dyDescent="0.3"/>
    <row r="4848" ht="40.200000000000003" customHeight="1" x14ac:dyDescent="0.3"/>
    <row r="4849" ht="40.200000000000003" customHeight="1" x14ac:dyDescent="0.3"/>
    <row r="4850" ht="40.200000000000003" customHeight="1" x14ac:dyDescent="0.3"/>
    <row r="4851" ht="40.200000000000003" customHeight="1" x14ac:dyDescent="0.3"/>
    <row r="4852" ht="40.200000000000003" customHeight="1" x14ac:dyDescent="0.3"/>
    <row r="4853" ht="40.200000000000003" customHeight="1" x14ac:dyDescent="0.3"/>
    <row r="4854" ht="40.200000000000003" customHeight="1" x14ac:dyDescent="0.3"/>
    <row r="4855" ht="40.200000000000003" customHeight="1" x14ac:dyDescent="0.3"/>
    <row r="4856" ht="40.200000000000003" customHeight="1" x14ac:dyDescent="0.3"/>
    <row r="4857" ht="40.200000000000003" customHeight="1" x14ac:dyDescent="0.3"/>
    <row r="4858" ht="40.200000000000003" customHeight="1" x14ac:dyDescent="0.3"/>
    <row r="4859" ht="40.200000000000003" customHeight="1" x14ac:dyDescent="0.3"/>
    <row r="4860" ht="40.200000000000003" customHeight="1" x14ac:dyDescent="0.3"/>
    <row r="4861" ht="40.200000000000003" customHeight="1" x14ac:dyDescent="0.3"/>
    <row r="4862" ht="40.200000000000003" customHeight="1" x14ac:dyDescent="0.3"/>
    <row r="4863" ht="40.200000000000003" customHeight="1" x14ac:dyDescent="0.3"/>
    <row r="4864" ht="40.200000000000003" customHeight="1" x14ac:dyDescent="0.3"/>
    <row r="4865" ht="40.200000000000003" customHeight="1" x14ac:dyDescent="0.3"/>
    <row r="4866" ht="40.200000000000003" customHeight="1" x14ac:dyDescent="0.3"/>
    <row r="4867" ht="40.200000000000003" customHeight="1" x14ac:dyDescent="0.3"/>
    <row r="4868" ht="40.200000000000003" customHeight="1" x14ac:dyDescent="0.3"/>
    <row r="4869" ht="40.200000000000003" customHeight="1" x14ac:dyDescent="0.3"/>
    <row r="4870" ht="40.200000000000003" customHeight="1" x14ac:dyDescent="0.3"/>
    <row r="4871" ht="40.200000000000003" customHeight="1" x14ac:dyDescent="0.3"/>
    <row r="4872" ht="40.200000000000003" customHeight="1" x14ac:dyDescent="0.3"/>
    <row r="4873" ht="40.200000000000003" customHeight="1" x14ac:dyDescent="0.3"/>
    <row r="4874" ht="40.200000000000003" customHeight="1" x14ac:dyDescent="0.3"/>
    <row r="4875" ht="40.200000000000003" customHeight="1" x14ac:dyDescent="0.3"/>
    <row r="4876" ht="40.200000000000003" customHeight="1" x14ac:dyDescent="0.3"/>
    <row r="4877" ht="40.200000000000003" customHeight="1" x14ac:dyDescent="0.3"/>
    <row r="4878" ht="40.200000000000003" customHeight="1" x14ac:dyDescent="0.3"/>
    <row r="4879" ht="40.200000000000003" customHeight="1" x14ac:dyDescent="0.3"/>
    <row r="4880" ht="40.200000000000003" customHeight="1" x14ac:dyDescent="0.3"/>
    <row r="4881" ht="40.200000000000003" customHeight="1" x14ac:dyDescent="0.3"/>
    <row r="4882" ht="40.200000000000003" customHeight="1" x14ac:dyDescent="0.3"/>
    <row r="4883" ht="40.200000000000003" customHeight="1" x14ac:dyDescent="0.3"/>
    <row r="4884" ht="40.200000000000003" customHeight="1" x14ac:dyDescent="0.3"/>
    <row r="4885" ht="40.200000000000003" customHeight="1" x14ac:dyDescent="0.3"/>
    <row r="4886" ht="40.200000000000003" customHeight="1" x14ac:dyDescent="0.3"/>
    <row r="4887" ht="40.200000000000003" customHeight="1" x14ac:dyDescent="0.3"/>
    <row r="4888" ht="40.200000000000003" customHeight="1" x14ac:dyDescent="0.3"/>
    <row r="4889" ht="40.200000000000003" customHeight="1" x14ac:dyDescent="0.3"/>
    <row r="4890" ht="40.200000000000003" customHeight="1" x14ac:dyDescent="0.3"/>
    <row r="4891" ht="40.200000000000003" customHeight="1" x14ac:dyDescent="0.3"/>
    <row r="4892" ht="40.200000000000003" customHeight="1" x14ac:dyDescent="0.3"/>
    <row r="4893" ht="40.200000000000003" customHeight="1" x14ac:dyDescent="0.3"/>
    <row r="4894" ht="40.200000000000003" customHeight="1" x14ac:dyDescent="0.3"/>
    <row r="4895" ht="40.200000000000003" customHeight="1" x14ac:dyDescent="0.3"/>
    <row r="4896" ht="40.200000000000003" customHeight="1" x14ac:dyDescent="0.3"/>
    <row r="4897" ht="40.200000000000003" customHeight="1" x14ac:dyDescent="0.3"/>
    <row r="4898" ht="40.200000000000003" customHeight="1" x14ac:dyDescent="0.3"/>
    <row r="4899" ht="40.200000000000003" customHeight="1" x14ac:dyDescent="0.3"/>
    <row r="4900" ht="40.200000000000003" customHeight="1" x14ac:dyDescent="0.3"/>
    <row r="4901" ht="40.200000000000003" customHeight="1" x14ac:dyDescent="0.3"/>
    <row r="4902" ht="40.200000000000003" customHeight="1" x14ac:dyDescent="0.3"/>
    <row r="4903" ht="40.200000000000003" customHeight="1" x14ac:dyDescent="0.3"/>
    <row r="4904" ht="40.200000000000003" customHeight="1" x14ac:dyDescent="0.3"/>
    <row r="4905" ht="40.200000000000003" customHeight="1" x14ac:dyDescent="0.3"/>
    <row r="4906" ht="40.200000000000003" customHeight="1" x14ac:dyDescent="0.3"/>
    <row r="4907" ht="40.200000000000003" customHeight="1" x14ac:dyDescent="0.3"/>
    <row r="4908" ht="40.200000000000003" customHeight="1" x14ac:dyDescent="0.3"/>
    <row r="4909" ht="40.200000000000003" customHeight="1" x14ac:dyDescent="0.3"/>
    <row r="4910" ht="40.200000000000003" customHeight="1" x14ac:dyDescent="0.3"/>
    <row r="4911" ht="40.200000000000003" customHeight="1" x14ac:dyDescent="0.3"/>
    <row r="4912" ht="40.200000000000003" customHeight="1" x14ac:dyDescent="0.3"/>
    <row r="4913" ht="40.200000000000003" customHeight="1" x14ac:dyDescent="0.3"/>
    <row r="4914" ht="40.200000000000003" customHeight="1" x14ac:dyDescent="0.3"/>
    <row r="4915" ht="40.200000000000003" customHeight="1" x14ac:dyDescent="0.3"/>
    <row r="4916" ht="40.200000000000003" customHeight="1" x14ac:dyDescent="0.3"/>
    <row r="4917" ht="40.200000000000003" customHeight="1" x14ac:dyDescent="0.3"/>
    <row r="4918" ht="40.200000000000003" customHeight="1" x14ac:dyDescent="0.3"/>
    <row r="4919" ht="40.200000000000003" customHeight="1" x14ac:dyDescent="0.3"/>
    <row r="4920" ht="40.200000000000003" customHeight="1" x14ac:dyDescent="0.3"/>
    <row r="4921" ht="40.200000000000003" customHeight="1" x14ac:dyDescent="0.3"/>
    <row r="4922" ht="40.200000000000003" customHeight="1" x14ac:dyDescent="0.3"/>
    <row r="4923" ht="40.200000000000003" customHeight="1" x14ac:dyDescent="0.3"/>
    <row r="4924" ht="40.200000000000003" customHeight="1" x14ac:dyDescent="0.3"/>
    <row r="4925" ht="40.200000000000003" customHeight="1" x14ac:dyDescent="0.3"/>
    <row r="4926" ht="40.200000000000003" customHeight="1" x14ac:dyDescent="0.3"/>
    <row r="4927" ht="40.200000000000003" customHeight="1" x14ac:dyDescent="0.3"/>
    <row r="4928" ht="40.200000000000003" customHeight="1" x14ac:dyDescent="0.3"/>
    <row r="4929" ht="40.200000000000003" customHeight="1" x14ac:dyDescent="0.3"/>
    <row r="4930" ht="40.200000000000003" customHeight="1" x14ac:dyDescent="0.3"/>
    <row r="4931" ht="40.200000000000003" customHeight="1" x14ac:dyDescent="0.3"/>
    <row r="4932" ht="40.200000000000003" customHeight="1" x14ac:dyDescent="0.3"/>
    <row r="4933" ht="40.200000000000003" customHeight="1" x14ac:dyDescent="0.3"/>
    <row r="4934" ht="40.200000000000003" customHeight="1" x14ac:dyDescent="0.3"/>
    <row r="4935" ht="40.200000000000003" customHeight="1" x14ac:dyDescent="0.3"/>
    <row r="4936" ht="40.200000000000003" customHeight="1" x14ac:dyDescent="0.3"/>
    <row r="4937" ht="40.200000000000003" customHeight="1" x14ac:dyDescent="0.3"/>
    <row r="4938" ht="40.200000000000003" customHeight="1" x14ac:dyDescent="0.3"/>
    <row r="4939" ht="40.200000000000003" customHeight="1" x14ac:dyDescent="0.3"/>
    <row r="4940" ht="40.200000000000003" customHeight="1" x14ac:dyDescent="0.3"/>
    <row r="4941" ht="40.200000000000003" customHeight="1" x14ac:dyDescent="0.3"/>
    <row r="4942" ht="40.200000000000003" customHeight="1" x14ac:dyDescent="0.3"/>
    <row r="4943" ht="40.200000000000003" customHeight="1" x14ac:dyDescent="0.3"/>
    <row r="4944" ht="40.200000000000003" customHeight="1" x14ac:dyDescent="0.3"/>
    <row r="4945" ht="40.200000000000003" customHeight="1" x14ac:dyDescent="0.3"/>
    <row r="4946" ht="40.200000000000003" customHeight="1" x14ac:dyDescent="0.3"/>
    <row r="4947" ht="40.200000000000003" customHeight="1" x14ac:dyDescent="0.3"/>
    <row r="4948" ht="40.200000000000003" customHeight="1" x14ac:dyDescent="0.3"/>
    <row r="4949" ht="40.200000000000003" customHeight="1" x14ac:dyDescent="0.3"/>
    <row r="4950" ht="40.200000000000003" customHeight="1" x14ac:dyDescent="0.3"/>
    <row r="4951" ht="40.200000000000003" customHeight="1" x14ac:dyDescent="0.3"/>
    <row r="4952" ht="40.200000000000003" customHeight="1" x14ac:dyDescent="0.3"/>
    <row r="4953" ht="40.200000000000003" customHeight="1" x14ac:dyDescent="0.3"/>
    <row r="4954" ht="40.200000000000003" customHeight="1" x14ac:dyDescent="0.3"/>
    <row r="4955" ht="40.200000000000003" customHeight="1" x14ac:dyDescent="0.3"/>
    <row r="4956" ht="40.200000000000003" customHeight="1" x14ac:dyDescent="0.3"/>
    <row r="4957" ht="40.200000000000003" customHeight="1" x14ac:dyDescent="0.3"/>
    <row r="4958" ht="40.200000000000003" customHeight="1" x14ac:dyDescent="0.3"/>
    <row r="4959" ht="40.200000000000003" customHeight="1" x14ac:dyDescent="0.3"/>
    <row r="4960" ht="40.200000000000003" customHeight="1" x14ac:dyDescent="0.3"/>
    <row r="4961" ht="40.200000000000003" customHeight="1" x14ac:dyDescent="0.3"/>
    <row r="4962" ht="40.200000000000003" customHeight="1" x14ac:dyDescent="0.3"/>
    <row r="4963" ht="40.200000000000003" customHeight="1" x14ac:dyDescent="0.3"/>
    <row r="4964" ht="40.200000000000003" customHeight="1" x14ac:dyDescent="0.3"/>
    <row r="4965" ht="40.200000000000003" customHeight="1" x14ac:dyDescent="0.3"/>
    <row r="4966" ht="40.200000000000003" customHeight="1" x14ac:dyDescent="0.3"/>
    <row r="4967" ht="40.200000000000003" customHeight="1" x14ac:dyDescent="0.3"/>
    <row r="4968" ht="40.200000000000003" customHeight="1" x14ac:dyDescent="0.3"/>
    <row r="4969" ht="40.200000000000003" customHeight="1" x14ac:dyDescent="0.3"/>
    <row r="4970" ht="40.200000000000003" customHeight="1" x14ac:dyDescent="0.3"/>
    <row r="4971" ht="40.200000000000003" customHeight="1" x14ac:dyDescent="0.3"/>
    <row r="4972" ht="40.200000000000003" customHeight="1" x14ac:dyDescent="0.3"/>
    <row r="4973" ht="40.200000000000003" customHeight="1" x14ac:dyDescent="0.3"/>
    <row r="4974" ht="40.200000000000003" customHeight="1" x14ac:dyDescent="0.3"/>
    <row r="4975" ht="40.200000000000003" customHeight="1" x14ac:dyDescent="0.3"/>
    <row r="4976" ht="40.200000000000003" customHeight="1" x14ac:dyDescent="0.3"/>
    <row r="4977" ht="40.200000000000003" customHeight="1" x14ac:dyDescent="0.3"/>
    <row r="4978" ht="40.200000000000003" customHeight="1" x14ac:dyDescent="0.3"/>
    <row r="4979" ht="40.200000000000003" customHeight="1" x14ac:dyDescent="0.3"/>
    <row r="4980" ht="40.200000000000003" customHeight="1" x14ac:dyDescent="0.3"/>
    <row r="4981" ht="40.200000000000003" customHeight="1" x14ac:dyDescent="0.3"/>
    <row r="4982" ht="40.200000000000003" customHeight="1" x14ac:dyDescent="0.3"/>
    <row r="4983" ht="40.200000000000003" customHeight="1" x14ac:dyDescent="0.3"/>
    <row r="4984" ht="40.200000000000003" customHeight="1" x14ac:dyDescent="0.3"/>
    <row r="4985" ht="40.200000000000003" customHeight="1" x14ac:dyDescent="0.3"/>
    <row r="4986" ht="40.200000000000003" customHeight="1" x14ac:dyDescent="0.3"/>
    <row r="4987" ht="40.200000000000003" customHeight="1" x14ac:dyDescent="0.3"/>
    <row r="4988" ht="40.200000000000003" customHeight="1" x14ac:dyDescent="0.3"/>
    <row r="4989" ht="40.200000000000003" customHeight="1" x14ac:dyDescent="0.3"/>
    <row r="4990" ht="40.200000000000003" customHeight="1" x14ac:dyDescent="0.3"/>
    <row r="4991" ht="40.200000000000003" customHeight="1" x14ac:dyDescent="0.3"/>
    <row r="4992" ht="40.200000000000003" customHeight="1" x14ac:dyDescent="0.3"/>
    <row r="4993" ht="40.200000000000003" customHeight="1" x14ac:dyDescent="0.3"/>
    <row r="4994" ht="40.200000000000003" customHeight="1" x14ac:dyDescent="0.3"/>
    <row r="4995" ht="40.200000000000003" customHeight="1" x14ac:dyDescent="0.3"/>
    <row r="4996" ht="40.200000000000003" customHeight="1" x14ac:dyDescent="0.3"/>
    <row r="4997" ht="40.200000000000003" customHeight="1" x14ac:dyDescent="0.3"/>
    <row r="4998" ht="40.200000000000003" customHeight="1" x14ac:dyDescent="0.3"/>
    <row r="4999" ht="40.200000000000003" customHeight="1" x14ac:dyDescent="0.3"/>
    <row r="5000" ht="40.200000000000003" customHeight="1" x14ac:dyDescent="0.3"/>
    <row r="5001" ht="40.200000000000003" customHeight="1" x14ac:dyDescent="0.3"/>
    <row r="5002" ht="40.200000000000003" customHeight="1" x14ac:dyDescent="0.3"/>
    <row r="5003" ht="40.200000000000003" customHeight="1" x14ac:dyDescent="0.3"/>
    <row r="5004" ht="40.200000000000003" customHeight="1" x14ac:dyDescent="0.3"/>
    <row r="5005" ht="40.200000000000003" customHeight="1" x14ac:dyDescent="0.3"/>
    <row r="5006" ht="40.200000000000003" customHeight="1" x14ac:dyDescent="0.3"/>
    <row r="5007" ht="40.200000000000003" customHeight="1" x14ac:dyDescent="0.3"/>
    <row r="5008" ht="40.200000000000003" customHeight="1" x14ac:dyDescent="0.3"/>
    <row r="5009" ht="40.200000000000003" customHeight="1" x14ac:dyDescent="0.3"/>
    <row r="5010" ht="40.200000000000003" customHeight="1" x14ac:dyDescent="0.3"/>
    <row r="5011" ht="40.200000000000003" customHeight="1" x14ac:dyDescent="0.3"/>
    <row r="5012" ht="40.200000000000003" customHeight="1" x14ac:dyDescent="0.3"/>
    <row r="5013" ht="40.200000000000003" customHeight="1" x14ac:dyDescent="0.3"/>
    <row r="5014" ht="40.200000000000003" customHeight="1" x14ac:dyDescent="0.3"/>
    <row r="5015" ht="40.200000000000003" customHeight="1" x14ac:dyDescent="0.3"/>
    <row r="5016" ht="40.200000000000003" customHeight="1" x14ac:dyDescent="0.3"/>
    <row r="5017" ht="40.200000000000003" customHeight="1" x14ac:dyDescent="0.3"/>
    <row r="5018" ht="40.200000000000003" customHeight="1" x14ac:dyDescent="0.3"/>
    <row r="5019" ht="40.200000000000003" customHeight="1" x14ac:dyDescent="0.3"/>
    <row r="5020" ht="40.200000000000003" customHeight="1" x14ac:dyDescent="0.3"/>
    <row r="5021" ht="40.200000000000003" customHeight="1" x14ac:dyDescent="0.3"/>
    <row r="5022" ht="40.200000000000003" customHeight="1" x14ac:dyDescent="0.3"/>
    <row r="5023" ht="40.200000000000003" customHeight="1" x14ac:dyDescent="0.3"/>
    <row r="5024" ht="40.200000000000003" customHeight="1" x14ac:dyDescent="0.3"/>
    <row r="5025" ht="40.200000000000003" customHeight="1" x14ac:dyDescent="0.3"/>
    <row r="5026" ht="40.200000000000003" customHeight="1" x14ac:dyDescent="0.3"/>
    <row r="5027" ht="40.200000000000003" customHeight="1" x14ac:dyDescent="0.3"/>
    <row r="5028" ht="40.200000000000003" customHeight="1" x14ac:dyDescent="0.3"/>
    <row r="5029" ht="40.200000000000003" customHeight="1" x14ac:dyDescent="0.3"/>
    <row r="5030" ht="40.200000000000003" customHeight="1" x14ac:dyDescent="0.3"/>
    <row r="5031" ht="40.200000000000003" customHeight="1" x14ac:dyDescent="0.3"/>
    <row r="5032" ht="40.200000000000003" customHeight="1" x14ac:dyDescent="0.3"/>
    <row r="5033" ht="40.200000000000003" customHeight="1" x14ac:dyDescent="0.3"/>
    <row r="5034" ht="40.200000000000003" customHeight="1" x14ac:dyDescent="0.3"/>
    <row r="5035" ht="40.200000000000003" customHeight="1" x14ac:dyDescent="0.3"/>
    <row r="5036" ht="40.200000000000003" customHeight="1" x14ac:dyDescent="0.3"/>
    <row r="5037" ht="40.200000000000003" customHeight="1" x14ac:dyDescent="0.3"/>
    <row r="5038" ht="40.200000000000003" customHeight="1" x14ac:dyDescent="0.3"/>
    <row r="5039" ht="40.200000000000003" customHeight="1" x14ac:dyDescent="0.3"/>
    <row r="5040" ht="40.200000000000003" customHeight="1" x14ac:dyDescent="0.3"/>
    <row r="5041" ht="40.200000000000003" customHeight="1" x14ac:dyDescent="0.3"/>
    <row r="5042" ht="40.200000000000003" customHeight="1" x14ac:dyDescent="0.3"/>
    <row r="5043" ht="40.200000000000003" customHeight="1" x14ac:dyDescent="0.3"/>
    <row r="5044" ht="40.200000000000003" customHeight="1" x14ac:dyDescent="0.3"/>
    <row r="5045" ht="40.200000000000003" customHeight="1" x14ac:dyDescent="0.3"/>
    <row r="5046" ht="40.200000000000003" customHeight="1" x14ac:dyDescent="0.3"/>
    <row r="5047" ht="40.200000000000003" customHeight="1" x14ac:dyDescent="0.3"/>
    <row r="5048" ht="40.200000000000003" customHeight="1" x14ac:dyDescent="0.3"/>
    <row r="5049" ht="40.200000000000003" customHeight="1" x14ac:dyDescent="0.3"/>
    <row r="5050" ht="40.200000000000003" customHeight="1" x14ac:dyDescent="0.3"/>
    <row r="5051" ht="40.200000000000003" customHeight="1" x14ac:dyDescent="0.3"/>
    <row r="5052" ht="40.200000000000003" customHeight="1" x14ac:dyDescent="0.3"/>
    <row r="5053" ht="40.200000000000003" customHeight="1" x14ac:dyDescent="0.3"/>
    <row r="5054" ht="40.200000000000003" customHeight="1" x14ac:dyDescent="0.3"/>
    <row r="5055" ht="40.200000000000003" customHeight="1" x14ac:dyDescent="0.3"/>
    <row r="5056" ht="40.200000000000003" customHeight="1" x14ac:dyDescent="0.3"/>
    <row r="5057" ht="40.200000000000003" customHeight="1" x14ac:dyDescent="0.3"/>
    <row r="5058" ht="40.200000000000003" customHeight="1" x14ac:dyDescent="0.3"/>
    <row r="5059" ht="40.200000000000003" customHeight="1" x14ac:dyDescent="0.3"/>
    <row r="5060" ht="40.200000000000003" customHeight="1" x14ac:dyDescent="0.3"/>
    <row r="5061" ht="40.200000000000003" customHeight="1" x14ac:dyDescent="0.3"/>
    <row r="5062" ht="40.200000000000003" customHeight="1" x14ac:dyDescent="0.3"/>
    <row r="5063" ht="40.200000000000003" customHeight="1" x14ac:dyDescent="0.3"/>
    <row r="5064" ht="40.200000000000003" customHeight="1" x14ac:dyDescent="0.3"/>
    <row r="5065" ht="40.200000000000003" customHeight="1" x14ac:dyDescent="0.3"/>
    <row r="5066" ht="40.200000000000003" customHeight="1" x14ac:dyDescent="0.3"/>
    <row r="5067" ht="40.200000000000003" customHeight="1" x14ac:dyDescent="0.3"/>
    <row r="5068" ht="40.200000000000003" customHeight="1" x14ac:dyDescent="0.3"/>
    <row r="5069" ht="40.200000000000003" customHeight="1" x14ac:dyDescent="0.3"/>
    <row r="5070" ht="40.200000000000003" customHeight="1" x14ac:dyDescent="0.3"/>
    <row r="5071" ht="40.200000000000003" customHeight="1" x14ac:dyDescent="0.3"/>
    <row r="5072" ht="40.200000000000003" customHeight="1" x14ac:dyDescent="0.3"/>
    <row r="5073" ht="40.200000000000003" customHeight="1" x14ac:dyDescent="0.3"/>
    <row r="5074" ht="40.200000000000003" customHeight="1" x14ac:dyDescent="0.3"/>
    <row r="5075" ht="40.200000000000003" customHeight="1" x14ac:dyDescent="0.3"/>
    <row r="5076" ht="40.200000000000003" customHeight="1" x14ac:dyDescent="0.3"/>
    <row r="5077" ht="40.200000000000003" customHeight="1" x14ac:dyDescent="0.3"/>
    <row r="5078" ht="40.200000000000003" customHeight="1" x14ac:dyDescent="0.3"/>
    <row r="5079" ht="40.200000000000003" customHeight="1" x14ac:dyDescent="0.3"/>
    <row r="5080" ht="40.200000000000003" customHeight="1" x14ac:dyDescent="0.3"/>
    <row r="5081" ht="40.200000000000003" customHeight="1" x14ac:dyDescent="0.3"/>
    <row r="5082" ht="40.200000000000003" customHeight="1" x14ac:dyDescent="0.3"/>
    <row r="5083" ht="40.200000000000003" customHeight="1" x14ac:dyDescent="0.3"/>
    <row r="5084" ht="40.200000000000003" customHeight="1" x14ac:dyDescent="0.3"/>
    <row r="5085" ht="40.200000000000003" customHeight="1" x14ac:dyDescent="0.3"/>
    <row r="5086" ht="40.200000000000003" customHeight="1" x14ac:dyDescent="0.3"/>
    <row r="5087" ht="40.200000000000003" customHeight="1" x14ac:dyDescent="0.3"/>
    <row r="5088" ht="40.200000000000003" customHeight="1" x14ac:dyDescent="0.3"/>
    <row r="5089" ht="40.200000000000003" customHeight="1" x14ac:dyDescent="0.3"/>
    <row r="5090" ht="40.200000000000003" customHeight="1" x14ac:dyDescent="0.3"/>
    <row r="5091" ht="40.200000000000003" customHeight="1" x14ac:dyDescent="0.3"/>
    <row r="5092" ht="40.200000000000003" customHeight="1" x14ac:dyDescent="0.3"/>
    <row r="5093" ht="40.200000000000003" customHeight="1" x14ac:dyDescent="0.3"/>
    <row r="5094" ht="40.200000000000003" customHeight="1" x14ac:dyDescent="0.3"/>
    <row r="5095" ht="40.200000000000003" customHeight="1" x14ac:dyDescent="0.3"/>
    <row r="5096" ht="40.200000000000003" customHeight="1" x14ac:dyDescent="0.3"/>
    <row r="5097" ht="40.200000000000003" customHeight="1" x14ac:dyDescent="0.3"/>
    <row r="5098" ht="40.200000000000003" customHeight="1" x14ac:dyDescent="0.3"/>
    <row r="5099" ht="40.200000000000003" customHeight="1" x14ac:dyDescent="0.3"/>
    <row r="5100" ht="40.200000000000003" customHeight="1" x14ac:dyDescent="0.3"/>
    <row r="5101" ht="40.200000000000003" customHeight="1" x14ac:dyDescent="0.3"/>
    <row r="5102" ht="40.200000000000003" customHeight="1" x14ac:dyDescent="0.3"/>
    <row r="5103" ht="40.200000000000003" customHeight="1" x14ac:dyDescent="0.3"/>
    <row r="5104" ht="40.200000000000003" customHeight="1" x14ac:dyDescent="0.3"/>
    <row r="5105" ht="40.200000000000003" customHeight="1" x14ac:dyDescent="0.3"/>
    <row r="5106" ht="40.200000000000003" customHeight="1" x14ac:dyDescent="0.3"/>
    <row r="5107" ht="40.200000000000003" customHeight="1" x14ac:dyDescent="0.3"/>
    <row r="5108" ht="40.200000000000003" customHeight="1" x14ac:dyDescent="0.3"/>
    <row r="5109" ht="40.200000000000003" customHeight="1" x14ac:dyDescent="0.3"/>
    <row r="5110" ht="40.200000000000003" customHeight="1" x14ac:dyDescent="0.3"/>
    <row r="5111" ht="40.200000000000003" customHeight="1" x14ac:dyDescent="0.3"/>
    <row r="5112" ht="40.200000000000003" customHeight="1" x14ac:dyDescent="0.3"/>
    <row r="5113" ht="40.200000000000003" customHeight="1" x14ac:dyDescent="0.3"/>
    <row r="5114" ht="40.200000000000003" customHeight="1" x14ac:dyDescent="0.3"/>
    <row r="5115" ht="40.200000000000003" customHeight="1" x14ac:dyDescent="0.3"/>
    <row r="5116" ht="40.200000000000003" customHeight="1" x14ac:dyDescent="0.3"/>
    <row r="5117" ht="40.200000000000003" customHeight="1" x14ac:dyDescent="0.3"/>
    <row r="5118" ht="40.200000000000003" customHeight="1" x14ac:dyDescent="0.3"/>
    <row r="5119" ht="40.200000000000003" customHeight="1" x14ac:dyDescent="0.3"/>
    <row r="5120" ht="40.200000000000003" customHeight="1" x14ac:dyDescent="0.3"/>
    <row r="5121" ht="40.200000000000003" customHeight="1" x14ac:dyDescent="0.3"/>
    <row r="5122" ht="40.200000000000003" customHeight="1" x14ac:dyDescent="0.3"/>
    <row r="5123" ht="40.200000000000003" customHeight="1" x14ac:dyDescent="0.3"/>
    <row r="5124" ht="40.200000000000003" customHeight="1" x14ac:dyDescent="0.3"/>
    <row r="5125" ht="40.200000000000003" customHeight="1" x14ac:dyDescent="0.3"/>
    <row r="5126" ht="40.200000000000003" customHeight="1" x14ac:dyDescent="0.3"/>
    <row r="5127" ht="40.200000000000003" customHeight="1" x14ac:dyDescent="0.3"/>
    <row r="5128" ht="40.200000000000003" customHeight="1" x14ac:dyDescent="0.3"/>
    <row r="5129" ht="40.200000000000003" customHeight="1" x14ac:dyDescent="0.3"/>
    <row r="5130" ht="40.200000000000003" customHeight="1" x14ac:dyDescent="0.3"/>
    <row r="5131" ht="40.200000000000003" customHeight="1" x14ac:dyDescent="0.3"/>
    <row r="5132" ht="40.200000000000003" customHeight="1" x14ac:dyDescent="0.3"/>
    <row r="5133" ht="40.200000000000003" customHeight="1" x14ac:dyDescent="0.3"/>
    <row r="5134" ht="40.200000000000003" customHeight="1" x14ac:dyDescent="0.3"/>
    <row r="5135" ht="40.200000000000003" customHeight="1" x14ac:dyDescent="0.3"/>
    <row r="5136" ht="40.200000000000003" customHeight="1" x14ac:dyDescent="0.3"/>
    <row r="5137" ht="40.200000000000003" customHeight="1" x14ac:dyDescent="0.3"/>
    <row r="5138" ht="40.200000000000003" customHeight="1" x14ac:dyDescent="0.3"/>
    <row r="5139" ht="40.200000000000003" customHeight="1" x14ac:dyDescent="0.3"/>
    <row r="5140" ht="40.200000000000003" customHeight="1" x14ac:dyDescent="0.3"/>
    <row r="5141" ht="40.200000000000003" customHeight="1" x14ac:dyDescent="0.3"/>
    <row r="5142" ht="40.200000000000003" customHeight="1" x14ac:dyDescent="0.3"/>
    <row r="5143" ht="40.200000000000003" customHeight="1" x14ac:dyDescent="0.3"/>
    <row r="5144" ht="40.200000000000003" customHeight="1" x14ac:dyDescent="0.3"/>
    <row r="5145" ht="40.200000000000003" customHeight="1" x14ac:dyDescent="0.3"/>
    <row r="5146" ht="40.200000000000003" customHeight="1" x14ac:dyDescent="0.3"/>
    <row r="5147" ht="40.200000000000003" customHeight="1" x14ac:dyDescent="0.3"/>
    <row r="5148" ht="40.200000000000003" customHeight="1" x14ac:dyDescent="0.3"/>
    <row r="5149" ht="40.200000000000003" customHeight="1" x14ac:dyDescent="0.3"/>
    <row r="5150" ht="40.200000000000003" customHeight="1" x14ac:dyDescent="0.3"/>
    <row r="5151" ht="40.200000000000003" customHeight="1" x14ac:dyDescent="0.3"/>
    <row r="5152" ht="40.200000000000003" customHeight="1" x14ac:dyDescent="0.3"/>
    <row r="5153" ht="40.200000000000003" customHeight="1" x14ac:dyDescent="0.3"/>
    <row r="5154" ht="40.200000000000003" customHeight="1" x14ac:dyDescent="0.3"/>
    <row r="5155" ht="40.200000000000003" customHeight="1" x14ac:dyDescent="0.3"/>
    <row r="5156" ht="40.200000000000003" customHeight="1" x14ac:dyDescent="0.3"/>
    <row r="5157" ht="40.200000000000003" customHeight="1" x14ac:dyDescent="0.3"/>
    <row r="5158" ht="40.200000000000003" customHeight="1" x14ac:dyDescent="0.3"/>
    <row r="5159" ht="40.200000000000003" customHeight="1" x14ac:dyDescent="0.3"/>
    <row r="5160" ht="40.200000000000003" customHeight="1" x14ac:dyDescent="0.3"/>
    <row r="5161" ht="40.200000000000003" customHeight="1" x14ac:dyDescent="0.3"/>
    <row r="5162" ht="40.200000000000003" customHeight="1" x14ac:dyDescent="0.3"/>
    <row r="5163" ht="40.200000000000003" customHeight="1" x14ac:dyDescent="0.3"/>
    <row r="5164" ht="40.200000000000003" customHeight="1" x14ac:dyDescent="0.3"/>
    <row r="5165" ht="40.200000000000003" customHeight="1" x14ac:dyDescent="0.3"/>
    <row r="5166" ht="40.200000000000003" customHeight="1" x14ac:dyDescent="0.3"/>
    <row r="5167" ht="40.200000000000003" customHeight="1" x14ac:dyDescent="0.3"/>
    <row r="5168" ht="40.200000000000003" customHeight="1" x14ac:dyDescent="0.3"/>
    <row r="5169" ht="40.200000000000003" customHeight="1" x14ac:dyDescent="0.3"/>
    <row r="5170" ht="40.200000000000003" customHeight="1" x14ac:dyDescent="0.3"/>
    <row r="5171" ht="40.200000000000003" customHeight="1" x14ac:dyDescent="0.3"/>
    <row r="5172" ht="40.200000000000003" customHeight="1" x14ac:dyDescent="0.3"/>
    <row r="5173" ht="40.200000000000003" customHeight="1" x14ac:dyDescent="0.3"/>
    <row r="5174" ht="40.200000000000003" customHeight="1" x14ac:dyDescent="0.3"/>
    <row r="5175" ht="40.200000000000003" customHeight="1" x14ac:dyDescent="0.3"/>
    <row r="5176" ht="40.200000000000003" customHeight="1" x14ac:dyDescent="0.3"/>
    <row r="5177" ht="40.200000000000003" customHeight="1" x14ac:dyDescent="0.3"/>
    <row r="5178" ht="40.200000000000003" customHeight="1" x14ac:dyDescent="0.3"/>
    <row r="5179" ht="40.200000000000003" customHeight="1" x14ac:dyDescent="0.3"/>
    <row r="5180" ht="40.200000000000003" customHeight="1" x14ac:dyDescent="0.3"/>
    <row r="5181" ht="40.200000000000003" customHeight="1" x14ac:dyDescent="0.3"/>
    <row r="5182" ht="40.200000000000003" customHeight="1" x14ac:dyDescent="0.3"/>
    <row r="5183" ht="40.200000000000003" customHeight="1" x14ac:dyDescent="0.3"/>
    <row r="5184" ht="40.200000000000003" customHeight="1" x14ac:dyDescent="0.3"/>
    <row r="5185" ht="40.200000000000003" customHeight="1" x14ac:dyDescent="0.3"/>
    <row r="5186" ht="40.200000000000003" customHeight="1" x14ac:dyDescent="0.3"/>
    <row r="5187" ht="40.200000000000003" customHeight="1" x14ac:dyDescent="0.3"/>
    <row r="5188" ht="40.200000000000003" customHeight="1" x14ac:dyDescent="0.3"/>
    <row r="5189" ht="40.200000000000003" customHeight="1" x14ac:dyDescent="0.3"/>
    <row r="5190" ht="40.200000000000003" customHeight="1" x14ac:dyDescent="0.3"/>
    <row r="5191" ht="40.200000000000003" customHeight="1" x14ac:dyDescent="0.3"/>
    <row r="5192" ht="40.200000000000003" customHeight="1" x14ac:dyDescent="0.3"/>
    <row r="5193" ht="40.200000000000003" customHeight="1" x14ac:dyDescent="0.3"/>
    <row r="5194" ht="40.200000000000003" customHeight="1" x14ac:dyDescent="0.3"/>
    <row r="5195" ht="40.200000000000003" customHeight="1" x14ac:dyDescent="0.3"/>
    <row r="5196" ht="40.200000000000003" customHeight="1" x14ac:dyDescent="0.3"/>
    <row r="5197" ht="40.200000000000003" customHeight="1" x14ac:dyDescent="0.3"/>
    <row r="5198" ht="40.200000000000003" customHeight="1" x14ac:dyDescent="0.3"/>
    <row r="5199" ht="40.200000000000003" customHeight="1" x14ac:dyDescent="0.3"/>
    <row r="5200" ht="40.200000000000003" customHeight="1" x14ac:dyDescent="0.3"/>
    <row r="5201" ht="40.200000000000003" customHeight="1" x14ac:dyDescent="0.3"/>
    <row r="5202" ht="40.200000000000003" customHeight="1" x14ac:dyDescent="0.3"/>
    <row r="5203" ht="40.200000000000003" customHeight="1" x14ac:dyDescent="0.3"/>
    <row r="5204" ht="40.200000000000003" customHeight="1" x14ac:dyDescent="0.3"/>
    <row r="5205" ht="40.200000000000003" customHeight="1" x14ac:dyDescent="0.3"/>
    <row r="5206" ht="40.200000000000003" customHeight="1" x14ac:dyDescent="0.3"/>
    <row r="5207" ht="40.200000000000003" customHeight="1" x14ac:dyDescent="0.3"/>
    <row r="5208" ht="40.200000000000003" customHeight="1" x14ac:dyDescent="0.3"/>
    <row r="5209" ht="40.200000000000003" customHeight="1" x14ac:dyDescent="0.3"/>
    <row r="5210" ht="40.200000000000003" customHeight="1" x14ac:dyDescent="0.3"/>
    <row r="5211" ht="40.200000000000003" customHeight="1" x14ac:dyDescent="0.3"/>
    <row r="5212" ht="40.200000000000003" customHeight="1" x14ac:dyDescent="0.3"/>
    <row r="5213" ht="40.200000000000003" customHeight="1" x14ac:dyDescent="0.3"/>
    <row r="5214" ht="40.200000000000003" customHeight="1" x14ac:dyDescent="0.3"/>
    <row r="5215" ht="40.200000000000003" customHeight="1" x14ac:dyDescent="0.3"/>
    <row r="5216" ht="40.200000000000003" customHeight="1" x14ac:dyDescent="0.3"/>
    <row r="5217" ht="40.200000000000003" customHeight="1" x14ac:dyDescent="0.3"/>
    <row r="5218" ht="40.200000000000003" customHeight="1" x14ac:dyDescent="0.3"/>
    <row r="5219" ht="40.200000000000003" customHeight="1" x14ac:dyDescent="0.3"/>
    <row r="5220" ht="40.200000000000003" customHeight="1" x14ac:dyDescent="0.3"/>
    <row r="5221" ht="40.200000000000003" customHeight="1" x14ac:dyDescent="0.3"/>
    <row r="5222" ht="40.200000000000003" customHeight="1" x14ac:dyDescent="0.3"/>
    <row r="5223" ht="40.200000000000003" customHeight="1" x14ac:dyDescent="0.3"/>
    <row r="5224" ht="40.200000000000003" customHeight="1" x14ac:dyDescent="0.3"/>
    <row r="5225" ht="40.200000000000003" customHeight="1" x14ac:dyDescent="0.3"/>
    <row r="5226" ht="40.200000000000003" customHeight="1" x14ac:dyDescent="0.3"/>
    <row r="5227" ht="40.200000000000003" customHeight="1" x14ac:dyDescent="0.3"/>
    <row r="5228" ht="40.200000000000003" customHeight="1" x14ac:dyDescent="0.3"/>
    <row r="5229" ht="40.200000000000003" customHeight="1" x14ac:dyDescent="0.3"/>
    <row r="5230" ht="40.200000000000003" customHeight="1" x14ac:dyDescent="0.3"/>
    <row r="5231" ht="40.200000000000003" customHeight="1" x14ac:dyDescent="0.3"/>
    <row r="5232" ht="40.200000000000003" customHeight="1" x14ac:dyDescent="0.3"/>
    <row r="5233" ht="40.200000000000003" customHeight="1" x14ac:dyDescent="0.3"/>
    <row r="5234" ht="40.200000000000003" customHeight="1" x14ac:dyDescent="0.3"/>
    <row r="5235" ht="40.200000000000003" customHeight="1" x14ac:dyDescent="0.3"/>
    <row r="5236" ht="40.200000000000003" customHeight="1" x14ac:dyDescent="0.3"/>
    <row r="5237" ht="40.200000000000003" customHeight="1" x14ac:dyDescent="0.3"/>
    <row r="5238" ht="40.200000000000003" customHeight="1" x14ac:dyDescent="0.3"/>
    <row r="5239" ht="40.200000000000003" customHeight="1" x14ac:dyDescent="0.3"/>
    <row r="5240" ht="40.200000000000003" customHeight="1" x14ac:dyDescent="0.3"/>
    <row r="5241" ht="40.200000000000003" customHeight="1" x14ac:dyDescent="0.3"/>
    <row r="5242" ht="40.200000000000003" customHeight="1" x14ac:dyDescent="0.3"/>
    <row r="5243" ht="40.200000000000003" customHeight="1" x14ac:dyDescent="0.3"/>
    <row r="5244" ht="40.200000000000003" customHeight="1" x14ac:dyDescent="0.3"/>
    <row r="5245" ht="40.200000000000003" customHeight="1" x14ac:dyDescent="0.3"/>
    <row r="5246" ht="40.200000000000003" customHeight="1" x14ac:dyDescent="0.3"/>
    <row r="5247" ht="40.200000000000003" customHeight="1" x14ac:dyDescent="0.3"/>
    <row r="5248" ht="40.200000000000003" customHeight="1" x14ac:dyDescent="0.3"/>
    <row r="5249" ht="40.200000000000003" customHeight="1" x14ac:dyDescent="0.3"/>
    <row r="5250" ht="40.200000000000003" customHeight="1" x14ac:dyDescent="0.3"/>
    <row r="5251" ht="40.200000000000003" customHeight="1" x14ac:dyDescent="0.3"/>
    <row r="5252" ht="40.200000000000003" customHeight="1" x14ac:dyDescent="0.3"/>
    <row r="5253" ht="40.200000000000003" customHeight="1" x14ac:dyDescent="0.3"/>
    <row r="5254" ht="40.200000000000003" customHeight="1" x14ac:dyDescent="0.3"/>
    <row r="5255" ht="40.200000000000003" customHeight="1" x14ac:dyDescent="0.3"/>
    <row r="5256" ht="40.200000000000003" customHeight="1" x14ac:dyDescent="0.3"/>
    <row r="5257" ht="40.200000000000003" customHeight="1" x14ac:dyDescent="0.3"/>
    <row r="5258" ht="40.200000000000003" customHeight="1" x14ac:dyDescent="0.3"/>
    <row r="5259" ht="40.200000000000003" customHeight="1" x14ac:dyDescent="0.3"/>
    <row r="5260" ht="40.200000000000003" customHeight="1" x14ac:dyDescent="0.3"/>
    <row r="5261" ht="40.200000000000003" customHeight="1" x14ac:dyDescent="0.3"/>
    <row r="5262" ht="40.200000000000003" customHeight="1" x14ac:dyDescent="0.3"/>
    <row r="5263" ht="40.200000000000003" customHeight="1" x14ac:dyDescent="0.3"/>
    <row r="5264" ht="40.200000000000003" customHeight="1" x14ac:dyDescent="0.3"/>
    <row r="5265" ht="40.200000000000003" customHeight="1" x14ac:dyDescent="0.3"/>
    <row r="5266" ht="40.200000000000003" customHeight="1" x14ac:dyDescent="0.3"/>
    <row r="5267" ht="40.200000000000003" customHeight="1" x14ac:dyDescent="0.3"/>
    <row r="5268" ht="40.200000000000003" customHeight="1" x14ac:dyDescent="0.3"/>
    <row r="5269" ht="40.200000000000003" customHeight="1" x14ac:dyDescent="0.3"/>
    <row r="5270" ht="40.200000000000003" customHeight="1" x14ac:dyDescent="0.3"/>
    <row r="5271" ht="40.200000000000003" customHeight="1" x14ac:dyDescent="0.3"/>
    <row r="5272" ht="40.200000000000003" customHeight="1" x14ac:dyDescent="0.3"/>
    <row r="5273" ht="40.200000000000003" customHeight="1" x14ac:dyDescent="0.3"/>
    <row r="5274" ht="40.200000000000003" customHeight="1" x14ac:dyDescent="0.3"/>
    <row r="5275" ht="40.200000000000003" customHeight="1" x14ac:dyDescent="0.3"/>
    <row r="5276" ht="40.200000000000003" customHeight="1" x14ac:dyDescent="0.3"/>
    <row r="5277" ht="40.200000000000003" customHeight="1" x14ac:dyDescent="0.3"/>
    <row r="5278" ht="40.200000000000003" customHeight="1" x14ac:dyDescent="0.3"/>
    <row r="5279" ht="40.200000000000003" customHeight="1" x14ac:dyDescent="0.3"/>
    <row r="5280" ht="40.200000000000003" customHeight="1" x14ac:dyDescent="0.3"/>
    <row r="5281" ht="40.200000000000003" customHeight="1" x14ac:dyDescent="0.3"/>
    <row r="5282" ht="40.200000000000003" customHeight="1" x14ac:dyDescent="0.3"/>
    <row r="5283" ht="40.200000000000003" customHeight="1" x14ac:dyDescent="0.3"/>
    <row r="5284" ht="40.200000000000003" customHeight="1" x14ac:dyDescent="0.3"/>
    <row r="5285" ht="40.200000000000003" customHeight="1" x14ac:dyDescent="0.3"/>
    <row r="5286" ht="40.200000000000003" customHeight="1" x14ac:dyDescent="0.3"/>
    <row r="5287" ht="40.200000000000003" customHeight="1" x14ac:dyDescent="0.3"/>
    <row r="5288" ht="40.200000000000003" customHeight="1" x14ac:dyDescent="0.3"/>
    <row r="5289" ht="40.200000000000003" customHeight="1" x14ac:dyDescent="0.3"/>
    <row r="5290" ht="40.200000000000003" customHeight="1" x14ac:dyDescent="0.3"/>
    <row r="5291" ht="40.200000000000003" customHeight="1" x14ac:dyDescent="0.3"/>
    <row r="5292" ht="40.200000000000003" customHeight="1" x14ac:dyDescent="0.3"/>
    <row r="5293" ht="40.200000000000003" customHeight="1" x14ac:dyDescent="0.3"/>
    <row r="5294" ht="40.200000000000003" customHeight="1" x14ac:dyDescent="0.3"/>
    <row r="5295" ht="40.200000000000003" customHeight="1" x14ac:dyDescent="0.3"/>
    <row r="5296" ht="40.200000000000003" customHeight="1" x14ac:dyDescent="0.3"/>
    <row r="5297" ht="40.200000000000003" customHeight="1" x14ac:dyDescent="0.3"/>
    <row r="5298" ht="40.200000000000003" customHeight="1" x14ac:dyDescent="0.3"/>
    <row r="5299" ht="40.200000000000003" customHeight="1" x14ac:dyDescent="0.3"/>
    <row r="5300" ht="40.200000000000003" customHeight="1" x14ac:dyDescent="0.3"/>
    <row r="5301" ht="40.200000000000003" customHeight="1" x14ac:dyDescent="0.3"/>
    <row r="5302" ht="40.200000000000003" customHeight="1" x14ac:dyDescent="0.3"/>
    <row r="5303" ht="40.200000000000003" customHeight="1" x14ac:dyDescent="0.3"/>
    <row r="5304" ht="40.200000000000003" customHeight="1" x14ac:dyDescent="0.3"/>
    <row r="5305" ht="40.200000000000003" customHeight="1" x14ac:dyDescent="0.3"/>
    <row r="5306" ht="40.200000000000003" customHeight="1" x14ac:dyDescent="0.3"/>
    <row r="5307" ht="40.200000000000003" customHeight="1" x14ac:dyDescent="0.3"/>
    <row r="5308" ht="40.200000000000003" customHeight="1" x14ac:dyDescent="0.3"/>
    <row r="5309" ht="40.200000000000003" customHeight="1" x14ac:dyDescent="0.3"/>
    <row r="5310" ht="40.200000000000003" customHeight="1" x14ac:dyDescent="0.3"/>
    <row r="5311" ht="40.200000000000003" customHeight="1" x14ac:dyDescent="0.3"/>
    <row r="5312" ht="40.200000000000003" customHeight="1" x14ac:dyDescent="0.3"/>
    <row r="5313" ht="40.200000000000003" customHeight="1" x14ac:dyDescent="0.3"/>
    <row r="5314" ht="40.200000000000003" customHeight="1" x14ac:dyDescent="0.3"/>
    <row r="5315" ht="40.200000000000003" customHeight="1" x14ac:dyDescent="0.3"/>
    <row r="5316" ht="40.200000000000003" customHeight="1" x14ac:dyDescent="0.3"/>
    <row r="5317" ht="40.200000000000003" customHeight="1" x14ac:dyDescent="0.3"/>
    <row r="5318" ht="40.200000000000003" customHeight="1" x14ac:dyDescent="0.3"/>
    <row r="5319" ht="40.200000000000003" customHeight="1" x14ac:dyDescent="0.3"/>
    <row r="5320" ht="40.200000000000003" customHeight="1" x14ac:dyDescent="0.3"/>
    <row r="5321" ht="40.200000000000003" customHeight="1" x14ac:dyDescent="0.3"/>
    <row r="5322" ht="40.200000000000003" customHeight="1" x14ac:dyDescent="0.3"/>
    <row r="5323" ht="40.200000000000003" customHeight="1" x14ac:dyDescent="0.3"/>
    <row r="5324" ht="40.200000000000003" customHeight="1" x14ac:dyDescent="0.3"/>
    <row r="5325" ht="40.200000000000003" customHeight="1" x14ac:dyDescent="0.3"/>
    <row r="5326" ht="40.200000000000003" customHeight="1" x14ac:dyDescent="0.3"/>
    <row r="5327" ht="40.200000000000003" customHeight="1" x14ac:dyDescent="0.3"/>
    <row r="5328" ht="40.200000000000003" customHeight="1" x14ac:dyDescent="0.3"/>
    <row r="5329" ht="40.200000000000003" customHeight="1" x14ac:dyDescent="0.3"/>
    <row r="5330" ht="40.200000000000003" customHeight="1" x14ac:dyDescent="0.3"/>
    <row r="5331" ht="40.200000000000003" customHeight="1" x14ac:dyDescent="0.3"/>
    <row r="5332" ht="40.200000000000003" customHeight="1" x14ac:dyDescent="0.3"/>
    <row r="5333" ht="40.200000000000003" customHeight="1" x14ac:dyDescent="0.3"/>
    <row r="5334" ht="40.200000000000003" customHeight="1" x14ac:dyDescent="0.3"/>
    <row r="5335" ht="40.200000000000003" customHeight="1" x14ac:dyDescent="0.3"/>
    <row r="5336" ht="40.200000000000003" customHeight="1" x14ac:dyDescent="0.3"/>
    <row r="5337" ht="40.200000000000003" customHeight="1" x14ac:dyDescent="0.3"/>
    <row r="5338" ht="40.200000000000003" customHeight="1" x14ac:dyDescent="0.3"/>
    <row r="5339" ht="40.200000000000003" customHeight="1" x14ac:dyDescent="0.3"/>
    <row r="5340" ht="40.200000000000003" customHeight="1" x14ac:dyDescent="0.3"/>
    <row r="5341" ht="40.200000000000003" customHeight="1" x14ac:dyDescent="0.3"/>
    <row r="5342" ht="40.200000000000003" customHeight="1" x14ac:dyDescent="0.3"/>
    <row r="5343" ht="40.200000000000003" customHeight="1" x14ac:dyDescent="0.3"/>
    <row r="5344" ht="40.200000000000003" customHeight="1" x14ac:dyDescent="0.3"/>
    <row r="5345" ht="40.200000000000003" customHeight="1" x14ac:dyDescent="0.3"/>
    <row r="5346" ht="40.200000000000003" customHeight="1" x14ac:dyDescent="0.3"/>
    <row r="5347" ht="40.200000000000003" customHeight="1" x14ac:dyDescent="0.3"/>
    <row r="5348" ht="40.200000000000003" customHeight="1" x14ac:dyDescent="0.3"/>
    <row r="5349" ht="40.200000000000003" customHeight="1" x14ac:dyDescent="0.3"/>
    <row r="5350" ht="40.200000000000003" customHeight="1" x14ac:dyDescent="0.3"/>
    <row r="5351" ht="40.200000000000003" customHeight="1" x14ac:dyDescent="0.3"/>
    <row r="5352" ht="40.200000000000003" customHeight="1" x14ac:dyDescent="0.3"/>
    <row r="5353" ht="40.200000000000003" customHeight="1" x14ac:dyDescent="0.3"/>
    <row r="5354" ht="40.200000000000003" customHeight="1" x14ac:dyDescent="0.3"/>
    <row r="5355" ht="40.200000000000003" customHeight="1" x14ac:dyDescent="0.3"/>
    <row r="5356" ht="40.200000000000003" customHeight="1" x14ac:dyDescent="0.3"/>
    <row r="5357" ht="40.200000000000003" customHeight="1" x14ac:dyDescent="0.3"/>
    <row r="5358" ht="40.200000000000003" customHeight="1" x14ac:dyDescent="0.3"/>
    <row r="5359" ht="40.200000000000003" customHeight="1" x14ac:dyDescent="0.3"/>
    <row r="5360" ht="40.200000000000003" customHeight="1" x14ac:dyDescent="0.3"/>
    <row r="5361" ht="40.200000000000003" customHeight="1" x14ac:dyDescent="0.3"/>
    <row r="5362" ht="40.200000000000003" customHeight="1" x14ac:dyDescent="0.3"/>
    <row r="5363" ht="40.200000000000003" customHeight="1" x14ac:dyDescent="0.3"/>
    <row r="5364" ht="40.200000000000003" customHeight="1" x14ac:dyDescent="0.3"/>
    <row r="5365" ht="40.200000000000003" customHeight="1" x14ac:dyDescent="0.3"/>
    <row r="5366" ht="40.200000000000003" customHeight="1" x14ac:dyDescent="0.3"/>
    <row r="5367" ht="40.200000000000003" customHeight="1" x14ac:dyDescent="0.3"/>
    <row r="5368" ht="40.200000000000003" customHeight="1" x14ac:dyDescent="0.3"/>
    <row r="5369" ht="40.200000000000003" customHeight="1" x14ac:dyDescent="0.3"/>
    <row r="5370" ht="40.200000000000003" customHeight="1" x14ac:dyDescent="0.3"/>
    <row r="5371" ht="40.200000000000003" customHeight="1" x14ac:dyDescent="0.3"/>
    <row r="5372" ht="40.200000000000003" customHeight="1" x14ac:dyDescent="0.3"/>
    <row r="5373" ht="40.200000000000003" customHeight="1" x14ac:dyDescent="0.3"/>
    <row r="5374" ht="40.200000000000003" customHeight="1" x14ac:dyDescent="0.3"/>
    <row r="5375" ht="40.200000000000003" customHeight="1" x14ac:dyDescent="0.3"/>
    <row r="5376" ht="40.200000000000003" customHeight="1" x14ac:dyDescent="0.3"/>
    <row r="5377" ht="40.200000000000003" customHeight="1" x14ac:dyDescent="0.3"/>
    <row r="5378" ht="40.200000000000003" customHeight="1" x14ac:dyDescent="0.3"/>
    <row r="5379" ht="40.200000000000003" customHeight="1" x14ac:dyDescent="0.3"/>
    <row r="5380" ht="40.200000000000003" customHeight="1" x14ac:dyDescent="0.3"/>
    <row r="5381" ht="40.200000000000003" customHeight="1" x14ac:dyDescent="0.3"/>
    <row r="5382" ht="40.200000000000003" customHeight="1" x14ac:dyDescent="0.3"/>
    <row r="5383" ht="40.200000000000003" customHeight="1" x14ac:dyDescent="0.3"/>
    <row r="5384" ht="40.200000000000003" customHeight="1" x14ac:dyDescent="0.3"/>
    <row r="5385" ht="40.200000000000003" customHeight="1" x14ac:dyDescent="0.3"/>
    <row r="5386" ht="40.200000000000003" customHeight="1" x14ac:dyDescent="0.3"/>
    <row r="5387" ht="40.200000000000003" customHeight="1" x14ac:dyDescent="0.3"/>
    <row r="5388" ht="40.200000000000003" customHeight="1" x14ac:dyDescent="0.3"/>
    <row r="5389" ht="40.200000000000003" customHeight="1" x14ac:dyDescent="0.3"/>
    <row r="5390" ht="40.200000000000003" customHeight="1" x14ac:dyDescent="0.3"/>
    <row r="5391" ht="40.200000000000003" customHeight="1" x14ac:dyDescent="0.3"/>
    <row r="5392" ht="40.200000000000003" customHeight="1" x14ac:dyDescent="0.3"/>
    <row r="5393" ht="40.200000000000003" customHeight="1" x14ac:dyDescent="0.3"/>
    <row r="5394" ht="40.200000000000003" customHeight="1" x14ac:dyDescent="0.3"/>
    <row r="5395" ht="40.200000000000003" customHeight="1" x14ac:dyDescent="0.3"/>
    <row r="5396" ht="40.200000000000003" customHeight="1" x14ac:dyDescent="0.3"/>
    <row r="5397" ht="40.200000000000003" customHeight="1" x14ac:dyDescent="0.3"/>
    <row r="5398" ht="40.200000000000003" customHeight="1" x14ac:dyDescent="0.3"/>
    <row r="5399" ht="40.200000000000003" customHeight="1" x14ac:dyDescent="0.3"/>
    <row r="5400" ht="40.200000000000003" customHeight="1" x14ac:dyDescent="0.3"/>
    <row r="5401" ht="40.200000000000003" customHeight="1" x14ac:dyDescent="0.3"/>
    <row r="5402" ht="40.200000000000003" customHeight="1" x14ac:dyDescent="0.3"/>
    <row r="5403" ht="40.200000000000003" customHeight="1" x14ac:dyDescent="0.3"/>
    <row r="5404" ht="40.200000000000003" customHeight="1" x14ac:dyDescent="0.3"/>
    <row r="5405" ht="40.200000000000003" customHeight="1" x14ac:dyDescent="0.3"/>
    <row r="5406" ht="40.200000000000003" customHeight="1" x14ac:dyDescent="0.3"/>
    <row r="5407" ht="40.200000000000003" customHeight="1" x14ac:dyDescent="0.3"/>
    <row r="5408" ht="40.200000000000003" customHeight="1" x14ac:dyDescent="0.3"/>
    <row r="5409" ht="40.200000000000003" customHeight="1" x14ac:dyDescent="0.3"/>
    <row r="5410" ht="40.200000000000003" customHeight="1" x14ac:dyDescent="0.3"/>
    <row r="5411" ht="40.200000000000003" customHeight="1" x14ac:dyDescent="0.3"/>
    <row r="5412" ht="40.200000000000003" customHeight="1" x14ac:dyDescent="0.3"/>
    <row r="5413" ht="40.200000000000003" customHeight="1" x14ac:dyDescent="0.3"/>
    <row r="5414" ht="40.200000000000003" customHeight="1" x14ac:dyDescent="0.3"/>
    <row r="5415" ht="40.200000000000003" customHeight="1" x14ac:dyDescent="0.3"/>
    <row r="5416" ht="40.200000000000003" customHeight="1" x14ac:dyDescent="0.3"/>
    <row r="5417" ht="40.200000000000003" customHeight="1" x14ac:dyDescent="0.3"/>
    <row r="5418" ht="40.200000000000003" customHeight="1" x14ac:dyDescent="0.3"/>
    <row r="5419" ht="40.200000000000003" customHeight="1" x14ac:dyDescent="0.3"/>
    <row r="5420" ht="40.200000000000003" customHeight="1" x14ac:dyDescent="0.3"/>
    <row r="5421" ht="40.200000000000003" customHeight="1" x14ac:dyDescent="0.3"/>
    <row r="5422" ht="40.200000000000003" customHeight="1" x14ac:dyDescent="0.3"/>
    <row r="5423" ht="40.200000000000003" customHeight="1" x14ac:dyDescent="0.3"/>
    <row r="5424" ht="40.200000000000003" customHeight="1" x14ac:dyDescent="0.3"/>
    <row r="5425" ht="40.200000000000003" customHeight="1" x14ac:dyDescent="0.3"/>
    <row r="5426" ht="40.200000000000003" customHeight="1" x14ac:dyDescent="0.3"/>
    <row r="5427" ht="40.200000000000003" customHeight="1" x14ac:dyDescent="0.3"/>
    <row r="5428" ht="40.200000000000003" customHeight="1" x14ac:dyDescent="0.3"/>
    <row r="5429" ht="40.200000000000003" customHeight="1" x14ac:dyDescent="0.3"/>
    <row r="5430" ht="40.200000000000003" customHeight="1" x14ac:dyDescent="0.3"/>
    <row r="5431" ht="40.200000000000003" customHeight="1" x14ac:dyDescent="0.3"/>
    <row r="5432" ht="40.200000000000003" customHeight="1" x14ac:dyDescent="0.3"/>
    <row r="5433" ht="40.200000000000003" customHeight="1" x14ac:dyDescent="0.3"/>
    <row r="5434" ht="40.200000000000003" customHeight="1" x14ac:dyDescent="0.3"/>
    <row r="5435" ht="40.200000000000003" customHeight="1" x14ac:dyDescent="0.3"/>
    <row r="5436" ht="40.200000000000003" customHeight="1" x14ac:dyDescent="0.3"/>
    <row r="5437" ht="40.200000000000003" customHeight="1" x14ac:dyDescent="0.3"/>
    <row r="5438" ht="40.200000000000003" customHeight="1" x14ac:dyDescent="0.3"/>
    <row r="5439" ht="40.200000000000003" customHeight="1" x14ac:dyDescent="0.3"/>
    <row r="5440" ht="40.200000000000003" customHeight="1" x14ac:dyDescent="0.3"/>
    <row r="5441" ht="40.200000000000003" customHeight="1" x14ac:dyDescent="0.3"/>
    <row r="5442" ht="40.200000000000003" customHeight="1" x14ac:dyDescent="0.3"/>
    <row r="5443" ht="40.200000000000003" customHeight="1" x14ac:dyDescent="0.3"/>
    <row r="5444" ht="40.200000000000003" customHeight="1" x14ac:dyDescent="0.3"/>
    <row r="5445" ht="40.200000000000003" customHeight="1" x14ac:dyDescent="0.3"/>
    <row r="5446" ht="40.200000000000003" customHeight="1" x14ac:dyDescent="0.3"/>
    <row r="5447" ht="40.200000000000003" customHeight="1" x14ac:dyDescent="0.3"/>
    <row r="5448" ht="40.200000000000003" customHeight="1" x14ac:dyDescent="0.3"/>
    <row r="5449" ht="40.200000000000003" customHeight="1" x14ac:dyDescent="0.3"/>
    <row r="5450" ht="40.200000000000003" customHeight="1" x14ac:dyDescent="0.3"/>
    <row r="5451" ht="40.200000000000003" customHeight="1" x14ac:dyDescent="0.3"/>
    <row r="5452" ht="40.200000000000003" customHeight="1" x14ac:dyDescent="0.3"/>
    <row r="5453" ht="40.200000000000003" customHeight="1" x14ac:dyDescent="0.3"/>
    <row r="5454" ht="40.200000000000003" customHeight="1" x14ac:dyDescent="0.3"/>
    <row r="5455" ht="40.200000000000003" customHeight="1" x14ac:dyDescent="0.3"/>
    <row r="5456" ht="40.200000000000003" customHeight="1" x14ac:dyDescent="0.3"/>
    <row r="5457" ht="40.200000000000003" customHeight="1" x14ac:dyDescent="0.3"/>
    <row r="5458" ht="40.200000000000003" customHeight="1" x14ac:dyDescent="0.3"/>
    <row r="5459" ht="40.200000000000003" customHeight="1" x14ac:dyDescent="0.3"/>
    <row r="5460" ht="40.200000000000003" customHeight="1" x14ac:dyDescent="0.3"/>
    <row r="5461" ht="40.200000000000003" customHeight="1" x14ac:dyDescent="0.3"/>
    <row r="5462" ht="40.200000000000003" customHeight="1" x14ac:dyDescent="0.3"/>
    <row r="5463" ht="40.200000000000003" customHeight="1" x14ac:dyDescent="0.3"/>
    <row r="5464" ht="40.200000000000003" customHeight="1" x14ac:dyDescent="0.3"/>
    <row r="5465" ht="40.200000000000003" customHeight="1" x14ac:dyDescent="0.3"/>
    <row r="5466" ht="40.200000000000003" customHeight="1" x14ac:dyDescent="0.3"/>
    <row r="5467" ht="40.200000000000003" customHeight="1" x14ac:dyDescent="0.3"/>
    <row r="5468" ht="40.200000000000003" customHeight="1" x14ac:dyDescent="0.3"/>
    <row r="5469" ht="40.200000000000003" customHeight="1" x14ac:dyDescent="0.3"/>
    <row r="5470" ht="40.200000000000003" customHeight="1" x14ac:dyDescent="0.3"/>
    <row r="5471" ht="40.200000000000003" customHeight="1" x14ac:dyDescent="0.3"/>
    <row r="5472" ht="40.200000000000003" customHeight="1" x14ac:dyDescent="0.3"/>
    <row r="5473" ht="40.200000000000003" customHeight="1" x14ac:dyDescent="0.3"/>
    <row r="5474" ht="40.200000000000003" customHeight="1" x14ac:dyDescent="0.3"/>
    <row r="5475" ht="40.200000000000003" customHeight="1" x14ac:dyDescent="0.3"/>
    <row r="5476" ht="40.200000000000003" customHeight="1" x14ac:dyDescent="0.3"/>
    <row r="5477" ht="40.200000000000003" customHeight="1" x14ac:dyDescent="0.3"/>
    <row r="5478" ht="40.200000000000003" customHeight="1" x14ac:dyDescent="0.3"/>
    <row r="5479" ht="40.200000000000003" customHeight="1" x14ac:dyDescent="0.3"/>
    <row r="5480" ht="40.200000000000003" customHeight="1" x14ac:dyDescent="0.3"/>
    <row r="5481" ht="40.200000000000003" customHeight="1" x14ac:dyDescent="0.3"/>
    <row r="5482" ht="40.200000000000003" customHeight="1" x14ac:dyDescent="0.3"/>
    <row r="5483" ht="40.200000000000003" customHeight="1" x14ac:dyDescent="0.3"/>
    <row r="5484" ht="40.200000000000003" customHeight="1" x14ac:dyDescent="0.3"/>
    <row r="5485" ht="40.200000000000003" customHeight="1" x14ac:dyDescent="0.3"/>
    <row r="5486" ht="40.200000000000003" customHeight="1" x14ac:dyDescent="0.3"/>
    <row r="5487" ht="40.200000000000003" customHeight="1" x14ac:dyDescent="0.3"/>
    <row r="5488" ht="40.200000000000003" customHeight="1" x14ac:dyDescent="0.3"/>
    <row r="5489" ht="40.200000000000003" customHeight="1" x14ac:dyDescent="0.3"/>
    <row r="5490" ht="40.200000000000003" customHeight="1" x14ac:dyDescent="0.3"/>
    <row r="5491" ht="40.200000000000003" customHeight="1" x14ac:dyDescent="0.3"/>
    <row r="5492" ht="40.200000000000003" customHeight="1" x14ac:dyDescent="0.3"/>
    <row r="5493" ht="40.200000000000003" customHeight="1" x14ac:dyDescent="0.3"/>
    <row r="5494" ht="40.200000000000003" customHeight="1" x14ac:dyDescent="0.3"/>
    <row r="5495" ht="40.200000000000003" customHeight="1" x14ac:dyDescent="0.3"/>
    <row r="5496" ht="40.200000000000003" customHeight="1" x14ac:dyDescent="0.3"/>
    <row r="5497" ht="40.200000000000003" customHeight="1" x14ac:dyDescent="0.3"/>
    <row r="5498" ht="40.200000000000003" customHeight="1" x14ac:dyDescent="0.3"/>
    <row r="5499" ht="40.200000000000003" customHeight="1" x14ac:dyDescent="0.3"/>
    <row r="5500" ht="40.200000000000003" customHeight="1" x14ac:dyDescent="0.3"/>
    <row r="5501" ht="40.200000000000003" customHeight="1" x14ac:dyDescent="0.3"/>
    <row r="5502" ht="40.200000000000003" customHeight="1" x14ac:dyDescent="0.3"/>
    <row r="5503" ht="40.200000000000003" customHeight="1" x14ac:dyDescent="0.3"/>
    <row r="5504" ht="40.200000000000003" customHeight="1" x14ac:dyDescent="0.3"/>
    <row r="5505" ht="40.200000000000003" customHeight="1" x14ac:dyDescent="0.3"/>
    <row r="5506" ht="40.200000000000003" customHeight="1" x14ac:dyDescent="0.3"/>
    <row r="5507" ht="40.200000000000003" customHeight="1" x14ac:dyDescent="0.3"/>
    <row r="5508" ht="40.200000000000003" customHeight="1" x14ac:dyDescent="0.3"/>
    <row r="5509" ht="40.200000000000003" customHeight="1" x14ac:dyDescent="0.3"/>
    <row r="5510" ht="40.200000000000003" customHeight="1" x14ac:dyDescent="0.3"/>
    <row r="5511" ht="40.200000000000003" customHeight="1" x14ac:dyDescent="0.3"/>
    <row r="5512" ht="40.200000000000003" customHeight="1" x14ac:dyDescent="0.3"/>
    <row r="5513" ht="40.200000000000003" customHeight="1" x14ac:dyDescent="0.3"/>
    <row r="5514" ht="40.200000000000003" customHeight="1" x14ac:dyDescent="0.3"/>
    <row r="5515" ht="40.200000000000003" customHeight="1" x14ac:dyDescent="0.3"/>
    <row r="5516" ht="40.200000000000003" customHeight="1" x14ac:dyDescent="0.3"/>
    <row r="5517" ht="40.200000000000003" customHeight="1" x14ac:dyDescent="0.3"/>
    <row r="5518" ht="40.200000000000003" customHeight="1" x14ac:dyDescent="0.3"/>
    <row r="5519" ht="40.200000000000003" customHeight="1" x14ac:dyDescent="0.3"/>
    <row r="5520" ht="40.200000000000003" customHeight="1" x14ac:dyDescent="0.3"/>
    <row r="5521" ht="40.200000000000003" customHeight="1" x14ac:dyDescent="0.3"/>
    <row r="5522" ht="40.200000000000003" customHeight="1" x14ac:dyDescent="0.3"/>
    <row r="5523" ht="40.200000000000003" customHeight="1" x14ac:dyDescent="0.3"/>
    <row r="5524" ht="40.200000000000003" customHeight="1" x14ac:dyDescent="0.3"/>
    <row r="5525" ht="40.200000000000003" customHeight="1" x14ac:dyDescent="0.3"/>
    <row r="5526" ht="40.200000000000003" customHeight="1" x14ac:dyDescent="0.3"/>
    <row r="5527" ht="40.200000000000003" customHeight="1" x14ac:dyDescent="0.3"/>
    <row r="5528" ht="40.200000000000003" customHeight="1" x14ac:dyDescent="0.3"/>
    <row r="5529" ht="40.200000000000003" customHeight="1" x14ac:dyDescent="0.3"/>
    <row r="5530" ht="40.200000000000003" customHeight="1" x14ac:dyDescent="0.3"/>
    <row r="5531" ht="40.200000000000003" customHeight="1" x14ac:dyDescent="0.3"/>
    <row r="5532" ht="40.200000000000003" customHeight="1" x14ac:dyDescent="0.3"/>
    <row r="5533" ht="40.200000000000003" customHeight="1" x14ac:dyDescent="0.3"/>
    <row r="5534" ht="40.200000000000003" customHeight="1" x14ac:dyDescent="0.3"/>
    <row r="5535" ht="40.200000000000003" customHeight="1" x14ac:dyDescent="0.3"/>
    <row r="5536" ht="40.200000000000003" customHeight="1" x14ac:dyDescent="0.3"/>
    <row r="5537" ht="40.200000000000003" customHeight="1" x14ac:dyDescent="0.3"/>
    <row r="5538" ht="40.200000000000003" customHeight="1" x14ac:dyDescent="0.3"/>
    <row r="5539" ht="40.200000000000003" customHeight="1" x14ac:dyDescent="0.3"/>
    <row r="5540" ht="40.200000000000003" customHeight="1" x14ac:dyDescent="0.3"/>
    <row r="5541" ht="40.200000000000003" customHeight="1" x14ac:dyDescent="0.3"/>
    <row r="5542" ht="40.200000000000003" customHeight="1" x14ac:dyDescent="0.3"/>
    <row r="5543" ht="40.200000000000003" customHeight="1" x14ac:dyDescent="0.3"/>
    <row r="5544" ht="40.200000000000003" customHeight="1" x14ac:dyDescent="0.3"/>
    <row r="5545" ht="40.200000000000003" customHeight="1" x14ac:dyDescent="0.3"/>
    <row r="5546" ht="40.200000000000003" customHeight="1" x14ac:dyDescent="0.3"/>
    <row r="5547" ht="40.200000000000003" customHeight="1" x14ac:dyDescent="0.3"/>
    <row r="5548" ht="40.200000000000003" customHeight="1" x14ac:dyDescent="0.3"/>
    <row r="5549" ht="40.200000000000003" customHeight="1" x14ac:dyDescent="0.3"/>
    <row r="5550" ht="40.200000000000003" customHeight="1" x14ac:dyDescent="0.3"/>
    <row r="5551" ht="40.200000000000003" customHeight="1" x14ac:dyDescent="0.3"/>
    <row r="5552" ht="40.200000000000003" customHeight="1" x14ac:dyDescent="0.3"/>
    <row r="5553" ht="40.200000000000003" customHeight="1" x14ac:dyDescent="0.3"/>
    <row r="5554" ht="40.200000000000003" customHeight="1" x14ac:dyDescent="0.3"/>
    <row r="5555" ht="40.200000000000003" customHeight="1" x14ac:dyDescent="0.3"/>
    <row r="5556" ht="40.200000000000003" customHeight="1" x14ac:dyDescent="0.3"/>
    <row r="5557" ht="40.200000000000003" customHeight="1" x14ac:dyDescent="0.3"/>
    <row r="5558" ht="40.200000000000003" customHeight="1" x14ac:dyDescent="0.3"/>
    <row r="5559" ht="40.200000000000003" customHeight="1" x14ac:dyDescent="0.3"/>
    <row r="5560" ht="40.200000000000003" customHeight="1" x14ac:dyDescent="0.3"/>
    <row r="5561" ht="40.200000000000003" customHeight="1" x14ac:dyDescent="0.3"/>
    <row r="5562" ht="40.200000000000003" customHeight="1" x14ac:dyDescent="0.3"/>
    <row r="5563" ht="40.200000000000003" customHeight="1" x14ac:dyDescent="0.3"/>
    <row r="5564" ht="40.200000000000003" customHeight="1" x14ac:dyDescent="0.3"/>
    <row r="5565" ht="40.200000000000003" customHeight="1" x14ac:dyDescent="0.3"/>
    <row r="5566" ht="40.200000000000003" customHeight="1" x14ac:dyDescent="0.3"/>
    <row r="5567" ht="40.200000000000003" customHeight="1" x14ac:dyDescent="0.3"/>
    <row r="5568" ht="40.200000000000003" customHeight="1" x14ac:dyDescent="0.3"/>
    <row r="5569" ht="40.200000000000003" customHeight="1" x14ac:dyDescent="0.3"/>
    <row r="5570" ht="40.200000000000003" customHeight="1" x14ac:dyDescent="0.3"/>
    <row r="5571" ht="40.200000000000003" customHeight="1" x14ac:dyDescent="0.3"/>
    <row r="5572" ht="40.200000000000003" customHeight="1" x14ac:dyDescent="0.3"/>
    <row r="5573" ht="40.200000000000003" customHeight="1" x14ac:dyDescent="0.3"/>
    <row r="5574" ht="40.200000000000003" customHeight="1" x14ac:dyDescent="0.3"/>
    <row r="5575" ht="40.200000000000003" customHeight="1" x14ac:dyDescent="0.3"/>
    <row r="5576" ht="40.200000000000003" customHeight="1" x14ac:dyDescent="0.3"/>
    <row r="5577" ht="40.200000000000003" customHeight="1" x14ac:dyDescent="0.3"/>
    <row r="5578" ht="40.200000000000003" customHeight="1" x14ac:dyDescent="0.3"/>
    <row r="5579" ht="40.200000000000003" customHeight="1" x14ac:dyDescent="0.3"/>
    <row r="5580" ht="40.200000000000003" customHeight="1" x14ac:dyDescent="0.3"/>
    <row r="5581" ht="40.200000000000003" customHeight="1" x14ac:dyDescent="0.3"/>
    <row r="5582" ht="40.200000000000003" customHeight="1" x14ac:dyDescent="0.3"/>
    <row r="5583" ht="40.200000000000003" customHeight="1" x14ac:dyDescent="0.3"/>
    <row r="5584" ht="40.200000000000003" customHeight="1" x14ac:dyDescent="0.3"/>
    <row r="5585" ht="40.200000000000003" customHeight="1" x14ac:dyDescent="0.3"/>
    <row r="5586" ht="40.200000000000003" customHeight="1" x14ac:dyDescent="0.3"/>
    <row r="5587" ht="40.200000000000003" customHeight="1" x14ac:dyDescent="0.3"/>
    <row r="5588" ht="40.200000000000003" customHeight="1" x14ac:dyDescent="0.3"/>
    <row r="5589" ht="40.200000000000003" customHeight="1" x14ac:dyDescent="0.3"/>
    <row r="5590" ht="40.200000000000003" customHeight="1" x14ac:dyDescent="0.3"/>
    <row r="5591" ht="40.200000000000003" customHeight="1" x14ac:dyDescent="0.3"/>
    <row r="5592" ht="40.200000000000003" customHeight="1" x14ac:dyDescent="0.3"/>
    <row r="5593" ht="40.200000000000003" customHeight="1" x14ac:dyDescent="0.3"/>
    <row r="5594" ht="40.200000000000003" customHeight="1" x14ac:dyDescent="0.3"/>
    <row r="5595" ht="40.200000000000003" customHeight="1" x14ac:dyDescent="0.3"/>
    <row r="5596" ht="40.200000000000003" customHeight="1" x14ac:dyDescent="0.3"/>
    <row r="5597" ht="40.200000000000003" customHeight="1" x14ac:dyDescent="0.3"/>
    <row r="5598" ht="40.200000000000003" customHeight="1" x14ac:dyDescent="0.3"/>
    <row r="5599" ht="40.200000000000003" customHeight="1" x14ac:dyDescent="0.3"/>
    <row r="5600" ht="40.200000000000003" customHeight="1" x14ac:dyDescent="0.3"/>
    <row r="5601" ht="40.200000000000003" customHeight="1" x14ac:dyDescent="0.3"/>
    <row r="5602" ht="40.200000000000003" customHeight="1" x14ac:dyDescent="0.3"/>
    <row r="5603" ht="40.200000000000003" customHeight="1" x14ac:dyDescent="0.3"/>
    <row r="5604" ht="40.200000000000003" customHeight="1" x14ac:dyDescent="0.3"/>
    <row r="5605" ht="40.200000000000003" customHeight="1" x14ac:dyDescent="0.3"/>
    <row r="5606" ht="40.200000000000003" customHeight="1" x14ac:dyDescent="0.3"/>
    <row r="5607" ht="40.200000000000003" customHeight="1" x14ac:dyDescent="0.3"/>
    <row r="5608" ht="40.200000000000003" customHeight="1" x14ac:dyDescent="0.3"/>
    <row r="5609" ht="40.200000000000003" customHeight="1" x14ac:dyDescent="0.3"/>
    <row r="5610" ht="40.200000000000003" customHeight="1" x14ac:dyDescent="0.3"/>
    <row r="5611" ht="40.200000000000003" customHeight="1" x14ac:dyDescent="0.3"/>
    <row r="5612" ht="40.200000000000003" customHeight="1" x14ac:dyDescent="0.3"/>
    <row r="5613" ht="40.200000000000003" customHeight="1" x14ac:dyDescent="0.3"/>
    <row r="5614" ht="40.200000000000003" customHeight="1" x14ac:dyDescent="0.3"/>
    <row r="5615" ht="40.200000000000003" customHeight="1" x14ac:dyDescent="0.3"/>
    <row r="5616" ht="40.200000000000003" customHeight="1" x14ac:dyDescent="0.3"/>
    <row r="5617" ht="40.200000000000003" customHeight="1" x14ac:dyDescent="0.3"/>
    <row r="5618" ht="40.200000000000003" customHeight="1" x14ac:dyDescent="0.3"/>
    <row r="5619" ht="40.200000000000003" customHeight="1" x14ac:dyDescent="0.3"/>
    <row r="5620" ht="40.200000000000003" customHeight="1" x14ac:dyDescent="0.3"/>
    <row r="5621" ht="40.200000000000003" customHeight="1" x14ac:dyDescent="0.3"/>
    <row r="5622" ht="40.200000000000003" customHeight="1" x14ac:dyDescent="0.3"/>
    <row r="5623" ht="40.200000000000003" customHeight="1" x14ac:dyDescent="0.3"/>
    <row r="5624" ht="40.200000000000003" customHeight="1" x14ac:dyDescent="0.3"/>
    <row r="5625" ht="40.200000000000003" customHeight="1" x14ac:dyDescent="0.3"/>
    <row r="5626" ht="40.200000000000003" customHeight="1" x14ac:dyDescent="0.3"/>
    <row r="5627" ht="40.200000000000003" customHeight="1" x14ac:dyDescent="0.3"/>
    <row r="5628" ht="40.200000000000003" customHeight="1" x14ac:dyDescent="0.3"/>
    <row r="5629" ht="40.200000000000003" customHeight="1" x14ac:dyDescent="0.3"/>
    <row r="5630" ht="40.200000000000003" customHeight="1" x14ac:dyDescent="0.3"/>
    <row r="5631" ht="40.200000000000003" customHeight="1" x14ac:dyDescent="0.3"/>
    <row r="5632" ht="40.200000000000003" customHeight="1" x14ac:dyDescent="0.3"/>
    <row r="5633" ht="40.200000000000003" customHeight="1" x14ac:dyDescent="0.3"/>
    <row r="5634" ht="40.200000000000003" customHeight="1" x14ac:dyDescent="0.3"/>
    <row r="5635" ht="40.200000000000003" customHeight="1" x14ac:dyDescent="0.3"/>
    <row r="5636" ht="40.200000000000003" customHeight="1" x14ac:dyDescent="0.3"/>
    <row r="5637" ht="40.200000000000003" customHeight="1" x14ac:dyDescent="0.3"/>
    <row r="5638" ht="40.200000000000003" customHeight="1" x14ac:dyDescent="0.3"/>
    <row r="5639" ht="40.200000000000003" customHeight="1" x14ac:dyDescent="0.3"/>
    <row r="5640" ht="40.200000000000003" customHeight="1" x14ac:dyDescent="0.3"/>
    <row r="5641" ht="40.200000000000003" customHeight="1" x14ac:dyDescent="0.3"/>
    <row r="5642" ht="40.200000000000003" customHeight="1" x14ac:dyDescent="0.3"/>
    <row r="5643" ht="40.200000000000003" customHeight="1" x14ac:dyDescent="0.3"/>
    <row r="5644" ht="40.200000000000003" customHeight="1" x14ac:dyDescent="0.3"/>
    <row r="5645" ht="40.200000000000003" customHeight="1" x14ac:dyDescent="0.3"/>
    <row r="5646" ht="40.200000000000003" customHeight="1" x14ac:dyDescent="0.3"/>
    <row r="5647" ht="40.200000000000003" customHeight="1" x14ac:dyDescent="0.3"/>
    <row r="5648" ht="40.200000000000003" customHeight="1" x14ac:dyDescent="0.3"/>
    <row r="5649" ht="40.200000000000003" customHeight="1" x14ac:dyDescent="0.3"/>
    <row r="5650" ht="40.200000000000003" customHeight="1" x14ac:dyDescent="0.3"/>
    <row r="5651" ht="40.200000000000003" customHeight="1" x14ac:dyDescent="0.3"/>
    <row r="5652" ht="40.200000000000003" customHeight="1" x14ac:dyDescent="0.3"/>
    <row r="5653" ht="40.200000000000003" customHeight="1" x14ac:dyDescent="0.3"/>
    <row r="5654" ht="40.200000000000003" customHeight="1" x14ac:dyDescent="0.3"/>
    <row r="5655" ht="40.200000000000003" customHeight="1" x14ac:dyDescent="0.3"/>
    <row r="5656" ht="40.200000000000003" customHeight="1" x14ac:dyDescent="0.3"/>
    <row r="5657" ht="40.200000000000003" customHeight="1" x14ac:dyDescent="0.3"/>
    <row r="5658" ht="40.200000000000003" customHeight="1" x14ac:dyDescent="0.3"/>
    <row r="5659" ht="40.200000000000003" customHeight="1" x14ac:dyDescent="0.3"/>
    <row r="5660" ht="40.200000000000003" customHeight="1" x14ac:dyDescent="0.3"/>
    <row r="5661" ht="40.200000000000003" customHeight="1" x14ac:dyDescent="0.3"/>
    <row r="5662" ht="40.200000000000003" customHeight="1" x14ac:dyDescent="0.3"/>
    <row r="5663" ht="40.200000000000003" customHeight="1" x14ac:dyDescent="0.3"/>
    <row r="5664" ht="40.200000000000003" customHeight="1" x14ac:dyDescent="0.3"/>
    <row r="5665" ht="40.200000000000003" customHeight="1" x14ac:dyDescent="0.3"/>
    <row r="5666" ht="40.200000000000003" customHeight="1" x14ac:dyDescent="0.3"/>
    <row r="5667" ht="40.200000000000003" customHeight="1" x14ac:dyDescent="0.3"/>
    <row r="5668" ht="40.200000000000003" customHeight="1" x14ac:dyDescent="0.3"/>
    <row r="5669" ht="40.200000000000003" customHeight="1" x14ac:dyDescent="0.3"/>
    <row r="5670" ht="40.200000000000003" customHeight="1" x14ac:dyDescent="0.3"/>
    <row r="5671" ht="40.200000000000003" customHeight="1" x14ac:dyDescent="0.3"/>
    <row r="5672" ht="40.200000000000003" customHeight="1" x14ac:dyDescent="0.3"/>
    <row r="5673" ht="40.200000000000003" customHeight="1" x14ac:dyDescent="0.3"/>
    <row r="5674" ht="40.200000000000003" customHeight="1" x14ac:dyDescent="0.3"/>
    <row r="5675" ht="40.200000000000003" customHeight="1" x14ac:dyDescent="0.3"/>
    <row r="5676" ht="40.200000000000003" customHeight="1" x14ac:dyDescent="0.3"/>
    <row r="5677" ht="40.200000000000003" customHeight="1" x14ac:dyDescent="0.3"/>
    <row r="5678" ht="40.200000000000003" customHeight="1" x14ac:dyDescent="0.3"/>
    <row r="5679" ht="40.200000000000003" customHeight="1" x14ac:dyDescent="0.3"/>
    <row r="5680" ht="40.200000000000003" customHeight="1" x14ac:dyDescent="0.3"/>
    <row r="5681" ht="40.200000000000003" customHeight="1" x14ac:dyDescent="0.3"/>
    <row r="5682" ht="40.200000000000003" customHeight="1" x14ac:dyDescent="0.3"/>
    <row r="5683" ht="40.200000000000003" customHeight="1" x14ac:dyDescent="0.3"/>
    <row r="5684" ht="40.200000000000003" customHeight="1" x14ac:dyDescent="0.3"/>
    <row r="5685" ht="40.200000000000003" customHeight="1" x14ac:dyDescent="0.3"/>
    <row r="5686" ht="40.200000000000003" customHeight="1" x14ac:dyDescent="0.3"/>
    <row r="5687" ht="40.200000000000003" customHeight="1" x14ac:dyDescent="0.3"/>
    <row r="5688" ht="40.200000000000003" customHeight="1" x14ac:dyDescent="0.3"/>
    <row r="5689" ht="40.200000000000003" customHeight="1" x14ac:dyDescent="0.3"/>
    <row r="5690" ht="40.200000000000003" customHeight="1" x14ac:dyDescent="0.3"/>
    <row r="5691" ht="40.200000000000003" customHeight="1" x14ac:dyDescent="0.3"/>
    <row r="5692" ht="40.200000000000003" customHeight="1" x14ac:dyDescent="0.3"/>
    <row r="5693" ht="40.200000000000003" customHeight="1" x14ac:dyDescent="0.3"/>
    <row r="5694" ht="40.200000000000003" customHeight="1" x14ac:dyDescent="0.3"/>
    <row r="5695" ht="40.200000000000003" customHeight="1" x14ac:dyDescent="0.3"/>
    <row r="5696" ht="40.200000000000003" customHeight="1" x14ac:dyDescent="0.3"/>
    <row r="5697" ht="40.200000000000003" customHeight="1" x14ac:dyDescent="0.3"/>
    <row r="5698" ht="40.200000000000003" customHeight="1" x14ac:dyDescent="0.3"/>
    <row r="5699" ht="40.200000000000003" customHeight="1" x14ac:dyDescent="0.3"/>
    <row r="5700" ht="40.200000000000003" customHeight="1" x14ac:dyDescent="0.3"/>
    <row r="5701" ht="40.200000000000003" customHeight="1" x14ac:dyDescent="0.3"/>
    <row r="5702" ht="40.200000000000003" customHeight="1" x14ac:dyDescent="0.3"/>
    <row r="5703" ht="40.200000000000003" customHeight="1" x14ac:dyDescent="0.3"/>
    <row r="5704" ht="40.200000000000003" customHeight="1" x14ac:dyDescent="0.3"/>
    <row r="5705" ht="40.200000000000003" customHeight="1" x14ac:dyDescent="0.3"/>
    <row r="5706" ht="40.200000000000003" customHeight="1" x14ac:dyDescent="0.3"/>
    <row r="5707" ht="40.200000000000003" customHeight="1" x14ac:dyDescent="0.3"/>
    <row r="5708" ht="40.200000000000003" customHeight="1" x14ac:dyDescent="0.3"/>
    <row r="5709" ht="40.200000000000003" customHeight="1" x14ac:dyDescent="0.3"/>
    <row r="5710" ht="40.200000000000003" customHeight="1" x14ac:dyDescent="0.3"/>
    <row r="5711" ht="40.200000000000003" customHeight="1" x14ac:dyDescent="0.3"/>
    <row r="5712" ht="40.200000000000003" customHeight="1" x14ac:dyDescent="0.3"/>
    <row r="5713" ht="40.200000000000003" customHeight="1" x14ac:dyDescent="0.3"/>
    <row r="5714" ht="40.200000000000003" customHeight="1" x14ac:dyDescent="0.3"/>
    <row r="5715" ht="40.200000000000003" customHeight="1" x14ac:dyDescent="0.3"/>
    <row r="5716" ht="40.200000000000003" customHeight="1" x14ac:dyDescent="0.3"/>
    <row r="5717" ht="40.200000000000003" customHeight="1" x14ac:dyDescent="0.3"/>
    <row r="5718" ht="40.200000000000003" customHeight="1" x14ac:dyDescent="0.3"/>
    <row r="5719" ht="40.200000000000003" customHeight="1" x14ac:dyDescent="0.3"/>
    <row r="5720" ht="40.200000000000003" customHeight="1" x14ac:dyDescent="0.3"/>
    <row r="5721" ht="40.200000000000003" customHeight="1" x14ac:dyDescent="0.3"/>
    <row r="5722" ht="40.200000000000003" customHeight="1" x14ac:dyDescent="0.3"/>
    <row r="5723" ht="40.200000000000003" customHeight="1" x14ac:dyDescent="0.3"/>
    <row r="5724" ht="40.200000000000003" customHeight="1" x14ac:dyDescent="0.3"/>
    <row r="5725" ht="40.200000000000003" customHeight="1" x14ac:dyDescent="0.3"/>
    <row r="5726" ht="40.200000000000003" customHeight="1" x14ac:dyDescent="0.3"/>
    <row r="5727" ht="40.200000000000003" customHeight="1" x14ac:dyDescent="0.3"/>
    <row r="5728" ht="40.200000000000003" customHeight="1" x14ac:dyDescent="0.3"/>
    <row r="5729" ht="40.200000000000003" customHeight="1" x14ac:dyDescent="0.3"/>
    <row r="5730" ht="40.200000000000003" customHeight="1" x14ac:dyDescent="0.3"/>
    <row r="5731" ht="40.200000000000003" customHeight="1" x14ac:dyDescent="0.3"/>
    <row r="5732" ht="40.200000000000003" customHeight="1" x14ac:dyDescent="0.3"/>
    <row r="5733" ht="40.200000000000003" customHeight="1" x14ac:dyDescent="0.3"/>
    <row r="5734" ht="40.200000000000003" customHeight="1" x14ac:dyDescent="0.3"/>
    <row r="5735" ht="40.200000000000003" customHeight="1" x14ac:dyDescent="0.3"/>
    <row r="5736" ht="40.200000000000003" customHeight="1" x14ac:dyDescent="0.3"/>
    <row r="5737" ht="40.200000000000003" customHeight="1" x14ac:dyDescent="0.3"/>
    <row r="5738" ht="40.200000000000003" customHeight="1" x14ac:dyDescent="0.3"/>
    <row r="5739" ht="40.200000000000003" customHeight="1" x14ac:dyDescent="0.3"/>
    <row r="5740" ht="40.200000000000003" customHeight="1" x14ac:dyDescent="0.3"/>
    <row r="5741" ht="40.200000000000003" customHeight="1" x14ac:dyDescent="0.3"/>
    <row r="5742" ht="40.200000000000003" customHeight="1" x14ac:dyDescent="0.3"/>
    <row r="5743" ht="40.200000000000003" customHeight="1" x14ac:dyDescent="0.3"/>
    <row r="5744" ht="40.200000000000003" customHeight="1" x14ac:dyDescent="0.3"/>
    <row r="5745" ht="40.200000000000003" customHeight="1" x14ac:dyDescent="0.3"/>
    <row r="5746" ht="40.200000000000003" customHeight="1" x14ac:dyDescent="0.3"/>
    <row r="5747" ht="40.200000000000003" customHeight="1" x14ac:dyDescent="0.3"/>
    <row r="5748" ht="40.200000000000003" customHeight="1" x14ac:dyDescent="0.3"/>
    <row r="5749" ht="40.200000000000003" customHeight="1" x14ac:dyDescent="0.3"/>
    <row r="5750" ht="40.200000000000003" customHeight="1" x14ac:dyDescent="0.3"/>
    <row r="5751" ht="40.200000000000003" customHeight="1" x14ac:dyDescent="0.3"/>
    <row r="5752" ht="40.200000000000003" customHeight="1" x14ac:dyDescent="0.3"/>
    <row r="5753" ht="40.200000000000003" customHeight="1" x14ac:dyDescent="0.3"/>
    <row r="5754" ht="40.200000000000003" customHeight="1" x14ac:dyDescent="0.3"/>
    <row r="5755" ht="40.200000000000003" customHeight="1" x14ac:dyDescent="0.3"/>
    <row r="5756" ht="40.200000000000003" customHeight="1" x14ac:dyDescent="0.3"/>
    <row r="5757" ht="40.200000000000003" customHeight="1" x14ac:dyDescent="0.3"/>
    <row r="5758" ht="40.200000000000003" customHeight="1" x14ac:dyDescent="0.3"/>
    <row r="5759" ht="40.200000000000003" customHeight="1" x14ac:dyDescent="0.3"/>
    <row r="5760" ht="40.200000000000003" customHeight="1" x14ac:dyDescent="0.3"/>
    <row r="5761" ht="40.200000000000003" customHeight="1" x14ac:dyDescent="0.3"/>
    <row r="5762" ht="40.200000000000003" customHeight="1" x14ac:dyDescent="0.3"/>
    <row r="5763" ht="40.200000000000003" customHeight="1" x14ac:dyDescent="0.3"/>
    <row r="5764" ht="40.200000000000003" customHeight="1" x14ac:dyDescent="0.3"/>
    <row r="5765" ht="40.200000000000003" customHeight="1" x14ac:dyDescent="0.3"/>
    <row r="5766" ht="40.200000000000003" customHeight="1" x14ac:dyDescent="0.3"/>
    <row r="5767" ht="40.200000000000003" customHeight="1" x14ac:dyDescent="0.3"/>
    <row r="5768" ht="40.200000000000003" customHeight="1" x14ac:dyDescent="0.3"/>
    <row r="5769" ht="40.200000000000003" customHeight="1" x14ac:dyDescent="0.3"/>
    <row r="5770" ht="40.200000000000003" customHeight="1" x14ac:dyDescent="0.3"/>
    <row r="5771" ht="40.200000000000003" customHeight="1" x14ac:dyDescent="0.3"/>
    <row r="5772" ht="40.200000000000003" customHeight="1" x14ac:dyDescent="0.3"/>
    <row r="5773" ht="40.200000000000003" customHeight="1" x14ac:dyDescent="0.3"/>
    <row r="5774" ht="40.200000000000003" customHeight="1" x14ac:dyDescent="0.3"/>
    <row r="5775" ht="40.200000000000003" customHeight="1" x14ac:dyDescent="0.3"/>
    <row r="5776" ht="40.200000000000003" customHeight="1" x14ac:dyDescent="0.3"/>
    <row r="5777" ht="40.200000000000003" customHeight="1" x14ac:dyDescent="0.3"/>
    <row r="5778" ht="40.200000000000003" customHeight="1" x14ac:dyDescent="0.3"/>
    <row r="5779" ht="40.200000000000003" customHeight="1" x14ac:dyDescent="0.3"/>
    <row r="5780" ht="40.200000000000003" customHeight="1" x14ac:dyDescent="0.3"/>
    <row r="5781" ht="40.200000000000003" customHeight="1" x14ac:dyDescent="0.3"/>
    <row r="5782" ht="40.200000000000003" customHeight="1" x14ac:dyDescent="0.3"/>
    <row r="5783" ht="40.200000000000003" customHeight="1" x14ac:dyDescent="0.3"/>
    <row r="5784" ht="40.200000000000003" customHeight="1" x14ac:dyDescent="0.3"/>
    <row r="5785" ht="40.200000000000003" customHeight="1" x14ac:dyDescent="0.3"/>
    <row r="5786" ht="40.200000000000003" customHeight="1" x14ac:dyDescent="0.3"/>
    <row r="5787" ht="40.200000000000003" customHeight="1" x14ac:dyDescent="0.3"/>
    <row r="5788" ht="40.200000000000003" customHeight="1" x14ac:dyDescent="0.3"/>
    <row r="5789" ht="40.200000000000003" customHeight="1" x14ac:dyDescent="0.3"/>
    <row r="5790" ht="40.200000000000003" customHeight="1" x14ac:dyDescent="0.3"/>
    <row r="5791" ht="40.200000000000003" customHeight="1" x14ac:dyDescent="0.3"/>
    <row r="5792" ht="40.200000000000003" customHeight="1" x14ac:dyDescent="0.3"/>
    <row r="5793" ht="40.200000000000003" customHeight="1" x14ac:dyDescent="0.3"/>
    <row r="5794" ht="40.200000000000003" customHeight="1" x14ac:dyDescent="0.3"/>
    <row r="5795" ht="40.200000000000003" customHeight="1" x14ac:dyDescent="0.3"/>
    <row r="5796" ht="40.200000000000003" customHeight="1" x14ac:dyDescent="0.3"/>
    <row r="5797" ht="40.200000000000003" customHeight="1" x14ac:dyDescent="0.3"/>
    <row r="5798" ht="40.200000000000003" customHeight="1" x14ac:dyDescent="0.3"/>
    <row r="5799" ht="40.200000000000003" customHeight="1" x14ac:dyDescent="0.3"/>
    <row r="5800" ht="40.200000000000003" customHeight="1" x14ac:dyDescent="0.3"/>
    <row r="5801" ht="40.200000000000003" customHeight="1" x14ac:dyDescent="0.3"/>
    <row r="5802" ht="40.200000000000003" customHeight="1" x14ac:dyDescent="0.3"/>
    <row r="5803" ht="40.200000000000003" customHeight="1" x14ac:dyDescent="0.3"/>
    <row r="5804" ht="40.200000000000003" customHeight="1" x14ac:dyDescent="0.3"/>
    <row r="5805" ht="40.200000000000003" customHeight="1" x14ac:dyDescent="0.3"/>
    <row r="5806" ht="40.200000000000003" customHeight="1" x14ac:dyDescent="0.3"/>
    <row r="5807" ht="40.200000000000003" customHeight="1" x14ac:dyDescent="0.3"/>
    <row r="5808" ht="40.200000000000003" customHeight="1" x14ac:dyDescent="0.3"/>
    <row r="5809" ht="40.200000000000003" customHeight="1" x14ac:dyDescent="0.3"/>
    <row r="5810" ht="40.200000000000003" customHeight="1" x14ac:dyDescent="0.3"/>
    <row r="5811" ht="40.200000000000003" customHeight="1" x14ac:dyDescent="0.3"/>
    <row r="5812" ht="40.200000000000003" customHeight="1" x14ac:dyDescent="0.3"/>
    <row r="5813" ht="40.200000000000003" customHeight="1" x14ac:dyDescent="0.3"/>
    <row r="5814" ht="40.200000000000003" customHeight="1" x14ac:dyDescent="0.3"/>
    <row r="5815" ht="40.200000000000003" customHeight="1" x14ac:dyDescent="0.3"/>
    <row r="5816" ht="40.200000000000003" customHeight="1" x14ac:dyDescent="0.3"/>
    <row r="5817" ht="40.200000000000003" customHeight="1" x14ac:dyDescent="0.3"/>
    <row r="5818" ht="40.200000000000003" customHeight="1" x14ac:dyDescent="0.3"/>
    <row r="5819" ht="40.200000000000003" customHeight="1" x14ac:dyDescent="0.3"/>
    <row r="5820" ht="40.200000000000003" customHeight="1" x14ac:dyDescent="0.3"/>
    <row r="5821" ht="40.200000000000003" customHeight="1" x14ac:dyDescent="0.3"/>
    <row r="5822" ht="40.200000000000003" customHeight="1" x14ac:dyDescent="0.3"/>
    <row r="5823" ht="40.200000000000003" customHeight="1" x14ac:dyDescent="0.3"/>
    <row r="5824" ht="40.200000000000003" customHeight="1" x14ac:dyDescent="0.3"/>
    <row r="5825" ht="40.200000000000003" customHeight="1" x14ac:dyDescent="0.3"/>
    <row r="5826" ht="40.200000000000003" customHeight="1" x14ac:dyDescent="0.3"/>
    <row r="5827" ht="40.200000000000003" customHeight="1" x14ac:dyDescent="0.3"/>
    <row r="5828" ht="40.200000000000003" customHeight="1" x14ac:dyDescent="0.3"/>
    <row r="5829" ht="40.200000000000003" customHeight="1" x14ac:dyDescent="0.3"/>
    <row r="5830" ht="40.200000000000003" customHeight="1" x14ac:dyDescent="0.3"/>
    <row r="5831" ht="40.200000000000003" customHeight="1" x14ac:dyDescent="0.3"/>
    <row r="5832" ht="40.200000000000003" customHeight="1" x14ac:dyDescent="0.3"/>
    <row r="5833" ht="40.200000000000003" customHeight="1" x14ac:dyDescent="0.3"/>
    <row r="5834" ht="40.200000000000003" customHeight="1" x14ac:dyDescent="0.3"/>
    <row r="5835" ht="40.200000000000003" customHeight="1" x14ac:dyDescent="0.3"/>
    <row r="5836" ht="40.200000000000003" customHeight="1" x14ac:dyDescent="0.3"/>
    <row r="5837" ht="40.200000000000003" customHeight="1" x14ac:dyDescent="0.3"/>
    <row r="5838" ht="40.200000000000003" customHeight="1" x14ac:dyDescent="0.3"/>
    <row r="5839" ht="40.200000000000003" customHeight="1" x14ac:dyDescent="0.3"/>
    <row r="5840" ht="40.200000000000003" customHeight="1" x14ac:dyDescent="0.3"/>
    <row r="5841" ht="40.200000000000003" customHeight="1" x14ac:dyDescent="0.3"/>
    <row r="5842" ht="40.200000000000003" customHeight="1" x14ac:dyDescent="0.3"/>
    <row r="5843" ht="40.200000000000003" customHeight="1" x14ac:dyDescent="0.3"/>
    <row r="5844" ht="40.200000000000003" customHeight="1" x14ac:dyDescent="0.3"/>
    <row r="5845" ht="40.200000000000003" customHeight="1" x14ac:dyDescent="0.3"/>
    <row r="5846" ht="40.200000000000003" customHeight="1" x14ac:dyDescent="0.3"/>
    <row r="5847" ht="40.200000000000003" customHeight="1" x14ac:dyDescent="0.3"/>
    <row r="5848" ht="40.200000000000003" customHeight="1" x14ac:dyDescent="0.3"/>
    <row r="5849" ht="40.200000000000003" customHeight="1" x14ac:dyDescent="0.3"/>
    <row r="5850" ht="40.200000000000003" customHeight="1" x14ac:dyDescent="0.3"/>
    <row r="5851" ht="40.200000000000003" customHeight="1" x14ac:dyDescent="0.3"/>
    <row r="5852" ht="40.200000000000003" customHeight="1" x14ac:dyDescent="0.3"/>
    <row r="5853" ht="40.200000000000003" customHeight="1" x14ac:dyDescent="0.3"/>
    <row r="5854" ht="40.200000000000003" customHeight="1" x14ac:dyDescent="0.3"/>
    <row r="5855" ht="40.200000000000003" customHeight="1" x14ac:dyDescent="0.3"/>
    <row r="5856" ht="40.200000000000003" customHeight="1" x14ac:dyDescent="0.3"/>
    <row r="5857" ht="40.200000000000003" customHeight="1" x14ac:dyDescent="0.3"/>
    <row r="5858" ht="40.200000000000003" customHeight="1" x14ac:dyDescent="0.3"/>
    <row r="5859" ht="40.200000000000003" customHeight="1" x14ac:dyDescent="0.3"/>
    <row r="5860" ht="40.200000000000003" customHeight="1" x14ac:dyDescent="0.3"/>
    <row r="5861" ht="40.200000000000003" customHeight="1" x14ac:dyDescent="0.3"/>
    <row r="5862" ht="40.200000000000003" customHeight="1" x14ac:dyDescent="0.3"/>
    <row r="5863" ht="40.200000000000003" customHeight="1" x14ac:dyDescent="0.3"/>
    <row r="5864" ht="40.200000000000003" customHeight="1" x14ac:dyDescent="0.3"/>
    <row r="5865" ht="40.200000000000003" customHeight="1" x14ac:dyDescent="0.3"/>
    <row r="5866" ht="40.200000000000003" customHeight="1" x14ac:dyDescent="0.3"/>
    <row r="5867" ht="40.200000000000003" customHeight="1" x14ac:dyDescent="0.3"/>
    <row r="5868" ht="40.200000000000003" customHeight="1" x14ac:dyDescent="0.3"/>
    <row r="5869" ht="40.200000000000003" customHeight="1" x14ac:dyDescent="0.3"/>
    <row r="5870" ht="40.200000000000003" customHeight="1" x14ac:dyDescent="0.3"/>
    <row r="5871" ht="40.200000000000003" customHeight="1" x14ac:dyDescent="0.3"/>
    <row r="5872" ht="40.200000000000003" customHeight="1" x14ac:dyDescent="0.3"/>
    <row r="5873" ht="40.200000000000003" customHeight="1" x14ac:dyDescent="0.3"/>
    <row r="5874" ht="40.200000000000003" customHeight="1" x14ac:dyDescent="0.3"/>
    <row r="5875" ht="40.200000000000003" customHeight="1" x14ac:dyDescent="0.3"/>
    <row r="5876" ht="40.200000000000003" customHeight="1" x14ac:dyDescent="0.3"/>
    <row r="5877" ht="40.200000000000003" customHeight="1" x14ac:dyDescent="0.3"/>
    <row r="5878" ht="40.200000000000003" customHeight="1" x14ac:dyDescent="0.3"/>
    <row r="5879" ht="40.200000000000003" customHeight="1" x14ac:dyDescent="0.3"/>
    <row r="5880" ht="40.200000000000003" customHeight="1" x14ac:dyDescent="0.3"/>
    <row r="5881" ht="40.200000000000003" customHeight="1" x14ac:dyDescent="0.3"/>
    <row r="5882" ht="40.200000000000003" customHeight="1" x14ac:dyDescent="0.3"/>
    <row r="5883" ht="40.200000000000003" customHeight="1" x14ac:dyDescent="0.3"/>
    <row r="5884" ht="40.200000000000003" customHeight="1" x14ac:dyDescent="0.3"/>
    <row r="5885" ht="40.200000000000003" customHeight="1" x14ac:dyDescent="0.3"/>
    <row r="5886" ht="40.200000000000003" customHeight="1" x14ac:dyDescent="0.3"/>
    <row r="5887" ht="40.200000000000003" customHeight="1" x14ac:dyDescent="0.3"/>
    <row r="5888" ht="40.200000000000003" customHeight="1" x14ac:dyDescent="0.3"/>
    <row r="5889" ht="40.200000000000003" customHeight="1" x14ac:dyDescent="0.3"/>
    <row r="5890" ht="40.200000000000003" customHeight="1" x14ac:dyDescent="0.3"/>
    <row r="5891" ht="40.200000000000003" customHeight="1" x14ac:dyDescent="0.3"/>
    <row r="5892" ht="40.200000000000003" customHeight="1" x14ac:dyDescent="0.3"/>
    <row r="5893" ht="40.200000000000003" customHeight="1" x14ac:dyDescent="0.3"/>
    <row r="5894" ht="40.200000000000003" customHeight="1" x14ac:dyDescent="0.3"/>
    <row r="5895" ht="40.200000000000003" customHeight="1" x14ac:dyDescent="0.3"/>
    <row r="5896" ht="40.200000000000003" customHeight="1" x14ac:dyDescent="0.3"/>
    <row r="5897" ht="40.200000000000003" customHeight="1" x14ac:dyDescent="0.3"/>
    <row r="5898" ht="40.200000000000003" customHeight="1" x14ac:dyDescent="0.3"/>
    <row r="5899" ht="40.200000000000003" customHeight="1" x14ac:dyDescent="0.3"/>
    <row r="5900" ht="40.200000000000003" customHeight="1" x14ac:dyDescent="0.3"/>
    <row r="5901" ht="40.200000000000003" customHeight="1" x14ac:dyDescent="0.3"/>
    <row r="5902" ht="40.200000000000003" customHeight="1" x14ac:dyDescent="0.3"/>
    <row r="5903" ht="40.200000000000003" customHeight="1" x14ac:dyDescent="0.3"/>
    <row r="5904" ht="40.200000000000003" customHeight="1" x14ac:dyDescent="0.3"/>
    <row r="5905" ht="40.200000000000003" customHeight="1" x14ac:dyDescent="0.3"/>
    <row r="5906" ht="40.200000000000003" customHeight="1" x14ac:dyDescent="0.3"/>
    <row r="5907" ht="40.200000000000003" customHeight="1" x14ac:dyDescent="0.3"/>
    <row r="5908" ht="40.200000000000003" customHeight="1" x14ac:dyDescent="0.3"/>
    <row r="5909" ht="40.200000000000003" customHeight="1" x14ac:dyDescent="0.3"/>
    <row r="5910" ht="40.200000000000003" customHeight="1" x14ac:dyDescent="0.3"/>
    <row r="5911" ht="40.200000000000003" customHeight="1" x14ac:dyDescent="0.3"/>
    <row r="5912" ht="40.200000000000003" customHeight="1" x14ac:dyDescent="0.3"/>
    <row r="5913" ht="40.200000000000003" customHeight="1" x14ac:dyDescent="0.3"/>
    <row r="5914" ht="40.200000000000003" customHeight="1" x14ac:dyDescent="0.3"/>
    <row r="5915" ht="40.200000000000003" customHeight="1" x14ac:dyDescent="0.3"/>
    <row r="5916" ht="40.200000000000003" customHeight="1" x14ac:dyDescent="0.3"/>
    <row r="5917" ht="40.200000000000003" customHeight="1" x14ac:dyDescent="0.3"/>
    <row r="5918" ht="40.200000000000003" customHeight="1" x14ac:dyDescent="0.3"/>
    <row r="5919" ht="40.200000000000003" customHeight="1" x14ac:dyDescent="0.3"/>
    <row r="5920" ht="40.200000000000003" customHeight="1" x14ac:dyDescent="0.3"/>
    <row r="5921" ht="40.200000000000003" customHeight="1" x14ac:dyDescent="0.3"/>
    <row r="5922" ht="40.200000000000003" customHeight="1" x14ac:dyDescent="0.3"/>
    <row r="5923" ht="40.200000000000003" customHeight="1" x14ac:dyDescent="0.3"/>
    <row r="5924" ht="40.200000000000003" customHeight="1" x14ac:dyDescent="0.3"/>
    <row r="5925" ht="40.200000000000003" customHeight="1" x14ac:dyDescent="0.3"/>
    <row r="5926" ht="40.200000000000003" customHeight="1" x14ac:dyDescent="0.3"/>
    <row r="5927" ht="40.200000000000003" customHeight="1" x14ac:dyDescent="0.3"/>
    <row r="5928" ht="40.200000000000003" customHeight="1" x14ac:dyDescent="0.3"/>
    <row r="5929" ht="40.200000000000003" customHeight="1" x14ac:dyDescent="0.3"/>
    <row r="5930" ht="40.200000000000003" customHeight="1" x14ac:dyDescent="0.3"/>
    <row r="5931" ht="40.200000000000003" customHeight="1" x14ac:dyDescent="0.3"/>
    <row r="5932" ht="40.200000000000003" customHeight="1" x14ac:dyDescent="0.3"/>
    <row r="5933" ht="40.200000000000003" customHeight="1" x14ac:dyDescent="0.3"/>
    <row r="5934" ht="40.200000000000003" customHeight="1" x14ac:dyDescent="0.3"/>
    <row r="5935" ht="40.200000000000003" customHeight="1" x14ac:dyDescent="0.3"/>
    <row r="5936" ht="40.200000000000003" customHeight="1" x14ac:dyDescent="0.3"/>
    <row r="5937" ht="40.200000000000003" customHeight="1" x14ac:dyDescent="0.3"/>
    <row r="5938" ht="40.200000000000003" customHeight="1" x14ac:dyDescent="0.3"/>
    <row r="5939" ht="40.200000000000003" customHeight="1" x14ac:dyDescent="0.3"/>
    <row r="5940" ht="40.200000000000003" customHeight="1" x14ac:dyDescent="0.3"/>
    <row r="5941" ht="40.200000000000003" customHeight="1" x14ac:dyDescent="0.3"/>
    <row r="5942" ht="40.200000000000003" customHeight="1" x14ac:dyDescent="0.3"/>
    <row r="5943" ht="40.200000000000003" customHeight="1" x14ac:dyDescent="0.3"/>
    <row r="5944" ht="40.200000000000003" customHeight="1" x14ac:dyDescent="0.3"/>
    <row r="5945" ht="40.200000000000003" customHeight="1" x14ac:dyDescent="0.3"/>
    <row r="5946" ht="40.200000000000003" customHeight="1" x14ac:dyDescent="0.3"/>
    <row r="5947" ht="40.200000000000003" customHeight="1" x14ac:dyDescent="0.3"/>
    <row r="5948" ht="40.200000000000003" customHeight="1" x14ac:dyDescent="0.3"/>
    <row r="5949" ht="40.200000000000003" customHeight="1" x14ac:dyDescent="0.3"/>
    <row r="5950" ht="40.200000000000003" customHeight="1" x14ac:dyDescent="0.3"/>
    <row r="5951" ht="40.200000000000003" customHeight="1" x14ac:dyDescent="0.3"/>
    <row r="5952" ht="40.200000000000003" customHeight="1" x14ac:dyDescent="0.3"/>
    <row r="5953" ht="40.200000000000003" customHeight="1" x14ac:dyDescent="0.3"/>
    <row r="5954" ht="40.200000000000003" customHeight="1" x14ac:dyDescent="0.3"/>
    <row r="5955" ht="40.200000000000003" customHeight="1" x14ac:dyDescent="0.3"/>
    <row r="5956" ht="40.200000000000003" customHeight="1" x14ac:dyDescent="0.3"/>
    <row r="5957" ht="40.200000000000003" customHeight="1" x14ac:dyDescent="0.3"/>
    <row r="5958" ht="40.200000000000003" customHeight="1" x14ac:dyDescent="0.3"/>
    <row r="5959" ht="40.200000000000003" customHeight="1" x14ac:dyDescent="0.3"/>
    <row r="5960" ht="40.200000000000003" customHeight="1" x14ac:dyDescent="0.3"/>
    <row r="5961" ht="40.200000000000003" customHeight="1" x14ac:dyDescent="0.3"/>
    <row r="5962" ht="40.200000000000003" customHeight="1" x14ac:dyDescent="0.3"/>
    <row r="5963" ht="40.200000000000003" customHeight="1" x14ac:dyDescent="0.3"/>
    <row r="5964" ht="40.200000000000003" customHeight="1" x14ac:dyDescent="0.3"/>
    <row r="5965" ht="40.200000000000003" customHeight="1" x14ac:dyDescent="0.3"/>
    <row r="5966" ht="40.200000000000003" customHeight="1" x14ac:dyDescent="0.3"/>
    <row r="5967" ht="40.200000000000003" customHeight="1" x14ac:dyDescent="0.3"/>
    <row r="5968" ht="40.200000000000003" customHeight="1" x14ac:dyDescent="0.3"/>
    <row r="5969" ht="40.200000000000003" customHeight="1" x14ac:dyDescent="0.3"/>
    <row r="5970" ht="40.200000000000003" customHeight="1" x14ac:dyDescent="0.3"/>
    <row r="5971" ht="40.200000000000003" customHeight="1" x14ac:dyDescent="0.3"/>
    <row r="5972" ht="40.200000000000003" customHeight="1" x14ac:dyDescent="0.3"/>
    <row r="5973" ht="40.200000000000003" customHeight="1" x14ac:dyDescent="0.3"/>
    <row r="5974" ht="40.200000000000003" customHeight="1" x14ac:dyDescent="0.3"/>
    <row r="5975" ht="40.200000000000003" customHeight="1" x14ac:dyDescent="0.3"/>
    <row r="5976" ht="40.200000000000003" customHeight="1" x14ac:dyDescent="0.3"/>
    <row r="5977" ht="40.200000000000003" customHeight="1" x14ac:dyDescent="0.3"/>
    <row r="5978" ht="40.200000000000003" customHeight="1" x14ac:dyDescent="0.3"/>
    <row r="5979" ht="40.200000000000003" customHeight="1" x14ac:dyDescent="0.3"/>
    <row r="5980" ht="40.200000000000003" customHeight="1" x14ac:dyDescent="0.3"/>
    <row r="5981" ht="40.200000000000003" customHeight="1" x14ac:dyDescent="0.3"/>
    <row r="5982" ht="40.200000000000003" customHeight="1" x14ac:dyDescent="0.3"/>
    <row r="5983" ht="40.200000000000003" customHeight="1" x14ac:dyDescent="0.3"/>
    <row r="5984" ht="40.200000000000003" customHeight="1" x14ac:dyDescent="0.3"/>
    <row r="5985" ht="40.200000000000003" customHeight="1" x14ac:dyDescent="0.3"/>
    <row r="5986" ht="40.200000000000003" customHeight="1" x14ac:dyDescent="0.3"/>
    <row r="5987" ht="40.200000000000003" customHeight="1" x14ac:dyDescent="0.3"/>
    <row r="5988" ht="40.200000000000003" customHeight="1" x14ac:dyDescent="0.3"/>
    <row r="5989" ht="40.200000000000003" customHeight="1" x14ac:dyDescent="0.3"/>
    <row r="5990" ht="40.200000000000003" customHeight="1" x14ac:dyDescent="0.3"/>
    <row r="5991" ht="40.200000000000003" customHeight="1" x14ac:dyDescent="0.3"/>
    <row r="5992" ht="40.200000000000003" customHeight="1" x14ac:dyDescent="0.3"/>
    <row r="5993" ht="40.200000000000003" customHeight="1" x14ac:dyDescent="0.3"/>
    <row r="5994" ht="40.200000000000003" customHeight="1" x14ac:dyDescent="0.3"/>
    <row r="5995" ht="40.200000000000003" customHeight="1" x14ac:dyDescent="0.3"/>
    <row r="5996" ht="40.200000000000003" customHeight="1" x14ac:dyDescent="0.3"/>
    <row r="5997" ht="40.200000000000003" customHeight="1" x14ac:dyDescent="0.3"/>
    <row r="5998" ht="40.200000000000003" customHeight="1" x14ac:dyDescent="0.3"/>
    <row r="5999" ht="40.200000000000003" customHeight="1" x14ac:dyDescent="0.3"/>
    <row r="6000" ht="40.200000000000003" customHeight="1" x14ac:dyDescent="0.3"/>
    <row r="6001" ht="40.200000000000003" customHeight="1" x14ac:dyDescent="0.3"/>
    <row r="6002" ht="40.200000000000003" customHeight="1" x14ac:dyDescent="0.3"/>
    <row r="6003" ht="40.200000000000003" customHeight="1" x14ac:dyDescent="0.3"/>
    <row r="6004" ht="40.200000000000003" customHeight="1" x14ac:dyDescent="0.3"/>
    <row r="6005" ht="40.200000000000003" customHeight="1" x14ac:dyDescent="0.3"/>
    <row r="6006" ht="40.200000000000003" customHeight="1" x14ac:dyDescent="0.3"/>
    <row r="6007" ht="40.200000000000003" customHeight="1" x14ac:dyDescent="0.3"/>
    <row r="6008" ht="40.200000000000003" customHeight="1" x14ac:dyDescent="0.3"/>
    <row r="6009" ht="40.200000000000003" customHeight="1" x14ac:dyDescent="0.3"/>
    <row r="6010" ht="40.200000000000003" customHeight="1" x14ac:dyDescent="0.3"/>
    <row r="6011" ht="40.200000000000003" customHeight="1" x14ac:dyDescent="0.3"/>
    <row r="6012" ht="40.200000000000003" customHeight="1" x14ac:dyDescent="0.3"/>
    <row r="6013" ht="40.200000000000003" customHeight="1" x14ac:dyDescent="0.3"/>
    <row r="6014" ht="40.200000000000003" customHeight="1" x14ac:dyDescent="0.3"/>
    <row r="6015" ht="40.200000000000003" customHeight="1" x14ac:dyDescent="0.3"/>
    <row r="6016" ht="40.200000000000003" customHeight="1" x14ac:dyDescent="0.3"/>
    <row r="6017" ht="40.200000000000003" customHeight="1" x14ac:dyDescent="0.3"/>
    <row r="6018" ht="40.200000000000003" customHeight="1" x14ac:dyDescent="0.3"/>
    <row r="6019" ht="40.200000000000003" customHeight="1" x14ac:dyDescent="0.3"/>
    <row r="6020" ht="40.200000000000003" customHeight="1" x14ac:dyDescent="0.3"/>
    <row r="6021" ht="40.200000000000003" customHeight="1" x14ac:dyDescent="0.3"/>
    <row r="6022" ht="40.200000000000003" customHeight="1" x14ac:dyDescent="0.3"/>
    <row r="6023" ht="40.200000000000003" customHeight="1" x14ac:dyDescent="0.3"/>
    <row r="6024" ht="40.200000000000003" customHeight="1" x14ac:dyDescent="0.3"/>
    <row r="6025" ht="40.200000000000003" customHeight="1" x14ac:dyDescent="0.3"/>
    <row r="6026" ht="40.200000000000003" customHeight="1" x14ac:dyDescent="0.3"/>
    <row r="6027" ht="40.200000000000003" customHeight="1" x14ac:dyDescent="0.3"/>
    <row r="6028" ht="40.200000000000003" customHeight="1" x14ac:dyDescent="0.3"/>
    <row r="6029" ht="40.200000000000003" customHeight="1" x14ac:dyDescent="0.3"/>
    <row r="6030" ht="40.200000000000003" customHeight="1" x14ac:dyDescent="0.3"/>
    <row r="6031" ht="40.200000000000003" customHeight="1" x14ac:dyDescent="0.3"/>
    <row r="6032" ht="40.200000000000003" customHeight="1" x14ac:dyDescent="0.3"/>
    <row r="6033" ht="40.200000000000003" customHeight="1" x14ac:dyDescent="0.3"/>
    <row r="6034" ht="40.200000000000003" customHeight="1" x14ac:dyDescent="0.3"/>
    <row r="6035" ht="40.200000000000003" customHeight="1" x14ac:dyDescent="0.3"/>
    <row r="6036" ht="40.200000000000003" customHeight="1" x14ac:dyDescent="0.3"/>
    <row r="6037" ht="40.200000000000003" customHeight="1" x14ac:dyDescent="0.3"/>
    <row r="6038" ht="40.200000000000003" customHeight="1" x14ac:dyDescent="0.3"/>
    <row r="6039" ht="40.200000000000003" customHeight="1" x14ac:dyDescent="0.3"/>
    <row r="6040" ht="40.200000000000003" customHeight="1" x14ac:dyDescent="0.3"/>
    <row r="6041" ht="40.200000000000003" customHeight="1" x14ac:dyDescent="0.3"/>
    <row r="6042" ht="40.200000000000003" customHeight="1" x14ac:dyDescent="0.3"/>
    <row r="6043" ht="40.200000000000003" customHeight="1" x14ac:dyDescent="0.3"/>
    <row r="6044" ht="40.200000000000003" customHeight="1" x14ac:dyDescent="0.3"/>
    <row r="6045" ht="40.200000000000003" customHeight="1" x14ac:dyDescent="0.3"/>
    <row r="6046" ht="40.200000000000003" customHeight="1" x14ac:dyDescent="0.3"/>
    <row r="6047" ht="40.200000000000003" customHeight="1" x14ac:dyDescent="0.3"/>
    <row r="6048" ht="40.200000000000003" customHeight="1" x14ac:dyDescent="0.3"/>
    <row r="6049" ht="40.200000000000003" customHeight="1" x14ac:dyDescent="0.3"/>
    <row r="6050" ht="40.200000000000003" customHeight="1" x14ac:dyDescent="0.3"/>
    <row r="6051" ht="40.200000000000003" customHeight="1" x14ac:dyDescent="0.3"/>
    <row r="6052" ht="40.200000000000003" customHeight="1" x14ac:dyDescent="0.3"/>
    <row r="6053" ht="40.200000000000003" customHeight="1" x14ac:dyDescent="0.3"/>
    <row r="6054" ht="40.200000000000003" customHeight="1" x14ac:dyDescent="0.3"/>
    <row r="6055" ht="40.200000000000003" customHeight="1" x14ac:dyDescent="0.3"/>
    <row r="6056" ht="40.200000000000003" customHeight="1" x14ac:dyDescent="0.3"/>
    <row r="6057" ht="40.200000000000003" customHeight="1" x14ac:dyDescent="0.3"/>
    <row r="6058" ht="40.200000000000003" customHeight="1" x14ac:dyDescent="0.3"/>
    <row r="6059" ht="40.200000000000003" customHeight="1" x14ac:dyDescent="0.3"/>
    <row r="6060" ht="40.200000000000003" customHeight="1" x14ac:dyDescent="0.3"/>
    <row r="6061" ht="40.200000000000003" customHeight="1" x14ac:dyDescent="0.3"/>
    <row r="6062" ht="40.200000000000003" customHeight="1" x14ac:dyDescent="0.3"/>
    <row r="6063" ht="40.200000000000003" customHeight="1" x14ac:dyDescent="0.3"/>
    <row r="6064" ht="40.200000000000003" customHeight="1" x14ac:dyDescent="0.3"/>
    <row r="6065" ht="40.200000000000003" customHeight="1" x14ac:dyDescent="0.3"/>
    <row r="6066" ht="40.200000000000003" customHeight="1" x14ac:dyDescent="0.3"/>
    <row r="6067" ht="40.200000000000003" customHeight="1" x14ac:dyDescent="0.3"/>
    <row r="6068" ht="40.200000000000003" customHeight="1" x14ac:dyDescent="0.3"/>
    <row r="6069" ht="40.200000000000003" customHeight="1" x14ac:dyDescent="0.3"/>
    <row r="6070" ht="40.200000000000003" customHeight="1" x14ac:dyDescent="0.3"/>
    <row r="6071" ht="40.200000000000003" customHeight="1" x14ac:dyDescent="0.3"/>
    <row r="6072" ht="40.200000000000003" customHeight="1" x14ac:dyDescent="0.3"/>
    <row r="6073" ht="40.200000000000003" customHeight="1" x14ac:dyDescent="0.3"/>
    <row r="6074" ht="40.200000000000003" customHeight="1" x14ac:dyDescent="0.3"/>
    <row r="6075" ht="40.200000000000003" customHeight="1" x14ac:dyDescent="0.3"/>
    <row r="6076" ht="40.200000000000003" customHeight="1" x14ac:dyDescent="0.3"/>
    <row r="6077" ht="40.200000000000003" customHeight="1" x14ac:dyDescent="0.3"/>
    <row r="6078" ht="40.200000000000003" customHeight="1" x14ac:dyDescent="0.3"/>
    <row r="6079" ht="40.200000000000003" customHeight="1" x14ac:dyDescent="0.3"/>
    <row r="6080" ht="40.200000000000003" customHeight="1" x14ac:dyDescent="0.3"/>
    <row r="6081" ht="40.200000000000003" customHeight="1" x14ac:dyDescent="0.3"/>
    <row r="6082" ht="40.200000000000003" customHeight="1" x14ac:dyDescent="0.3"/>
    <row r="6083" ht="40.200000000000003" customHeight="1" x14ac:dyDescent="0.3"/>
    <row r="6084" ht="40.200000000000003" customHeight="1" x14ac:dyDescent="0.3"/>
    <row r="6085" ht="40.200000000000003" customHeight="1" x14ac:dyDescent="0.3"/>
    <row r="6086" ht="40.200000000000003" customHeight="1" x14ac:dyDescent="0.3"/>
    <row r="6087" ht="40.200000000000003" customHeight="1" x14ac:dyDescent="0.3"/>
    <row r="6088" ht="40.200000000000003" customHeight="1" x14ac:dyDescent="0.3"/>
    <row r="6089" ht="40.200000000000003" customHeight="1" x14ac:dyDescent="0.3"/>
    <row r="6090" ht="40.200000000000003" customHeight="1" x14ac:dyDescent="0.3"/>
    <row r="6091" ht="40.200000000000003" customHeight="1" x14ac:dyDescent="0.3"/>
    <row r="6092" ht="40.200000000000003" customHeight="1" x14ac:dyDescent="0.3"/>
    <row r="6093" ht="40.200000000000003" customHeight="1" x14ac:dyDescent="0.3"/>
    <row r="6094" ht="40.200000000000003" customHeight="1" x14ac:dyDescent="0.3"/>
    <row r="6095" ht="40.200000000000003" customHeight="1" x14ac:dyDescent="0.3"/>
    <row r="6096" ht="40.200000000000003" customHeight="1" x14ac:dyDescent="0.3"/>
    <row r="6097" ht="40.200000000000003" customHeight="1" x14ac:dyDescent="0.3"/>
    <row r="6098" ht="40.200000000000003" customHeight="1" x14ac:dyDescent="0.3"/>
    <row r="6099" ht="40.200000000000003" customHeight="1" x14ac:dyDescent="0.3"/>
    <row r="6100" ht="40.200000000000003" customHeight="1" x14ac:dyDescent="0.3"/>
    <row r="6101" ht="40.200000000000003" customHeight="1" x14ac:dyDescent="0.3"/>
    <row r="6102" ht="40.200000000000003" customHeight="1" x14ac:dyDescent="0.3"/>
    <row r="6103" ht="40.200000000000003" customHeight="1" x14ac:dyDescent="0.3"/>
    <row r="6104" ht="40.200000000000003" customHeight="1" x14ac:dyDescent="0.3"/>
    <row r="6105" ht="40.200000000000003" customHeight="1" x14ac:dyDescent="0.3"/>
    <row r="6106" ht="40.200000000000003" customHeight="1" x14ac:dyDescent="0.3"/>
    <row r="6107" ht="40.200000000000003" customHeight="1" x14ac:dyDescent="0.3"/>
    <row r="6108" ht="40.200000000000003" customHeight="1" x14ac:dyDescent="0.3"/>
    <row r="6109" ht="40.200000000000003" customHeight="1" x14ac:dyDescent="0.3"/>
    <row r="6110" ht="40.200000000000003" customHeight="1" x14ac:dyDescent="0.3"/>
    <row r="6111" ht="40.200000000000003" customHeight="1" x14ac:dyDescent="0.3"/>
    <row r="6112" ht="40.200000000000003" customHeight="1" x14ac:dyDescent="0.3"/>
    <row r="6113" ht="40.200000000000003" customHeight="1" x14ac:dyDescent="0.3"/>
    <row r="6114" ht="40.200000000000003" customHeight="1" x14ac:dyDescent="0.3"/>
    <row r="6115" ht="40.200000000000003" customHeight="1" x14ac:dyDescent="0.3"/>
    <row r="6116" ht="40.200000000000003" customHeight="1" x14ac:dyDescent="0.3"/>
    <row r="6117" ht="40.200000000000003" customHeight="1" x14ac:dyDescent="0.3"/>
    <row r="6118" ht="40.200000000000003" customHeight="1" x14ac:dyDescent="0.3"/>
    <row r="6119" ht="40.200000000000003" customHeight="1" x14ac:dyDescent="0.3"/>
    <row r="6120" ht="40.200000000000003" customHeight="1" x14ac:dyDescent="0.3"/>
    <row r="6121" ht="40.200000000000003" customHeight="1" x14ac:dyDescent="0.3"/>
    <row r="6122" ht="40.200000000000003" customHeight="1" x14ac:dyDescent="0.3"/>
    <row r="6123" ht="40.200000000000003" customHeight="1" x14ac:dyDescent="0.3"/>
    <row r="6124" ht="40.200000000000003" customHeight="1" x14ac:dyDescent="0.3"/>
    <row r="6125" ht="40.200000000000003" customHeight="1" x14ac:dyDescent="0.3"/>
    <row r="6126" ht="40.200000000000003" customHeight="1" x14ac:dyDescent="0.3"/>
    <row r="6127" ht="40.200000000000003" customHeight="1" x14ac:dyDescent="0.3"/>
    <row r="6128" ht="40.200000000000003" customHeight="1" x14ac:dyDescent="0.3"/>
    <row r="6129" ht="40.200000000000003" customHeight="1" x14ac:dyDescent="0.3"/>
    <row r="6130" ht="40.200000000000003" customHeight="1" x14ac:dyDescent="0.3"/>
    <row r="6131" ht="40.200000000000003" customHeight="1" x14ac:dyDescent="0.3"/>
    <row r="6132" ht="40.200000000000003" customHeight="1" x14ac:dyDescent="0.3"/>
    <row r="6133" ht="40.200000000000003" customHeight="1" x14ac:dyDescent="0.3"/>
    <row r="6134" ht="40.200000000000003" customHeight="1" x14ac:dyDescent="0.3"/>
    <row r="6135" ht="40.200000000000003" customHeight="1" x14ac:dyDescent="0.3"/>
    <row r="6136" ht="40.200000000000003" customHeight="1" x14ac:dyDescent="0.3"/>
    <row r="6137" ht="40.200000000000003" customHeight="1" x14ac:dyDescent="0.3"/>
    <row r="6138" ht="40.200000000000003" customHeight="1" x14ac:dyDescent="0.3"/>
    <row r="6139" ht="40.200000000000003" customHeight="1" x14ac:dyDescent="0.3"/>
    <row r="6140" ht="40.200000000000003" customHeight="1" x14ac:dyDescent="0.3"/>
    <row r="6141" ht="40.200000000000003" customHeight="1" x14ac:dyDescent="0.3"/>
    <row r="6142" ht="40.200000000000003" customHeight="1" x14ac:dyDescent="0.3"/>
    <row r="6143" ht="40.200000000000003" customHeight="1" x14ac:dyDescent="0.3"/>
    <row r="6144" ht="40.200000000000003" customHeight="1" x14ac:dyDescent="0.3"/>
    <row r="6145" ht="40.200000000000003" customHeight="1" x14ac:dyDescent="0.3"/>
    <row r="6146" ht="40.200000000000003" customHeight="1" x14ac:dyDescent="0.3"/>
    <row r="6147" ht="40.200000000000003" customHeight="1" x14ac:dyDescent="0.3"/>
    <row r="6148" ht="40.200000000000003" customHeight="1" x14ac:dyDescent="0.3"/>
    <row r="6149" ht="40.200000000000003" customHeight="1" x14ac:dyDescent="0.3"/>
    <row r="6150" ht="40.200000000000003" customHeight="1" x14ac:dyDescent="0.3"/>
    <row r="6151" ht="40.200000000000003" customHeight="1" x14ac:dyDescent="0.3"/>
    <row r="6152" ht="40.200000000000003" customHeight="1" x14ac:dyDescent="0.3"/>
    <row r="6153" ht="40.200000000000003" customHeight="1" x14ac:dyDescent="0.3"/>
    <row r="6154" ht="40.200000000000003" customHeight="1" x14ac:dyDescent="0.3"/>
    <row r="6155" ht="40.200000000000003" customHeight="1" x14ac:dyDescent="0.3"/>
    <row r="6156" ht="40.200000000000003" customHeight="1" x14ac:dyDescent="0.3"/>
    <row r="6157" ht="40.200000000000003" customHeight="1" x14ac:dyDescent="0.3"/>
    <row r="6158" ht="40.200000000000003" customHeight="1" x14ac:dyDescent="0.3"/>
    <row r="6159" ht="40.200000000000003" customHeight="1" x14ac:dyDescent="0.3"/>
    <row r="6160" ht="40.200000000000003" customHeight="1" x14ac:dyDescent="0.3"/>
    <row r="6161" ht="40.200000000000003" customHeight="1" x14ac:dyDescent="0.3"/>
    <row r="6162" ht="40.200000000000003" customHeight="1" x14ac:dyDescent="0.3"/>
    <row r="6163" ht="40.200000000000003" customHeight="1" x14ac:dyDescent="0.3"/>
    <row r="6164" ht="40.200000000000003" customHeight="1" x14ac:dyDescent="0.3"/>
    <row r="6165" ht="40.200000000000003" customHeight="1" x14ac:dyDescent="0.3"/>
    <row r="6166" ht="40.200000000000003" customHeight="1" x14ac:dyDescent="0.3"/>
    <row r="6167" ht="40.200000000000003" customHeight="1" x14ac:dyDescent="0.3"/>
    <row r="6168" ht="40.200000000000003" customHeight="1" x14ac:dyDescent="0.3"/>
    <row r="6169" ht="40.200000000000003" customHeight="1" x14ac:dyDescent="0.3"/>
    <row r="6170" ht="40.200000000000003" customHeight="1" x14ac:dyDescent="0.3"/>
    <row r="6171" ht="40.200000000000003" customHeight="1" x14ac:dyDescent="0.3"/>
    <row r="6172" ht="40.200000000000003" customHeight="1" x14ac:dyDescent="0.3"/>
    <row r="6173" ht="40.200000000000003" customHeight="1" x14ac:dyDescent="0.3"/>
    <row r="6174" ht="40.200000000000003" customHeight="1" x14ac:dyDescent="0.3"/>
    <row r="6175" ht="40.200000000000003" customHeight="1" x14ac:dyDescent="0.3"/>
    <row r="6176" ht="40.200000000000003" customHeight="1" x14ac:dyDescent="0.3"/>
    <row r="6177" ht="40.200000000000003" customHeight="1" x14ac:dyDescent="0.3"/>
    <row r="6178" ht="40.200000000000003" customHeight="1" x14ac:dyDescent="0.3"/>
    <row r="6179" ht="40.200000000000003" customHeight="1" x14ac:dyDescent="0.3"/>
    <row r="6180" ht="40.200000000000003" customHeight="1" x14ac:dyDescent="0.3"/>
    <row r="6181" ht="40.200000000000003" customHeight="1" x14ac:dyDescent="0.3"/>
    <row r="6182" ht="40.200000000000003" customHeight="1" x14ac:dyDescent="0.3"/>
    <row r="6183" ht="40.200000000000003" customHeight="1" x14ac:dyDescent="0.3"/>
    <row r="6184" ht="40.200000000000003" customHeight="1" x14ac:dyDescent="0.3"/>
    <row r="6185" ht="40.200000000000003" customHeight="1" x14ac:dyDescent="0.3"/>
    <row r="6186" ht="40.200000000000003" customHeight="1" x14ac:dyDescent="0.3"/>
    <row r="6187" ht="40.200000000000003" customHeight="1" x14ac:dyDescent="0.3"/>
    <row r="6188" ht="40.200000000000003" customHeight="1" x14ac:dyDescent="0.3"/>
    <row r="6189" ht="40.200000000000003" customHeight="1" x14ac:dyDescent="0.3"/>
    <row r="6190" ht="40.200000000000003" customHeight="1" x14ac:dyDescent="0.3"/>
    <row r="6191" ht="40.200000000000003" customHeight="1" x14ac:dyDescent="0.3"/>
    <row r="6192" ht="40.200000000000003" customHeight="1" x14ac:dyDescent="0.3"/>
    <row r="6193" ht="40.200000000000003" customHeight="1" x14ac:dyDescent="0.3"/>
    <row r="6194" ht="40.200000000000003" customHeight="1" x14ac:dyDescent="0.3"/>
    <row r="6195" ht="40.200000000000003" customHeight="1" x14ac:dyDescent="0.3"/>
    <row r="6196" ht="40.200000000000003" customHeight="1" x14ac:dyDescent="0.3"/>
    <row r="6197" ht="40.200000000000003" customHeight="1" x14ac:dyDescent="0.3"/>
    <row r="6198" ht="40.200000000000003" customHeight="1" x14ac:dyDescent="0.3"/>
    <row r="6199" ht="40.200000000000003" customHeight="1" x14ac:dyDescent="0.3"/>
    <row r="6200" ht="40.200000000000003" customHeight="1" x14ac:dyDescent="0.3"/>
    <row r="6201" ht="40.200000000000003" customHeight="1" x14ac:dyDescent="0.3"/>
    <row r="6202" ht="40.200000000000003" customHeight="1" x14ac:dyDescent="0.3"/>
    <row r="6203" ht="40.200000000000003" customHeight="1" x14ac:dyDescent="0.3"/>
    <row r="6204" ht="40.200000000000003" customHeight="1" x14ac:dyDescent="0.3"/>
    <row r="6205" ht="40.200000000000003" customHeight="1" x14ac:dyDescent="0.3"/>
    <row r="6206" ht="40.200000000000003" customHeight="1" x14ac:dyDescent="0.3"/>
    <row r="6207" ht="40.200000000000003" customHeight="1" x14ac:dyDescent="0.3"/>
    <row r="6208" ht="40.200000000000003" customHeight="1" x14ac:dyDescent="0.3"/>
    <row r="6209" ht="40.200000000000003" customHeight="1" x14ac:dyDescent="0.3"/>
    <row r="6210" ht="40.200000000000003" customHeight="1" x14ac:dyDescent="0.3"/>
    <row r="6211" ht="40.200000000000003" customHeight="1" x14ac:dyDescent="0.3"/>
    <row r="6212" ht="40.200000000000003" customHeight="1" x14ac:dyDescent="0.3"/>
    <row r="6213" ht="40.200000000000003" customHeight="1" x14ac:dyDescent="0.3"/>
    <row r="6214" ht="40.200000000000003" customHeight="1" x14ac:dyDescent="0.3"/>
    <row r="6215" ht="40.200000000000003" customHeight="1" x14ac:dyDescent="0.3"/>
    <row r="6216" ht="40.200000000000003" customHeight="1" x14ac:dyDescent="0.3"/>
    <row r="6217" ht="40.200000000000003" customHeight="1" x14ac:dyDescent="0.3"/>
    <row r="6218" ht="40.200000000000003" customHeight="1" x14ac:dyDescent="0.3"/>
    <row r="6219" ht="40.200000000000003" customHeight="1" x14ac:dyDescent="0.3"/>
    <row r="6220" ht="40.200000000000003" customHeight="1" x14ac:dyDescent="0.3"/>
    <row r="6221" ht="40.200000000000003" customHeight="1" x14ac:dyDescent="0.3"/>
    <row r="6222" ht="40.200000000000003" customHeight="1" x14ac:dyDescent="0.3"/>
    <row r="6223" ht="40.200000000000003" customHeight="1" x14ac:dyDescent="0.3"/>
    <row r="6224" ht="40.200000000000003" customHeight="1" x14ac:dyDescent="0.3"/>
    <row r="6225" ht="40.200000000000003" customHeight="1" x14ac:dyDescent="0.3"/>
    <row r="6226" ht="40.200000000000003" customHeight="1" x14ac:dyDescent="0.3"/>
    <row r="6227" ht="40.200000000000003" customHeight="1" x14ac:dyDescent="0.3"/>
    <row r="6228" ht="40.200000000000003" customHeight="1" x14ac:dyDescent="0.3"/>
    <row r="6229" ht="40.200000000000003" customHeight="1" x14ac:dyDescent="0.3"/>
    <row r="6230" ht="40.200000000000003" customHeight="1" x14ac:dyDescent="0.3"/>
    <row r="6231" ht="40.200000000000003" customHeight="1" x14ac:dyDescent="0.3"/>
    <row r="6232" ht="40.200000000000003" customHeight="1" x14ac:dyDescent="0.3"/>
    <row r="6233" ht="40.200000000000003" customHeight="1" x14ac:dyDescent="0.3"/>
    <row r="6234" ht="40.200000000000003" customHeight="1" x14ac:dyDescent="0.3"/>
    <row r="6235" ht="40.200000000000003" customHeight="1" x14ac:dyDescent="0.3"/>
    <row r="6236" ht="40.200000000000003" customHeight="1" x14ac:dyDescent="0.3"/>
    <row r="6237" ht="40.200000000000003" customHeight="1" x14ac:dyDescent="0.3"/>
    <row r="6238" ht="40.200000000000003" customHeight="1" x14ac:dyDescent="0.3"/>
    <row r="6239" ht="40.200000000000003" customHeight="1" x14ac:dyDescent="0.3"/>
    <row r="6240" ht="40.200000000000003" customHeight="1" x14ac:dyDescent="0.3"/>
    <row r="6241" ht="40.200000000000003" customHeight="1" x14ac:dyDescent="0.3"/>
    <row r="6242" ht="40.200000000000003" customHeight="1" x14ac:dyDescent="0.3"/>
    <row r="6243" ht="40.200000000000003" customHeight="1" x14ac:dyDescent="0.3"/>
    <row r="6244" ht="40.200000000000003" customHeight="1" x14ac:dyDescent="0.3"/>
    <row r="6245" ht="40.200000000000003" customHeight="1" x14ac:dyDescent="0.3"/>
    <row r="6246" ht="40.200000000000003" customHeight="1" x14ac:dyDescent="0.3"/>
    <row r="6247" ht="40.200000000000003" customHeight="1" x14ac:dyDescent="0.3"/>
    <row r="6248" ht="40.200000000000003" customHeight="1" x14ac:dyDescent="0.3"/>
    <row r="6249" ht="40.200000000000003" customHeight="1" x14ac:dyDescent="0.3"/>
    <row r="6250" ht="40.200000000000003" customHeight="1" x14ac:dyDescent="0.3"/>
    <row r="6251" ht="40.200000000000003" customHeight="1" x14ac:dyDescent="0.3"/>
    <row r="6252" ht="40.200000000000003" customHeight="1" x14ac:dyDescent="0.3"/>
    <row r="6253" ht="40.200000000000003" customHeight="1" x14ac:dyDescent="0.3"/>
    <row r="6254" ht="40.200000000000003" customHeight="1" x14ac:dyDescent="0.3"/>
    <row r="6255" ht="40.200000000000003" customHeight="1" x14ac:dyDescent="0.3"/>
    <row r="6256" ht="40.200000000000003" customHeight="1" x14ac:dyDescent="0.3"/>
    <row r="6257" ht="40.200000000000003" customHeight="1" x14ac:dyDescent="0.3"/>
    <row r="6258" ht="40.200000000000003" customHeight="1" x14ac:dyDescent="0.3"/>
    <row r="6259" ht="40.200000000000003" customHeight="1" x14ac:dyDescent="0.3"/>
    <row r="6260" ht="40.200000000000003" customHeight="1" x14ac:dyDescent="0.3"/>
    <row r="6261" ht="40.200000000000003" customHeight="1" x14ac:dyDescent="0.3"/>
    <row r="6262" ht="40.200000000000003" customHeight="1" x14ac:dyDescent="0.3"/>
    <row r="6263" ht="40.200000000000003" customHeight="1" x14ac:dyDescent="0.3"/>
    <row r="6264" ht="40.200000000000003" customHeight="1" x14ac:dyDescent="0.3"/>
    <row r="6265" ht="40.200000000000003" customHeight="1" x14ac:dyDescent="0.3"/>
    <row r="6266" ht="40.200000000000003" customHeight="1" x14ac:dyDescent="0.3"/>
    <row r="6267" ht="40.200000000000003" customHeight="1" x14ac:dyDescent="0.3"/>
    <row r="6268" ht="40.200000000000003" customHeight="1" x14ac:dyDescent="0.3"/>
    <row r="6269" ht="40.200000000000003" customHeight="1" x14ac:dyDescent="0.3"/>
    <row r="6270" ht="40.200000000000003" customHeight="1" x14ac:dyDescent="0.3"/>
    <row r="6271" ht="40.200000000000003" customHeight="1" x14ac:dyDescent="0.3"/>
    <row r="6272" ht="40.200000000000003" customHeight="1" x14ac:dyDescent="0.3"/>
    <row r="6273" ht="40.200000000000003" customHeight="1" x14ac:dyDescent="0.3"/>
    <row r="6274" ht="40.200000000000003" customHeight="1" x14ac:dyDescent="0.3"/>
    <row r="6275" ht="40.200000000000003" customHeight="1" x14ac:dyDescent="0.3"/>
    <row r="6276" ht="40.200000000000003" customHeight="1" x14ac:dyDescent="0.3"/>
    <row r="6277" ht="40.200000000000003" customHeight="1" x14ac:dyDescent="0.3"/>
    <row r="6278" ht="40.200000000000003" customHeight="1" x14ac:dyDescent="0.3"/>
    <row r="6279" ht="40.200000000000003" customHeight="1" x14ac:dyDescent="0.3"/>
    <row r="6280" ht="40.200000000000003" customHeight="1" x14ac:dyDescent="0.3"/>
    <row r="6281" ht="40.200000000000003" customHeight="1" x14ac:dyDescent="0.3"/>
    <row r="6282" ht="40.200000000000003" customHeight="1" x14ac:dyDescent="0.3"/>
    <row r="6283" ht="40.200000000000003" customHeight="1" x14ac:dyDescent="0.3"/>
    <row r="6284" ht="40.200000000000003" customHeight="1" x14ac:dyDescent="0.3"/>
    <row r="6285" ht="40.200000000000003" customHeight="1" x14ac:dyDescent="0.3"/>
    <row r="6286" ht="40.200000000000003" customHeight="1" x14ac:dyDescent="0.3"/>
    <row r="6287" ht="40.200000000000003" customHeight="1" x14ac:dyDescent="0.3"/>
    <row r="6288" ht="40.200000000000003" customHeight="1" x14ac:dyDescent="0.3"/>
    <row r="6289" ht="40.200000000000003" customHeight="1" x14ac:dyDescent="0.3"/>
    <row r="6290" ht="40.200000000000003" customHeight="1" x14ac:dyDescent="0.3"/>
    <row r="6291" ht="40.200000000000003" customHeight="1" x14ac:dyDescent="0.3"/>
    <row r="6292" ht="40.200000000000003" customHeight="1" x14ac:dyDescent="0.3"/>
    <row r="6293" ht="40.200000000000003" customHeight="1" x14ac:dyDescent="0.3"/>
    <row r="6294" ht="40.200000000000003" customHeight="1" x14ac:dyDescent="0.3"/>
    <row r="6295" ht="40.200000000000003" customHeight="1" x14ac:dyDescent="0.3"/>
    <row r="6296" ht="40.200000000000003" customHeight="1" x14ac:dyDescent="0.3"/>
    <row r="6297" ht="40.200000000000003" customHeight="1" x14ac:dyDescent="0.3"/>
    <row r="6298" ht="40.200000000000003" customHeight="1" x14ac:dyDescent="0.3"/>
    <row r="6299" ht="40.200000000000003" customHeight="1" x14ac:dyDescent="0.3"/>
    <row r="6300" ht="40.200000000000003" customHeight="1" x14ac:dyDescent="0.3"/>
    <row r="6301" ht="40.200000000000003" customHeight="1" x14ac:dyDescent="0.3"/>
    <row r="6302" ht="40.200000000000003" customHeight="1" x14ac:dyDescent="0.3"/>
    <row r="6303" ht="40.200000000000003" customHeight="1" x14ac:dyDescent="0.3"/>
    <row r="6304" ht="40.200000000000003" customHeight="1" x14ac:dyDescent="0.3"/>
    <row r="6305" ht="40.200000000000003" customHeight="1" x14ac:dyDescent="0.3"/>
    <row r="6306" ht="40.200000000000003" customHeight="1" x14ac:dyDescent="0.3"/>
    <row r="6307" ht="40.200000000000003" customHeight="1" x14ac:dyDescent="0.3"/>
    <row r="6308" ht="40.200000000000003" customHeight="1" x14ac:dyDescent="0.3"/>
    <row r="6309" ht="40.200000000000003" customHeight="1" x14ac:dyDescent="0.3"/>
    <row r="6310" ht="40.200000000000003" customHeight="1" x14ac:dyDescent="0.3"/>
    <row r="6311" ht="40.200000000000003" customHeight="1" x14ac:dyDescent="0.3"/>
    <row r="6312" ht="40.200000000000003" customHeight="1" x14ac:dyDescent="0.3"/>
    <row r="6313" ht="40.200000000000003" customHeight="1" x14ac:dyDescent="0.3"/>
    <row r="6314" ht="40.200000000000003" customHeight="1" x14ac:dyDescent="0.3"/>
    <row r="6315" ht="40.200000000000003" customHeight="1" x14ac:dyDescent="0.3"/>
    <row r="6316" ht="40.200000000000003" customHeight="1" x14ac:dyDescent="0.3"/>
    <row r="6317" ht="40.200000000000003" customHeight="1" x14ac:dyDescent="0.3"/>
    <row r="6318" ht="40.200000000000003" customHeight="1" x14ac:dyDescent="0.3"/>
    <row r="6319" ht="40.200000000000003" customHeight="1" x14ac:dyDescent="0.3"/>
    <row r="6320" ht="40.200000000000003" customHeight="1" x14ac:dyDescent="0.3"/>
    <row r="6321" ht="40.200000000000003" customHeight="1" x14ac:dyDescent="0.3"/>
    <row r="6322" ht="40.200000000000003" customHeight="1" x14ac:dyDescent="0.3"/>
    <row r="6323" ht="40.200000000000003" customHeight="1" x14ac:dyDescent="0.3"/>
    <row r="6324" ht="40.200000000000003" customHeight="1" x14ac:dyDescent="0.3"/>
    <row r="6325" ht="40.200000000000003" customHeight="1" x14ac:dyDescent="0.3"/>
    <row r="6326" ht="40.200000000000003" customHeight="1" x14ac:dyDescent="0.3"/>
    <row r="6327" ht="40.200000000000003" customHeight="1" x14ac:dyDescent="0.3"/>
    <row r="6328" ht="40.200000000000003" customHeight="1" x14ac:dyDescent="0.3"/>
    <row r="6329" ht="40.200000000000003" customHeight="1" x14ac:dyDescent="0.3"/>
    <row r="6330" ht="40.200000000000003" customHeight="1" x14ac:dyDescent="0.3"/>
    <row r="6331" ht="40.200000000000003" customHeight="1" x14ac:dyDescent="0.3"/>
    <row r="6332" ht="40.200000000000003" customHeight="1" x14ac:dyDescent="0.3"/>
    <row r="6333" ht="40.200000000000003" customHeight="1" x14ac:dyDescent="0.3"/>
    <row r="6334" ht="40.200000000000003" customHeight="1" x14ac:dyDescent="0.3"/>
    <row r="6335" ht="40.200000000000003" customHeight="1" x14ac:dyDescent="0.3"/>
    <row r="6336" ht="40.200000000000003" customHeight="1" x14ac:dyDescent="0.3"/>
    <row r="6337" ht="40.200000000000003" customHeight="1" x14ac:dyDescent="0.3"/>
    <row r="6338" ht="40.200000000000003" customHeight="1" x14ac:dyDescent="0.3"/>
    <row r="6339" ht="40.200000000000003" customHeight="1" x14ac:dyDescent="0.3"/>
    <row r="6340" ht="40.200000000000003" customHeight="1" x14ac:dyDescent="0.3"/>
    <row r="6341" ht="40.200000000000003" customHeight="1" x14ac:dyDescent="0.3"/>
    <row r="6342" ht="40.200000000000003" customHeight="1" x14ac:dyDescent="0.3"/>
    <row r="6343" ht="40.200000000000003" customHeight="1" x14ac:dyDescent="0.3"/>
    <row r="6344" ht="40.200000000000003" customHeight="1" x14ac:dyDescent="0.3"/>
    <row r="6345" ht="40.200000000000003" customHeight="1" x14ac:dyDescent="0.3"/>
    <row r="6346" ht="40.200000000000003" customHeight="1" x14ac:dyDescent="0.3"/>
    <row r="6347" ht="40.200000000000003" customHeight="1" x14ac:dyDescent="0.3"/>
    <row r="6348" ht="40.200000000000003" customHeight="1" x14ac:dyDescent="0.3"/>
    <row r="6349" ht="40.200000000000003" customHeight="1" x14ac:dyDescent="0.3"/>
    <row r="6350" ht="40.200000000000003" customHeight="1" x14ac:dyDescent="0.3"/>
    <row r="6351" ht="40.200000000000003" customHeight="1" x14ac:dyDescent="0.3"/>
    <row r="6352" ht="40.200000000000003" customHeight="1" x14ac:dyDescent="0.3"/>
    <row r="6353" ht="40.200000000000003" customHeight="1" x14ac:dyDescent="0.3"/>
    <row r="6354" ht="40.200000000000003" customHeight="1" x14ac:dyDescent="0.3"/>
    <row r="6355" ht="40.200000000000003" customHeight="1" x14ac:dyDescent="0.3"/>
    <row r="6356" ht="40.200000000000003" customHeight="1" x14ac:dyDescent="0.3"/>
    <row r="6357" ht="40.200000000000003" customHeight="1" x14ac:dyDescent="0.3"/>
    <row r="6358" ht="40.200000000000003" customHeight="1" x14ac:dyDescent="0.3"/>
    <row r="6359" ht="40.200000000000003" customHeight="1" x14ac:dyDescent="0.3"/>
    <row r="6360" ht="40.200000000000003" customHeight="1" x14ac:dyDescent="0.3"/>
    <row r="6361" ht="40.200000000000003" customHeight="1" x14ac:dyDescent="0.3"/>
    <row r="6362" ht="40.200000000000003" customHeight="1" x14ac:dyDescent="0.3"/>
    <row r="6363" ht="40.200000000000003" customHeight="1" x14ac:dyDescent="0.3"/>
    <row r="6364" ht="40.200000000000003" customHeight="1" x14ac:dyDescent="0.3"/>
    <row r="6365" ht="40.200000000000003" customHeight="1" x14ac:dyDescent="0.3"/>
    <row r="6366" ht="40.200000000000003" customHeight="1" x14ac:dyDescent="0.3"/>
    <row r="6367" ht="40.200000000000003" customHeight="1" x14ac:dyDescent="0.3"/>
    <row r="6368" ht="40.200000000000003" customHeight="1" x14ac:dyDescent="0.3"/>
    <row r="6369" ht="40.200000000000003" customHeight="1" x14ac:dyDescent="0.3"/>
    <row r="6370" ht="40.200000000000003" customHeight="1" x14ac:dyDescent="0.3"/>
    <row r="6371" ht="40.200000000000003" customHeight="1" x14ac:dyDescent="0.3"/>
    <row r="6372" ht="40.200000000000003" customHeight="1" x14ac:dyDescent="0.3"/>
    <row r="6373" ht="40.200000000000003" customHeight="1" x14ac:dyDescent="0.3"/>
    <row r="6374" ht="40.200000000000003" customHeight="1" x14ac:dyDescent="0.3"/>
    <row r="6375" ht="40.200000000000003" customHeight="1" x14ac:dyDescent="0.3"/>
    <row r="6376" ht="40.200000000000003" customHeight="1" x14ac:dyDescent="0.3"/>
    <row r="6377" ht="40.200000000000003" customHeight="1" x14ac:dyDescent="0.3"/>
    <row r="6378" ht="40.200000000000003" customHeight="1" x14ac:dyDescent="0.3"/>
    <row r="6379" ht="40.200000000000003" customHeight="1" x14ac:dyDescent="0.3"/>
    <row r="6380" ht="40.200000000000003" customHeight="1" x14ac:dyDescent="0.3"/>
    <row r="6381" ht="40.200000000000003" customHeight="1" x14ac:dyDescent="0.3"/>
    <row r="6382" ht="40.200000000000003" customHeight="1" x14ac:dyDescent="0.3"/>
    <row r="6383" ht="40.200000000000003" customHeight="1" x14ac:dyDescent="0.3"/>
    <row r="6384" ht="40.200000000000003" customHeight="1" x14ac:dyDescent="0.3"/>
    <row r="6385" ht="40.200000000000003" customHeight="1" x14ac:dyDescent="0.3"/>
    <row r="6386" ht="40.200000000000003" customHeight="1" x14ac:dyDescent="0.3"/>
    <row r="6387" ht="40.200000000000003" customHeight="1" x14ac:dyDescent="0.3"/>
    <row r="6388" ht="40.200000000000003" customHeight="1" x14ac:dyDescent="0.3"/>
    <row r="6389" ht="40.200000000000003" customHeight="1" x14ac:dyDescent="0.3"/>
    <row r="6390" ht="40.200000000000003" customHeight="1" x14ac:dyDescent="0.3"/>
    <row r="6391" ht="40.200000000000003" customHeight="1" x14ac:dyDescent="0.3"/>
    <row r="6392" ht="40.200000000000003" customHeight="1" x14ac:dyDescent="0.3"/>
    <row r="6393" ht="40.200000000000003" customHeight="1" x14ac:dyDescent="0.3"/>
    <row r="6394" ht="40.200000000000003" customHeight="1" x14ac:dyDescent="0.3"/>
    <row r="6395" ht="40.200000000000003" customHeight="1" x14ac:dyDescent="0.3"/>
    <row r="6396" ht="40.200000000000003" customHeight="1" x14ac:dyDescent="0.3"/>
    <row r="6397" ht="40.200000000000003" customHeight="1" x14ac:dyDescent="0.3"/>
    <row r="6398" ht="40.200000000000003" customHeight="1" x14ac:dyDescent="0.3"/>
    <row r="6399" ht="40.200000000000003" customHeight="1" x14ac:dyDescent="0.3"/>
    <row r="6400" ht="40.200000000000003" customHeight="1" x14ac:dyDescent="0.3"/>
    <row r="6401" ht="40.200000000000003" customHeight="1" x14ac:dyDescent="0.3"/>
    <row r="6402" ht="40.200000000000003" customHeight="1" x14ac:dyDescent="0.3"/>
    <row r="6403" ht="40.200000000000003" customHeight="1" x14ac:dyDescent="0.3"/>
    <row r="6404" ht="40.200000000000003" customHeight="1" x14ac:dyDescent="0.3"/>
    <row r="6405" ht="40.200000000000003" customHeight="1" x14ac:dyDescent="0.3"/>
    <row r="6406" ht="40.200000000000003" customHeight="1" x14ac:dyDescent="0.3"/>
    <row r="6407" ht="40.200000000000003" customHeight="1" x14ac:dyDescent="0.3"/>
    <row r="6408" ht="40.200000000000003" customHeight="1" x14ac:dyDescent="0.3"/>
    <row r="6409" ht="40.200000000000003" customHeight="1" x14ac:dyDescent="0.3"/>
    <row r="6410" ht="40.200000000000003" customHeight="1" x14ac:dyDescent="0.3"/>
    <row r="6411" ht="40.200000000000003" customHeight="1" x14ac:dyDescent="0.3"/>
    <row r="6412" ht="40.200000000000003" customHeight="1" x14ac:dyDescent="0.3"/>
    <row r="6413" ht="40.200000000000003" customHeight="1" x14ac:dyDescent="0.3"/>
    <row r="6414" ht="40.200000000000003" customHeight="1" x14ac:dyDescent="0.3"/>
    <row r="6415" ht="40.200000000000003" customHeight="1" x14ac:dyDescent="0.3"/>
    <row r="6416" ht="40.200000000000003" customHeight="1" x14ac:dyDescent="0.3"/>
    <row r="6417" ht="40.200000000000003" customHeight="1" x14ac:dyDescent="0.3"/>
    <row r="6418" ht="40.200000000000003" customHeight="1" x14ac:dyDescent="0.3"/>
    <row r="6419" ht="40.200000000000003" customHeight="1" x14ac:dyDescent="0.3"/>
    <row r="6420" ht="40.200000000000003" customHeight="1" x14ac:dyDescent="0.3"/>
    <row r="6421" ht="40.200000000000003" customHeight="1" x14ac:dyDescent="0.3"/>
    <row r="6422" ht="40.200000000000003" customHeight="1" x14ac:dyDescent="0.3"/>
    <row r="6423" ht="40.200000000000003" customHeight="1" x14ac:dyDescent="0.3"/>
    <row r="6424" ht="40.200000000000003" customHeight="1" x14ac:dyDescent="0.3"/>
    <row r="6425" ht="40.200000000000003" customHeight="1" x14ac:dyDescent="0.3"/>
    <row r="6426" ht="40.200000000000003" customHeight="1" x14ac:dyDescent="0.3"/>
    <row r="6427" ht="40.200000000000003" customHeight="1" x14ac:dyDescent="0.3"/>
    <row r="6428" ht="40.200000000000003" customHeight="1" x14ac:dyDescent="0.3"/>
    <row r="6429" ht="40.200000000000003" customHeight="1" x14ac:dyDescent="0.3"/>
    <row r="6430" ht="40.200000000000003" customHeight="1" x14ac:dyDescent="0.3"/>
    <row r="6431" ht="40.200000000000003" customHeight="1" x14ac:dyDescent="0.3"/>
    <row r="6432" ht="40.200000000000003" customHeight="1" x14ac:dyDescent="0.3"/>
    <row r="6433" ht="40.200000000000003" customHeight="1" x14ac:dyDescent="0.3"/>
    <row r="6434" ht="40.200000000000003" customHeight="1" x14ac:dyDescent="0.3"/>
    <row r="6435" ht="40.200000000000003" customHeight="1" x14ac:dyDescent="0.3"/>
    <row r="6436" ht="40.200000000000003" customHeight="1" x14ac:dyDescent="0.3"/>
    <row r="6437" ht="40.200000000000003" customHeight="1" x14ac:dyDescent="0.3"/>
    <row r="6438" ht="40.200000000000003" customHeight="1" x14ac:dyDescent="0.3"/>
    <row r="6439" ht="40.200000000000003" customHeight="1" x14ac:dyDescent="0.3"/>
    <row r="6440" ht="40.200000000000003" customHeight="1" x14ac:dyDescent="0.3"/>
    <row r="6441" ht="40.200000000000003" customHeight="1" x14ac:dyDescent="0.3"/>
    <row r="6442" ht="40.200000000000003" customHeight="1" x14ac:dyDescent="0.3"/>
    <row r="6443" ht="40.200000000000003" customHeight="1" x14ac:dyDescent="0.3"/>
    <row r="6444" ht="40.200000000000003" customHeight="1" x14ac:dyDescent="0.3"/>
    <row r="6445" ht="40.200000000000003" customHeight="1" x14ac:dyDescent="0.3"/>
    <row r="6446" ht="40.200000000000003" customHeight="1" x14ac:dyDescent="0.3"/>
    <row r="6447" ht="40.200000000000003" customHeight="1" x14ac:dyDescent="0.3"/>
    <row r="6448" ht="40.200000000000003" customHeight="1" x14ac:dyDescent="0.3"/>
    <row r="6449" ht="40.200000000000003" customHeight="1" x14ac:dyDescent="0.3"/>
    <row r="6450" ht="40.200000000000003" customHeight="1" x14ac:dyDescent="0.3"/>
    <row r="6451" ht="40.200000000000003" customHeight="1" x14ac:dyDescent="0.3"/>
    <row r="6452" ht="40.200000000000003" customHeight="1" x14ac:dyDescent="0.3"/>
    <row r="6453" ht="40.200000000000003" customHeight="1" x14ac:dyDescent="0.3"/>
    <row r="6454" ht="40.200000000000003" customHeight="1" x14ac:dyDescent="0.3"/>
    <row r="6455" ht="40.200000000000003" customHeight="1" x14ac:dyDescent="0.3"/>
    <row r="6456" ht="40.200000000000003" customHeight="1" x14ac:dyDescent="0.3"/>
    <row r="6457" ht="40.200000000000003" customHeight="1" x14ac:dyDescent="0.3"/>
    <row r="6458" ht="40.200000000000003" customHeight="1" x14ac:dyDescent="0.3"/>
    <row r="6459" ht="40.200000000000003" customHeight="1" x14ac:dyDescent="0.3"/>
    <row r="6460" ht="40.200000000000003" customHeight="1" x14ac:dyDescent="0.3"/>
    <row r="6461" ht="40.200000000000003" customHeight="1" x14ac:dyDescent="0.3"/>
    <row r="6462" ht="40.200000000000003" customHeight="1" x14ac:dyDescent="0.3"/>
    <row r="6463" ht="40.200000000000003" customHeight="1" x14ac:dyDescent="0.3"/>
    <row r="6464" ht="40.200000000000003" customHeight="1" x14ac:dyDescent="0.3"/>
    <row r="6465" ht="40.200000000000003" customHeight="1" x14ac:dyDescent="0.3"/>
    <row r="6466" ht="40.200000000000003" customHeight="1" x14ac:dyDescent="0.3"/>
    <row r="6467" ht="40.200000000000003" customHeight="1" x14ac:dyDescent="0.3"/>
    <row r="6468" ht="40.200000000000003" customHeight="1" x14ac:dyDescent="0.3"/>
    <row r="6469" ht="40.200000000000003" customHeight="1" x14ac:dyDescent="0.3"/>
    <row r="6470" ht="40.200000000000003" customHeight="1" x14ac:dyDescent="0.3"/>
    <row r="6471" ht="40.200000000000003" customHeight="1" x14ac:dyDescent="0.3"/>
    <row r="6472" ht="40.200000000000003" customHeight="1" x14ac:dyDescent="0.3"/>
    <row r="6473" ht="40.200000000000003" customHeight="1" x14ac:dyDescent="0.3"/>
    <row r="6474" ht="40.200000000000003" customHeight="1" x14ac:dyDescent="0.3"/>
    <row r="6475" ht="40.200000000000003" customHeight="1" x14ac:dyDescent="0.3"/>
    <row r="6476" ht="40.200000000000003" customHeight="1" x14ac:dyDescent="0.3"/>
    <row r="6477" ht="40.200000000000003" customHeight="1" x14ac:dyDescent="0.3"/>
    <row r="6478" ht="40.200000000000003" customHeight="1" x14ac:dyDescent="0.3"/>
    <row r="6479" ht="40.200000000000003" customHeight="1" x14ac:dyDescent="0.3"/>
    <row r="6480" ht="40.200000000000003" customHeight="1" x14ac:dyDescent="0.3"/>
    <row r="6481" ht="40.200000000000003" customHeight="1" x14ac:dyDescent="0.3"/>
    <row r="6482" ht="40.200000000000003" customHeight="1" x14ac:dyDescent="0.3"/>
    <row r="6483" ht="40.200000000000003" customHeight="1" x14ac:dyDescent="0.3"/>
    <row r="6484" ht="40.200000000000003" customHeight="1" x14ac:dyDescent="0.3"/>
    <row r="6485" ht="40.200000000000003" customHeight="1" x14ac:dyDescent="0.3"/>
    <row r="6486" ht="40.200000000000003" customHeight="1" x14ac:dyDescent="0.3"/>
    <row r="6487" ht="40.200000000000003" customHeight="1" x14ac:dyDescent="0.3"/>
    <row r="6488" ht="40.200000000000003" customHeight="1" x14ac:dyDescent="0.3"/>
    <row r="6489" ht="40.200000000000003" customHeight="1" x14ac:dyDescent="0.3"/>
    <row r="6490" ht="40.200000000000003" customHeight="1" x14ac:dyDescent="0.3"/>
    <row r="6491" ht="40.200000000000003" customHeight="1" x14ac:dyDescent="0.3"/>
    <row r="6492" ht="40.200000000000003" customHeight="1" x14ac:dyDescent="0.3"/>
    <row r="6493" ht="40.200000000000003" customHeight="1" x14ac:dyDescent="0.3"/>
    <row r="6494" ht="40.200000000000003" customHeight="1" x14ac:dyDescent="0.3"/>
    <row r="6495" ht="40.200000000000003" customHeight="1" x14ac:dyDescent="0.3"/>
    <row r="6496" ht="40.200000000000003" customHeight="1" x14ac:dyDescent="0.3"/>
    <row r="6497" ht="40.200000000000003" customHeight="1" x14ac:dyDescent="0.3"/>
    <row r="6498" ht="40.200000000000003" customHeight="1" x14ac:dyDescent="0.3"/>
    <row r="6499" ht="40.200000000000003" customHeight="1" x14ac:dyDescent="0.3"/>
    <row r="6500" ht="40.200000000000003" customHeight="1" x14ac:dyDescent="0.3"/>
    <row r="6501" ht="40.200000000000003" customHeight="1" x14ac:dyDescent="0.3"/>
    <row r="6502" ht="40.200000000000003" customHeight="1" x14ac:dyDescent="0.3"/>
    <row r="6503" ht="40.200000000000003" customHeight="1" x14ac:dyDescent="0.3"/>
    <row r="6504" ht="40.200000000000003" customHeight="1" x14ac:dyDescent="0.3"/>
    <row r="6505" ht="40.200000000000003" customHeight="1" x14ac:dyDescent="0.3"/>
    <row r="6506" ht="40.200000000000003" customHeight="1" x14ac:dyDescent="0.3"/>
    <row r="6507" ht="40.200000000000003" customHeight="1" x14ac:dyDescent="0.3"/>
    <row r="6508" ht="40.200000000000003" customHeight="1" x14ac:dyDescent="0.3"/>
    <row r="6509" ht="40.200000000000003" customHeight="1" x14ac:dyDescent="0.3"/>
    <row r="6510" ht="40.200000000000003" customHeight="1" x14ac:dyDescent="0.3"/>
    <row r="6511" ht="40.200000000000003" customHeight="1" x14ac:dyDescent="0.3"/>
    <row r="6512" ht="40.200000000000003" customHeight="1" x14ac:dyDescent="0.3"/>
    <row r="6513" ht="40.200000000000003" customHeight="1" x14ac:dyDescent="0.3"/>
    <row r="6514" ht="40.200000000000003" customHeight="1" x14ac:dyDescent="0.3"/>
    <row r="6515" ht="40.200000000000003" customHeight="1" x14ac:dyDescent="0.3"/>
    <row r="6516" ht="40.200000000000003" customHeight="1" x14ac:dyDescent="0.3"/>
    <row r="6517" ht="40.200000000000003" customHeight="1" x14ac:dyDescent="0.3"/>
    <row r="6518" ht="40.200000000000003" customHeight="1" x14ac:dyDescent="0.3"/>
    <row r="6519" ht="40.200000000000003" customHeight="1" x14ac:dyDescent="0.3"/>
    <row r="6520" ht="40.200000000000003" customHeight="1" x14ac:dyDescent="0.3"/>
    <row r="6521" ht="40.200000000000003" customHeight="1" x14ac:dyDescent="0.3"/>
    <row r="6522" ht="40.200000000000003" customHeight="1" x14ac:dyDescent="0.3"/>
    <row r="6523" ht="40.200000000000003" customHeight="1" x14ac:dyDescent="0.3"/>
    <row r="6524" ht="40.200000000000003" customHeight="1" x14ac:dyDescent="0.3"/>
    <row r="6525" ht="40.200000000000003" customHeight="1" x14ac:dyDescent="0.3"/>
    <row r="6526" ht="40.200000000000003" customHeight="1" x14ac:dyDescent="0.3"/>
    <row r="6527" ht="40.200000000000003" customHeight="1" x14ac:dyDescent="0.3"/>
    <row r="6528" ht="40.200000000000003" customHeight="1" x14ac:dyDescent="0.3"/>
    <row r="6529" ht="40.200000000000003" customHeight="1" x14ac:dyDescent="0.3"/>
    <row r="6530" ht="40.200000000000003" customHeight="1" x14ac:dyDescent="0.3"/>
    <row r="6531" ht="40.200000000000003" customHeight="1" x14ac:dyDescent="0.3"/>
    <row r="6532" ht="40.200000000000003" customHeight="1" x14ac:dyDescent="0.3"/>
    <row r="6533" ht="40.200000000000003" customHeight="1" x14ac:dyDescent="0.3"/>
    <row r="6534" ht="40.200000000000003" customHeight="1" x14ac:dyDescent="0.3"/>
    <row r="6535" ht="40.200000000000003" customHeight="1" x14ac:dyDescent="0.3"/>
    <row r="6536" ht="40.200000000000003" customHeight="1" x14ac:dyDescent="0.3"/>
    <row r="6537" ht="40.200000000000003" customHeight="1" x14ac:dyDescent="0.3"/>
    <row r="6538" ht="40.200000000000003" customHeight="1" x14ac:dyDescent="0.3"/>
    <row r="6539" ht="40.200000000000003" customHeight="1" x14ac:dyDescent="0.3"/>
    <row r="6540" ht="40.200000000000003" customHeight="1" x14ac:dyDescent="0.3"/>
    <row r="6541" ht="40.200000000000003" customHeight="1" x14ac:dyDescent="0.3"/>
    <row r="6542" ht="40.200000000000003" customHeight="1" x14ac:dyDescent="0.3"/>
    <row r="6543" ht="40.200000000000003" customHeight="1" x14ac:dyDescent="0.3"/>
    <row r="6544" ht="40.200000000000003" customHeight="1" x14ac:dyDescent="0.3"/>
    <row r="6545" ht="40.200000000000003" customHeight="1" x14ac:dyDescent="0.3"/>
    <row r="6546" ht="40.200000000000003" customHeight="1" x14ac:dyDescent="0.3"/>
    <row r="6547" ht="40.200000000000003" customHeight="1" x14ac:dyDescent="0.3"/>
    <row r="6548" ht="40.200000000000003" customHeight="1" x14ac:dyDescent="0.3"/>
    <row r="6549" ht="40.200000000000003" customHeight="1" x14ac:dyDescent="0.3"/>
    <row r="6550" ht="40.200000000000003" customHeight="1" x14ac:dyDescent="0.3"/>
    <row r="6551" ht="40.200000000000003" customHeight="1" x14ac:dyDescent="0.3"/>
    <row r="6552" ht="40.200000000000003" customHeight="1" x14ac:dyDescent="0.3"/>
    <row r="6553" ht="40.200000000000003" customHeight="1" x14ac:dyDescent="0.3"/>
    <row r="6554" ht="40.200000000000003" customHeight="1" x14ac:dyDescent="0.3"/>
    <row r="6555" ht="40.200000000000003" customHeight="1" x14ac:dyDescent="0.3"/>
    <row r="6556" ht="40.200000000000003" customHeight="1" x14ac:dyDescent="0.3"/>
    <row r="6557" ht="40.200000000000003" customHeight="1" x14ac:dyDescent="0.3"/>
    <row r="6558" ht="40.200000000000003" customHeight="1" x14ac:dyDescent="0.3"/>
    <row r="6559" ht="40.200000000000003" customHeight="1" x14ac:dyDescent="0.3"/>
    <row r="6560" ht="40.200000000000003" customHeight="1" x14ac:dyDescent="0.3"/>
    <row r="6561" ht="40.200000000000003" customHeight="1" x14ac:dyDescent="0.3"/>
    <row r="6562" ht="40.200000000000003" customHeight="1" x14ac:dyDescent="0.3"/>
    <row r="6563" ht="40.200000000000003" customHeight="1" x14ac:dyDescent="0.3"/>
    <row r="6564" ht="40.200000000000003" customHeight="1" x14ac:dyDescent="0.3"/>
    <row r="6565" ht="40.200000000000003" customHeight="1" x14ac:dyDescent="0.3"/>
    <row r="6566" ht="40.200000000000003" customHeight="1" x14ac:dyDescent="0.3"/>
    <row r="6567" ht="40.200000000000003" customHeight="1" x14ac:dyDescent="0.3"/>
    <row r="6568" ht="40.200000000000003" customHeight="1" x14ac:dyDescent="0.3"/>
    <row r="6569" ht="40.200000000000003" customHeight="1" x14ac:dyDescent="0.3"/>
    <row r="6570" ht="40.200000000000003" customHeight="1" x14ac:dyDescent="0.3"/>
    <row r="6571" ht="40.200000000000003" customHeight="1" x14ac:dyDescent="0.3"/>
    <row r="6572" ht="40.200000000000003" customHeight="1" x14ac:dyDescent="0.3"/>
    <row r="6573" ht="40.200000000000003" customHeight="1" x14ac:dyDescent="0.3"/>
    <row r="6574" ht="40.200000000000003" customHeight="1" x14ac:dyDescent="0.3"/>
    <row r="6575" ht="40.200000000000003" customHeight="1" x14ac:dyDescent="0.3"/>
    <row r="6576" ht="40.200000000000003" customHeight="1" x14ac:dyDescent="0.3"/>
    <row r="6577" ht="40.200000000000003" customHeight="1" x14ac:dyDescent="0.3"/>
    <row r="6578" ht="40.200000000000003" customHeight="1" x14ac:dyDescent="0.3"/>
    <row r="6579" ht="40.200000000000003" customHeight="1" x14ac:dyDescent="0.3"/>
    <row r="6580" ht="40.200000000000003" customHeight="1" x14ac:dyDescent="0.3"/>
    <row r="6581" ht="40.200000000000003" customHeight="1" x14ac:dyDescent="0.3"/>
    <row r="6582" ht="40.200000000000003" customHeight="1" x14ac:dyDescent="0.3"/>
    <row r="6583" ht="40.200000000000003" customHeight="1" x14ac:dyDescent="0.3"/>
    <row r="6584" ht="40.200000000000003" customHeight="1" x14ac:dyDescent="0.3"/>
    <row r="6585" ht="40.200000000000003" customHeight="1" x14ac:dyDescent="0.3"/>
    <row r="6586" ht="40.200000000000003" customHeight="1" x14ac:dyDescent="0.3"/>
    <row r="6587" ht="40.200000000000003" customHeight="1" x14ac:dyDescent="0.3"/>
    <row r="6588" ht="40.200000000000003" customHeight="1" x14ac:dyDescent="0.3"/>
    <row r="6589" ht="40.200000000000003" customHeight="1" x14ac:dyDescent="0.3"/>
    <row r="6590" ht="40.200000000000003" customHeight="1" x14ac:dyDescent="0.3"/>
    <row r="6591" ht="40.200000000000003" customHeight="1" x14ac:dyDescent="0.3"/>
    <row r="6592" ht="40.200000000000003" customHeight="1" x14ac:dyDescent="0.3"/>
    <row r="6593" ht="40.200000000000003" customHeight="1" x14ac:dyDescent="0.3"/>
    <row r="6594" ht="40.200000000000003" customHeight="1" x14ac:dyDescent="0.3"/>
    <row r="6595" ht="40.200000000000003" customHeight="1" x14ac:dyDescent="0.3"/>
    <row r="6596" ht="40.200000000000003" customHeight="1" x14ac:dyDescent="0.3"/>
    <row r="6597" ht="40.200000000000003" customHeight="1" x14ac:dyDescent="0.3"/>
    <row r="6598" ht="40.200000000000003" customHeight="1" x14ac:dyDescent="0.3"/>
    <row r="6599" ht="40.200000000000003" customHeight="1" x14ac:dyDescent="0.3"/>
    <row r="6600" ht="40.200000000000003" customHeight="1" x14ac:dyDescent="0.3"/>
    <row r="6601" ht="40.200000000000003" customHeight="1" x14ac:dyDescent="0.3"/>
    <row r="6602" ht="40.200000000000003" customHeight="1" x14ac:dyDescent="0.3"/>
    <row r="6603" ht="40.200000000000003" customHeight="1" x14ac:dyDescent="0.3"/>
    <row r="6604" ht="40.200000000000003" customHeight="1" x14ac:dyDescent="0.3"/>
    <row r="6605" ht="40.200000000000003" customHeight="1" x14ac:dyDescent="0.3"/>
    <row r="6606" ht="40.200000000000003" customHeight="1" x14ac:dyDescent="0.3"/>
    <row r="6607" ht="40.200000000000003" customHeight="1" x14ac:dyDescent="0.3"/>
    <row r="6608" ht="40.200000000000003" customHeight="1" x14ac:dyDescent="0.3"/>
    <row r="6609" ht="40.200000000000003" customHeight="1" x14ac:dyDescent="0.3"/>
    <row r="6610" ht="40.200000000000003" customHeight="1" x14ac:dyDescent="0.3"/>
    <row r="6611" ht="40.200000000000003" customHeight="1" x14ac:dyDescent="0.3"/>
    <row r="6612" ht="40.200000000000003" customHeight="1" x14ac:dyDescent="0.3"/>
    <row r="6613" ht="40.200000000000003" customHeight="1" x14ac:dyDescent="0.3"/>
    <row r="6614" ht="40.200000000000003" customHeight="1" x14ac:dyDescent="0.3"/>
    <row r="6615" ht="40.200000000000003" customHeight="1" x14ac:dyDescent="0.3"/>
    <row r="6616" ht="40.200000000000003" customHeight="1" x14ac:dyDescent="0.3"/>
    <row r="6617" ht="40.200000000000003" customHeight="1" x14ac:dyDescent="0.3"/>
    <row r="6618" ht="40.200000000000003" customHeight="1" x14ac:dyDescent="0.3"/>
    <row r="6619" ht="40.200000000000003" customHeight="1" x14ac:dyDescent="0.3"/>
    <row r="6620" ht="40.200000000000003" customHeight="1" x14ac:dyDescent="0.3"/>
    <row r="6621" ht="40.200000000000003" customHeight="1" x14ac:dyDescent="0.3"/>
    <row r="6622" ht="40.200000000000003" customHeight="1" x14ac:dyDescent="0.3"/>
    <row r="6623" ht="40.200000000000003" customHeight="1" x14ac:dyDescent="0.3"/>
    <row r="6624" ht="40.200000000000003" customHeight="1" x14ac:dyDescent="0.3"/>
    <row r="6625" ht="40.200000000000003" customHeight="1" x14ac:dyDescent="0.3"/>
    <row r="6626" ht="40.200000000000003" customHeight="1" x14ac:dyDescent="0.3"/>
    <row r="6627" ht="40.200000000000003" customHeight="1" x14ac:dyDescent="0.3"/>
    <row r="6628" ht="40.200000000000003" customHeight="1" x14ac:dyDescent="0.3"/>
    <row r="6629" ht="40.200000000000003" customHeight="1" x14ac:dyDescent="0.3"/>
    <row r="6630" ht="40.200000000000003" customHeight="1" x14ac:dyDescent="0.3"/>
    <row r="6631" ht="40.200000000000003" customHeight="1" x14ac:dyDescent="0.3"/>
    <row r="6632" ht="40.200000000000003" customHeight="1" x14ac:dyDescent="0.3"/>
    <row r="6633" ht="40.200000000000003" customHeight="1" x14ac:dyDescent="0.3"/>
    <row r="6634" ht="40.200000000000003" customHeight="1" x14ac:dyDescent="0.3"/>
    <row r="6635" ht="40.200000000000003" customHeight="1" x14ac:dyDescent="0.3"/>
    <row r="6636" ht="40.200000000000003" customHeight="1" x14ac:dyDescent="0.3"/>
    <row r="6637" ht="40.200000000000003" customHeight="1" x14ac:dyDescent="0.3"/>
    <row r="6638" ht="40.200000000000003" customHeight="1" x14ac:dyDescent="0.3"/>
    <row r="6639" ht="40.200000000000003" customHeight="1" x14ac:dyDescent="0.3"/>
    <row r="6640" ht="40.200000000000003" customHeight="1" x14ac:dyDescent="0.3"/>
    <row r="6641" ht="40.200000000000003" customHeight="1" x14ac:dyDescent="0.3"/>
    <row r="6642" ht="40.200000000000003" customHeight="1" x14ac:dyDescent="0.3"/>
    <row r="6643" ht="40.200000000000003" customHeight="1" x14ac:dyDescent="0.3"/>
    <row r="6644" ht="40.200000000000003" customHeight="1" x14ac:dyDescent="0.3"/>
    <row r="6645" ht="40.200000000000003" customHeight="1" x14ac:dyDescent="0.3"/>
    <row r="6646" ht="40.200000000000003" customHeight="1" x14ac:dyDescent="0.3"/>
    <row r="6647" ht="40.200000000000003" customHeight="1" x14ac:dyDescent="0.3"/>
    <row r="6648" ht="40.200000000000003" customHeight="1" x14ac:dyDescent="0.3"/>
    <row r="6649" ht="40.200000000000003" customHeight="1" x14ac:dyDescent="0.3"/>
    <row r="6650" ht="40.200000000000003" customHeight="1" x14ac:dyDescent="0.3"/>
    <row r="6651" ht="40.200000000000003" customHeight="1" x14ac:dyDescent="0.3"/>
    <row r="6652" ht="40.200000000000003" customHeight="1" x14ac:dyDescent="0.3"/>
    <row r="6653" ht="40.200000000000003" customHeight="1" x14ac:dyDescent="0.3"/>
    <row r="6654" ht="40.200000000000003" customHeight="1" x14ac:dyDescent="0.3"/>
    <row r="6655" ht="40.200000000000003" customHeight="1" x14ac:dyDescent="0.3"/>
    <row r="6656" ht="40.200000000000003" customHeight="1" x14ac:dyDescent="0.3"/>
    <row r="6657" ht="40.200000000000003" customHeight="1" x14ac:dyDescent="0.3"/>
    <row r="6658" ht="40.200000000000003" customHeight="1" x14ac:dyDescent="0.3"/>
    <row r="6659" ht="40.200000000000003" customHeight="1" x14ac:dyDescent="0.3"/>
    <row r="6660" ht="40.200000000000003" customHeight="1" x14ac:dyDescent="0.3"/>
    <row r="6661" ht="40.200000000000003" customHeight="1" x14ac:dyDescent="0.3"/>
    <row r="6662" ht="40.200000000000003" customHeight="1" x14ac:dyDescent="0.3"/>
    <row r="6663" ht="40.200000000000003" customHeight="1" x14ac:dyDescent="0.3"/>
    <row r="6664" ht="40.200000000000003" customHeight="1" x14ac:dyDescent="0.3"/>
    <row r="6665" ht="40.200000000000003" customHeight="1" x14ac:dyDescent="0.3"/>
    <row r="6666" ht="40.200000000000003" customHeight="1" x14ac:dyDescent="0.3"/>
    <row r="6667" ht="40.200000000000003" customHeight="1" x14ac:dyDescent="0.3"/>
    <row r="6668" ht="40.200000000000003" customHeight="1" x14ac:dyDescent="0.3"/>
    <row r="6669" ht="40.200000000000003" customHeight="1" x14ac:dyDescent="0.3"/>
    <row r="6670" ht="40.200000000000003" customHeight="1" x14ac:dyDescent="0.3"/>
    <row r="6671" ht="40.200000000000003" customHeight="1" x14ac:dyDescent="0.3"/>
    <row r="6672" ht="40.200000000000003" customHeight="1" x14ac:dyDescent="0.3"/>
    <row r="6673" ht="40.200000000000003" customHeight="1" x14ac:dyDescent="0.3"/>
    <row r="6674" ht="40.200000000000003" customHeight="1" x14ac:dyDescent="0.3"/>
    <row r="6675" ht="40.200000000000003" customHeight="1" x14ac:dyDescent="0.3"/>
    <row r="6676" ht="40.200000000000003" customHeight="1" x14ac:dyDescent="0.3"/>
    <row r="6677" ht="40.200000000000003" customHeight="1" x14ac:dyDescent="0.3"/>
    <row r="6678" ht="40.200000000000003" customHeight="1" x14ac:dyDescent="0.3"/>
    <row r="6679" ht="40.200000000000003" customHeight="1" x14ac:dyDescent="0.3"/>
    <row r="6680" ht="40.200000000000003" customHeight="1" x14ac:dyDescent="0.3"/>
    <row r="6681" ht="40.200000000000003" customHeight="1" x14ac:dyDescent="0.3"/>
    <row r="6682" ht="40.200000000000003" customHeight="1" x14ac:dyDescent="0.3"/>
    <row r="6683" ht="40.200000000000003" customHeight="1" x14ac:dyDescent="0.3"/>
    <row r="6684" ht="40.200000000000003" customHeight="1" x14ac:dyDescent="0.3"/>
    <row r="6685" ht="40.200000000000003" customHeight="1" x14ac:dyDescent="0.3"/>
    <row r="6686" ht="40.200000000000003" customHeight="1" x14ac:dyDescent="0.3"/>
    <row r="6687" ht="40.200000000000003" customHeight="1" x14ac:dyDescent="0.3"/>
    <row r="6688" ht="40.200000000000003" customHeight="1" x14ac:dyDescent="0.3"/>
    <row r="6689" ht="40.200000000000003" customHeight="1" x14ac:dyDescent="0.3"/>
    <row r="6690" ht="40.200000000000003" customHeight="1" x14ac:dyDescent="0.3"/>
    <row r="6691" ht="40.200000000000003" customHeight="1" x14ac:dyDescent="0.3"/>
    <row r="6692" ht="40.200000000000003" customHeight="1" x14ac:dyDescent="0.3"/>
    <row r="6693" ht="40.200000000000003" customHeight="1" x14ac:dyDescent="0.3"/>
    <row r="6694" ht="40.200000000000003" customHeight="1" x14ac:dyDescent="0.3"/>
    <row r="6695" ht="40.200000000000003" customHeight="1" x14ac:dyDescent="0.3"/>
    <row r="6696" ht="40.200000000000003" customHeight="1" x14ac:dyDescent="0.3"/>
    <row r="6697" ht="40.200000000000003" customHeight="1" x14ac:dyDescent="0.3"/>
    <row r="6698" ht="40.200000000000003" customHeight="1" x14ac:dyDescent="0.3"/>
    <row r="6699" ht="40.200000000000003" customHeight="1" x14ac:dyDescent="0.3"/>
    <row r="6700" ht="40.200000000000003" customHeight="1" x14ac:dyDescent="0.3"/>
    <row r="6701" ht="40.200000000000003" customHeight="1" x14ac:dyDescent="0.3"/>
    <row r="6702" ht="40.200000000000003" customHeight="1" x14ac:dyDescent="0.3"/>
    <row r="6703" ht="40.200000000000003" customHeight="1" x14ac:dyDescent="0.3"/>
    <row r="6704" ht="40.200000000000003" customHeight="1" x14ac:dyDescent="0.3"/>
    <row r="6705" ht="40.200000000000003" customHeight="1" x14ac:dyDescent="0.3"/>
    <row r="6706" ht="40.200000000000003" customHeight="1" x14ac:dyDescent="0.3"/>
    <row r="6707" ht="40.200000000000003" customHeight="1" x14ac:dyDescent="0.3"/>
    <row r="6708" ht="40.200000000000003" customHeight="1" x14ac:dyDescent="0.3"/>
    <row r="6709" ht="40.200000000000003" customHeight="1" x14ac:dyDescent="0.3"/>
    <row r="6710" ht="40.200000000000003" customHeight="1" x14ac:dyDescent="0.3"/>
    <row r="6711" ht="40.200000000000003" customHeight="1" x14ac:dyDescent="0.3"/>
    <row r="6712" ht="40.200000000000003" customHeight="1" x14ac:dyDescent="0.3"/>
    <row r="6713" ht="40.200000000000003" customHeight="1" x14ac:dyDescent="0.3"/>
    <row r="6714" ht="40.200000000000003" customHeight="1" x14ac:dyDescent="0.3"/>
    <row r="6715" ht="40.200000000000003" customHeight="1" x14ac:dyDescent="0.3"/>
    <row r="6716" ht="40.200000000000003" customHeight="1" x14ac:dyDescent="0.3"/>
    <row r="6717" ht="40.200000000000003" customHeight="1" x14ac:dyDescent="0.3"/>
    <row r="6718" ht="40.200000000000003" customHeight="1" x14ac:dyDescent="0.3"/>
    <row r="6719" ht="40.200000000000003" customHeight="1" x14ac:dyDescent="0.3"/>
    <row r="6720" ht="40.200000000000003" customHeight="1" x14ac:dyDescent="0.3"/>
    <row r="6721" ht="40.200000000000003" customHeight="1" x14ac:dyDescent="0.3"/>
    <row r="6722" ht="40.200000000000003" customHeight="1" x14ac:dyDescent="0.3"/>
    <row r="6723" ht="40.200000000000003" customHeight="1" x14ac:dyDescent="0.3"/>
    <row r="6724" ht="40.200000000000003" customHeight="1" x14ac:dyDescent="0.3"/>
    <row r="6725" ht="40.200000000000003" customHeight="1" x14ac:dyDescent="0.3"/>
    <row r="6726" ht="40.200000000000003" customHeight="1" x14ac:dyDescent="0.3"/>
    <row r="6727" ht="40.200000000000003" customHeight="1" x14ac:dyDescent="0.3"/>
    <row r="6728" ht="40.200000000000003" customHeight="1" x14ac:dyDescent="0.3"/>
    <row r="6729" ht="40.200000000000003" customHeight="1" x14ac:dyDescent="0.3"/>
    <row r="6730" ht="40.200000000000003" customHeight="1" x14ac:dyDescent="0.3"/>
    <row r="6731" ht="40.200000000000003" customHeight="1" x14ac:dyDescent="0.3"/>
    <row r="6732" ht="40.200000000000003" customHeight="1" x14ac:dyDescent="0.3"/>
    <row r="6733" ht="40.200000000000003" customHeight="1" x14ac:dyDescent="0.3"/>
    <row r="6734" ht="40.200000000000003" customHeight="1" x14ac:dyDescent="0.3"/>
    <row r="6735" ht="40.200000000000003" customHeight="1" x14ac:dyDescent="0.3"/>
    <row r="6736" ht="40.200000000000003" customHeight="1" x14ac:dyDescent="0.3"/>
    <row r="6737" ht="40.200000000000003" customHeight="1" x14ac:dyDescent="0.3"/>
    <row r="6738" ht="40.200000000000003" customHeight="1" x14ac:dyDescent="0.3"/>
    <row r="6739" ht="40.200000000000003" customHeight="1" x14ac:dyDescent="0.3"/>
    <row r="6740" ht="40.200000000000003" customHeight="1" x14ac:dyDescent="0.3"/>
    <row r="6741" ht="40.200000000000003" customHeight="1" x14ac:dyDescent="0.3"/>
    <row r="6742" ht="40.200000000000003" customHeight="1" x14ac:dyDescent="0.3"/>
    <row r="6743" ht="40.200000000000003" customHeight="1" x14ac:dyDescent="0.3"/>
    <row r="6744" ht="40.200000000000003" customHeight="1" x14ac:dyDescent="0.3"/>
    <row r="6745" ht="40.200000000000003" customHeight="1" x14ac:dyDescent="0.3"/>
    <row r="6746" ht="40.200000000000003" customHeight="1" x14ac:dyDescent="0.3"/>
    <row r="6747" ht="40.200000000000003" customHeight="1" x14ac:dyDescent="0.3"/>
    <row r="6748" ht="40.200000000000003" customHeight="1" x14ac:dyDescent="0.3"/>
    <row r="6749" ht="40.200000000000003" customHeight="1" x14ac:dyDescent="0.3"/>
    <row r="6750" ht="40.200000000000003" customHeight="1" x14ac:dyDescent="0.3"/>
    <row r="6751" ht="40.200000000000003" customHeight="1" x14ac:dyDescent="0.3"/>
    <row r="6752" ht="40.200000000000003" customHeight="1" x14ac:dyDescent="0.3"/>
    <row r="6753" ht="40.200000000000003" customHeight="1" x14ac:dyDescent="0.3"/>
    <row r="6754" ht="40.200000000000003" customHeight="1" x14ac:dyDescent="0.3"/>
    <row r="6755" ht="40.200000000000003" customHeight="1" x14ac:dyDescent="0.3"/>
    <row r="6756" ht="40.200000000000003" customHeight="1" x14ac:dyDescent="0.3"/>
    <row r="6757" ht="40.200000000000003" customHeight="1" x14ac:dyDescent="0.3"/>
    <row r="6758" ht="40.200000000000003" customHeight="1" x14ac:dyDescent="0.3"/>
    <row r="6759" ht="40.200000000000003" customHeight="1" x14ac:dyDescent="0.3"/>
    <row r="6760" ht="40.200000000000003" customHeight="1" x14ac:dyDescent="0.3"/>
    <row r="6761" ht="40.200000000000003" customHeight="1" x14ac:dyDescent="0.3"/>
    <row r="6762" ht="40.200000000000003" customHeight="1" x14ac:dyDescent="0.3"/>
    <row r="6763" ht="40.200000000000003" customHeight="1" x14ac:dyDescent="0.3"/>
    <row r="6764" ht="40.200000000000003" customHeight="1" x14ac:dyDescent="0.3"/>
    <row r="6765" ht="40.200000000000003" customHeight="1" x14ac:dyDescent="0.3"/>
    <row r="6766" ht="40.200000000000003" customHeight="1" x14ac:dyDescent="0.3"/>
    <row r="6767" ht="40.200000000000003" customHeight="1" x14ac:dyDescent="0.3"/>
    <row r="6768" ht="40.200000000000003" customHeight="1" x14ac:dyDescent="0.3"/>
    <row r="6769" ht="40.200000000000003" customHeight="1" x14ac:dyDescent="0.3"/>
    <row r="6770" ht="40.200000000000003" customHeight="1" x14ac:dyDescent="0.3"/>
    <row r="6771" ht="40.200000000000003" customHeight="1" x14ac:dyDescent="0.3"/>
    <row r="6772" ht="40.200000000000003" customHeight="1" x14ac:dyDescent="0.3"/>
    <row r="6773" ht="40.200000000000003" customHeight="1" x14ac:dyDescent="0.3"/>
    <row r="6774" ht="40.200000000000003" customHeight="1" x14ac:dyDescent="0.3"/>
    <row r="6775" ht="40.200000000000003" customHeight="1" x14ac:dyDescent="0.3"/>
    <row r="6776" ht="40.200000000000003" customHeight="1" x14ac:dyDescent="0.3"/>
    <row r="6777" ht="40.200000000000003" customHeight="1" x14ac:dyDescent="0.3"/>
    <row r="6778" ht="40.200000000000003" customHeight="1" x14ac:dyDescent="0.3"/>
    <row r="6779" ht="40.200000000000003" customHeight="1" x14ac:dyDescent="0.3"/>
    <row r="6780" ht="40.200000000000003" customHeight="1" x14ac:dyDescent="0.3"/>
    <row r="6781" ht="40.200000000000003" customHeight="1" x14ac:dyDescent="0.3"/>
    <row r="6782" ht="40.200000000000003" customHeight="1" x14ac:dyDescent="0.3"/>
    <row r="6783" ht="40.200000000000003" customHeight="1" x14ac:dyDescent="0.3"/>
    <row r="6784" ht="40.200000000000003" customHeight="1" x14ac:dyDescent="0.3"/>
    <row r="6785" ht="40.200000000000003" customHeight="1" x14ac:dyDescent="0.3"/>
    <row r="6786" ht="40.200000000000003" customHeight="1" x14ac:dyDescent="0.3"/>
    <row r="6787" ht="40.200000000000003" customHeight="1" x14ac:dyDescent="0.3"/>
    <row r="6788" ht="40.200000000000003" customHeight="1" x14ac:dyDescent="0.3"/>
    <row r="6789" ht="40.200000000000003" customHeight="1" x14ac:dyDescent="0.3"/>
    <row r="6790" ht="40.200000000000003" customHeight="1" x14ac:dyDescent="0.3"/>
    <row r="6791" ht="40.200000000000003" customHeight="1" x14ac:dyDescent="0.3"/>
    <row r="6792" ht="40.200000000000003" customHeight="1" x14ac:dyDescent="0.3"/>
    <row r="6793" ht="40.200000000000003" customHeight="1" x14ac:dyDescent="0.3"/>
    <row r="6794" ht="40.200000000000003" customHeight="1" x14ac:dyDescent="0.3"/>
    <row r="6795" ht="40.200000000000003" customHeight="1" x14ac:dyDescent="0.3"/>
    <row r="6796" ht="40.200000000000003" customHeight="1" x14ac:dyDescent="0.3"/>
    <row r="6797" ht="40.200000000000003" customHeight="1" x14ac:dyDescent="0.3"/>
    <row r="6798" ht="40.200000000000003" customHeight="1" x14ac:dyDescent="0.3"/>
    <row r="6799" ht="40.200000000000003" customHeight="1" x14ac:dyDescent="0.3"/>
    <row r="6800" ht="40.200000000000003" customHeight="1" x14ac:dyDescent="0.3"/>
    <row r="6801" ht="40.200000000000003" customHeight="1" x14ac:dyDescent="0.3"/>
    <row r="6802" ht="40.200000000000003" customHeight="1" x14ac:dyDescent="0.3"/>
    <row r="6803" ht="40.200000000000003" customHeight="1" x14ac:dyDescent="0.3"/>
    <row r="6804" ht="40.200000000000003" customHeight="1" x14ac:dyDescent="0.3"/>
    <row r="6805" ht="40.200000000000003" customHeight="1" x14ac:dyDescent="0.3"/>
    <row r="6806" ht="40.200000000000003" customHeight="1" x14ac:dyDescent="0.3"/>
    <row r="6807" ht="40.200000000000003" customHeight="1" x14ac:dyDescent="0.3"/>
    <row r="6808" ht="40.200000000000003" customHeight="1" x14ac:dyDescent="0.3"/>
    <row r="6809" ht="40.200000000000003" customHeight="1" x14ac:dyDescent="0.3"/>
    <row r="6810" ht="40.200000000000003" customHeight="1" x14ac:dyDescent="0.3"/>
    <row r="6811" ht="40.200000000000003" customHeight="1" x14ac:dyDescent="0.3"/>
    <row r="6812" ht="40.200000000000003" customHeight="1" x14ac:dyDescent="0.3"/>
    <row r="6813" ht="40.200000000000003" customHeight="1" x14ac:dyDescent="0.3"/>
    <row r="6814" ht="40.200000000000003" customHeight="1" x14ac:dyDescent="0.3"/>
    <row r="6815" ht="40.200000000000003" customHeight="1" x14ac:dyDescent="0.3"/>
    <row r="6816" ht="40.200000000000003" customHeight="1" x14ac:dyDescent="0.3"/>
    <row r="6817" ht="40.200000000000003" customHeight="1" x14ac:dyDescent="0.3"/>
    <row r="6818" ht="40.200000000000003" customHeight="1" x14ac:dyDescent="0.3"/>
    <row r="6819" ht="40.200000000000003" customHeight="1" x14ac:dyDescent="0.3"/>
    <row r="6820" ht="40.200000000000003" customHeight="1" x14ac:dyDescent="0.3"/>
    <row r="6821" ht="40.200000000000003" customHeight="1" x14ac:dyDescent="0.3"/>
    <row r="6822" ht="40.200000000000003" customHeight="1" x14ac:dyDescent="0.3"/>
    <row r="6823" ht="40.200000000000003" customHeight="1" x14ac:dyDescent="0.3"/>
    <row r="6824" ht="40.200000000000003" customHeight="1" x14ac:dyDescent="0.3"/>
    <row r="6825" ht="40.200000000000003" customHeight="1" x14ac:dyDescent="0.3"/>
    <row r="6826" ht="40.200000000000003" customHeight="1" x14ac:dyDescent="0.3"/>
    <row r="6827" ht="40.200000000000003" customHeight="1" x14ac:dyDescent="0.3"/>
    <row r="6828" ht="40.200000000000003" customHeight="1" x14ac:dyDescent="0.3"/>
    <row r="6829" ht="40.200000000000003" customHeight="1" x14ac:dyDescent="0.3"/>
    <row r="6830" ht="40.200000000000003" customHeight="1" x14ac:dyDescent="0.3"/>
    <row r="6831" ht="40.200000000000003" customHeight="1" x14ac:dyDescent="0.3"/>
    <row r="6832" ht="40.200000000000003" customHeight="1" x14ac:dyDescent="0.3"/>
    <row r="6833" ht="40.200000000000003" customHeight="1" x14ac:dyDescent="0.3"/>
    <row r="6834" ht="40.200000000000003" customHeight="1" x14ac:dyDescent="0.3"/>
    <row r="6835" ht="40.200000000000003" customHeight="1" x14ac:dyDescent="0.3"/>
    <row r="6836" ht="40.200000000000003" customHeight="1" x14ac:dyDescent="0.3"/>
    <row r="6837" ht="40.200000000000003" customHeight="1" x14ac:dyDescent="0.3"/>
    <row r="6838" ht="40.200000000000003" customHeight="1" x14ac:dyDescent="0.3"/>
    <row r="6839" ht="40.200000000000003" customHeight="1" x14ac:dyDescent="0.3"/>
    <row r="6840" ht="40.200000000000003" customHeight="1" x14ac:dyDescent="0.3"/>
    <row r="6841" ht="40.200000000000003" customHeight="1" x14ac:dyDescent="0.3"/>
    <row r="6842" ht="40.200000000000003" customHeight="1" x14ac:dyDescent="0.3"/>
    <row r="6843" ht="40.200000000000003" customHeight="1" x14ac:dyDescent="0.3"/>
    <row r="6844" ht="40.200000000000003" customHeight="1" x14ac:dyDescent="0.3"/>
    <row r="6845" ht="40.200000000000003" customHeight="1" x14ac:dyDescent="0.3"/>
    <row r="6846" ht="40.200000000000003" customHeight="1" x14ac:dyDescent="0.3"/>
    <row r="6847" ht="40.200000000000003" customHeight="1" x14ac:dyDescent="0.3"/>
    <row r="6848" ht="40.200000000000003" customHeight="1" x14ac:dyDescent="0.3"/>
    <row r="6849" ht="40.200000000000003" customHeight="1" x14ac:dyDescent="0.3"/>
    <row r="6850" ht="40.200000000000003" customHeight="1" x14ac:dyDescent="0.3"/>
    <row r="6851" ht="40.200000000000003" customHeight="1" x14ac:dyDescent="0.3"/>
    <row r="6852" ht="40.200000000000003" customHeight="1" x14ac:dyDescent="0.3"/>
    <row r="6853" ht="40.200000000000003" customHeight="1" x14ac:dyDescent="0.3"/>
    <row r="6854" ht="40.200000000000003" customHeight="1" x14ac:dyDescent="0.3"/>
    <row r="6855" ht="40.200000000000003" customHeight="1" x14ac:dyDescent="0.3"/>
    <row r="6856" ht="40.200000000000003" customHeight="1" x14ac:dyDescent="0.3"/>
    <row r="6857" ht="40.200000000000003" customHeight="1" x14ac:dyDescent="0.3"/>
    <row r="6858" ht="40.200000000000003" customHeight="1" x14ac:dyDescent="0.3"/>
    <row r="6859" ht="40.200000000000003" customHeight="1" x14ac:dyDescent="0.3"/>
    <row r="6860" ht="40.200000000000003" customHeight="1" x14ac:dyDescent="0.3"/>
    <row r="6861" ht="40.200000000000003" customHeight="1" x14ac:dyDescent="0.3"/>
    <row r="6862" ht="40.200000000000003" customHeight="1" x14ac:dyDescent="0.3"/>
    <row r="6863" ht="40.200000000000003" customHeight="1" x14ac:dyDescent="0.3"/>
    <row r="6864" ht="40.200000000000003" customHeight="1" x14ac:dyDescent="0.3"/>
    <row r="6865" ht="40.200000000000003" customHeight="1" x14ac:dyDescent="0.3"/>
    <row r="6866" ht="40.200000000000003" customHeight="1" x14ac:dyDescent="0.3"/>
    <row r="6867" ht="40.200000000000003" customHeight="1" x14ac:dyDescent="0.3"/>
    <row r="6868" ht="40.200000000000003" customHeight="1" x14ac:dyDescent="0.3"/>
    <row r="6869" ht="40.200000000000003" customHeight="1" x14ac:dyDescent="0.3"/>
    <row r="6870" ht="40.200000000000003" customHeight="1" x14ac:dyDescent="0.3"/>
    <row r="6871" ht="40.200000000000003" customHeight="1" x14ac:dyDescent="0.3"/>
    <row r="6872" ht="40.200000000000003" customHeight="1" x14ac:dyDescent="0.3"/>
    <row r="6873" ht="40.200000000000003" customHeight="1" x14ac:dyDescent="0.3"/>
    <row r="6874" ht="40.200000000000003" customHeight="1" x14ac:dyDescent="0.3"/>
    <row r="6875" ht="40.200000000000003" customHeight="1" x14ac:dyDescent="0.3"/>
    <row r="6876" ht="40.200000000000003" customHeight="1" x14ac:dyDescent="0.3"/>
    <row r="6877" ht="40.200000000000003" customHeight="1" x14ac:dyDescent="0.3"/>
    <row r="6878" ht="40.200000000000003" customHeight="1" x14ac:dyDescent="0.3"/>
    <row r="6879" ht="40.200000000000003" customHeight="1" x14ac:dyDescent="0.3"/>
    <row r="6880" ht="40.200000000000003" customHeight="1" x14ac:dyDescent="0.3"/>
    <row r="6881" ht="40.200000000000003" customHeight="1" x14ac:dyDescent="0.3"/>
    <row r="6882" ht="40.200000000000003" customHeight="1" x14ac:dyDescent="0.3"/>
    <row r="6883" ht="40.200000000000003" customHeight="1" x14ac:dyDescent="0.3"/>
    <row r="6884" ht="40.200000000000003" customHeight="1" x14ac:dyDescent="0.3"/>
    <row r="6885" ht="40.200000000000003" customHeight="1" x14ac:dyDescent="0.3"/>
    <row r="6886" ht="40.200000000000003" customHeight="1" x14ac:dyDescent="0.3"/>
    <row r="6887" ht="40.200000000000003" customHeight="1" x14ac:dyDescent="0.3"/>
    <row r="6888" ht="40.200000000000003" customHeight="1" x14ac:dyDescent="0.3"/>
    <row r="6889" ht="40.200000000000003" customHeight="1" x14ac:dyDescent="0.3"/>
    <row r="6890" ht="40.200000000000003" customHeight="1" x14ac:dyDescent="0.3"/>
    <row r="6891" ht="40.200000000000003" customHeight="1" x14ac:dyDescent="0.3"/>
    <row r="6892" ht="40.200000000000003" customHeight="1" x14ac:dyDescent="0.3"/>
    <row r="6893" ht="40.200000000000003" customHeight="1" x14ac:dyDescent="0.3"/>
    <row r="6894" ht="40.200000000000003" customHeight="1" x14ac:dyDescent="0.3"/>
    <row r="6895" ht="40.200000000000003" customHeight="1" x14ac:dyDescent="0.3"/>
    <row r="6896" ht="40.200000000000003" customHeight="1" x14ac:dyDescent="0.3"/>
    <row r="6897" ht="40.200000000000003" customHeight="1" x14ac:dyDescent="0.3"/>
    <row r="6898" ht="40.200000000000003" customHeight="1" x14ac:dyDescent="0.3"/>
    <row r="6899" ht="40.200000000000003" customHeight="1" x14ac:dyDescent="0.3"/>
    <row r="6900" ht="40.200000000000003" customHeight="1" x14ac:dyDescent="0.3"/>
    <row r="6901" ht="40.200000000000003" customHeight="1" x14ac:dyDescent="0.3"/>
    <row r="6902" ht="40.200000000000003" customHeight="1" x14ac:dyDescent="0.3"/>
    <row r="6903" ht="40.200000000000003" customHeight="1" x14ac:dyDescent="0.3"/>
    <row r="6904" ht="40.200000000000003" customHeight="1" x14ac:dyDescent="0.3"/>
    <row r="6905" ht="40.200000000000003" customHeight="1" x14ac:dyDescent="0.3"/>
    <row r="6906" ht="40.200000000000003" customHeight="1" x14ac:dyDescent="0.3"/>
    <row r="6907" ht="40.200000000000003" customHeight="1" x14ac:dyDescent="0.3"/>
    <row r="6908" ht="40.200000000000003" customHeight="1" x14ac:dyDescent="0.3"/>
    <row r="6909" ht="40.200000000000003" customHeight="1" x14ac:dyDescent="0.3"/>
    <row r="6910" ht="40.200000000000003" customHeight="1" x14ac:dyDescent="0.3"/>
    <row r="6911" ht="40.200000000000003" customHeight="1" x14ac:dyDescent="0.3"/>
    <row r="6912" ht="40.200000000000003" customHeight="1" x14ac:dyDescent="0.3"/>
    <row r="6913" ht="40.200000000000003" customHeight="1" x14ac:dyDescent="0.3"/>
    <row r="6914" ht="40.200000000000003" customHeight="1" x14ac:dyDescent="0.3"/>
    <row r="6915" ht="40.200000000000003" customHeight="1" x14ac:dyDescent="0.3"/>
    <row r="6916" ht="40.200000000000003" customHeight="1" x14ac:dyDescent="0.3"/>
    <row r="6917" ht="40.200000000000003" customHeight="1" x14ac:dyDescent="0.3"/>
    <row r="6918" ht="40.200000000000003" customHeight="1" x14ac:dyDescent="0.3"/>
    <row r="6919" ht="40.200000000000003" customHeight="1" x14ac:dyDescent="0.3"/>
    <row r="6920" ht="40.200000000000003" customHeight="1" x14ac:dyDescent="0.3"/>
    <row r="6921" ht="40.200000000000003" customHeight="1" x14ac:dyDescent="0.3"/>
    <row r="6922" ht="40.200000000000003" customHeight="1" x14ac:dyDescent="0.3"/>
    <row r="6923" ht="40.200000000000003" customHeight="1" x14ac:dyDescent="0.3"/>
    <row r="6924" ht="40.200000000000003" customHeight="1" x14ac:dyDescent="0.3"/>
    <row r="6925" ht="40.200000000000003" customHeight="1" x14ac:dyDescent="0.3"/>
    <row r="6926" ht="40.200000000000003" customHeight="1" x14ac:dyDescent="0.3"/>
    <row r="6927" ht="40.200000000000003" customHeight="1" x14ac:dyDescent="0.3"/>
    <row r="6928" ht="40.200000000000003" customHeight="1" x14ac:dyDescent="0.3"/>
    <row r="6929" ht="40.200000000000003" customHeight="1" x14ac:dyDescent="0.3"/>
    <row r="6930" ht="40.200000000000003" customHeight="1" x14ac:dyDescent="0.3"/>
    <row r="6931" ht="40.200000000000003" customHeight="1" x14ac:dyDescent="0.3"/>
    <row r="6932" ht="40.200000000000003" customHeight="1" x14ac:dyDescent="0.3"/>
    <row r="6933" ht="40.200000000000003" customHeight="1" x14ac:dyDescent="0.3"/>
    <row r="6934" ht="40.200000000000003" customHeight="1" x14ac:dyDescent="0.3"/>
    <row r="6935" ht="40.200000000000003" customHeight="1" x14ac:dyDescent="0.3"/>
    <row r="6936" ht="40.200000000000003" customHeight="1" x14ac:dyDescent="0.3"/>
    <row r="6937" ht="40.200000000000003" customHeight="1" x14ac:dyDescent="0.3"/>
    <row r="6938" ht="40.200000000000003" customHeight="1" x14ac:dyDescent="0.3"/>
    <row r="6939" ht="40.200000000000003" customHeight="1" x14ac:dyDescent="0.3"/>
    <row r="6940" ht="40.200000000000003" customHeight="1" x14ac:dyDescent="0.3"/>
    <row r="6941" ht="40.200000000000003" customHeight="1" x14ac:dyDescent="0.3"/>
    <row r="6942" ht="40.200000000000003" customHeight="1" x14ac:dyDescent="0.3"/>
    <row r="6943" ht="40.200000000000003" customHeight="1" x14ac:dyDescent="0.3"/>
    <row r="6944" ht="40.200000000000003" customHeight="1" x14ac:dyDescent="0.3"/>
    <row r="6945" ht="40.200000000000003" customHeight="1" x14ac:dyDescent="0.3"/>
    <row r="6946" ht="40.200000000000003" customHeight="1" x14ac:dyDescent="0.3"/>
    <row r="6947" ht="40.200000000000003" customHeight="1" x14ac:dyDescent="0.3"/>
    <row r="6948" ht="40.200000000000003" customHeight="1" x14ac:dyDescent="0.3"/>
    <row r="6949" ht="40.200000000000003" customHeight="1" x14ac:dyDescent="0.3"/>
    <row r="6950" ht="40.200000000000003" customHeight="1" x14ac:dyDescent="0.3"/>
    <row r="6951" ht="40.200000000000003" customHeight="1" x14ac:dyDescent="0.3"/>
    <row r="6952" ht="40.200000000000003" customHeight="1" x14ac:dyDescent="0.3"/>
    <row r="6953" ht="40.200000000000003" customHeight="1" x14ac:dyDescent="0.3"/>
    <row r="6954" ht="40.200000000000003" customHeight="1" x14ac:dyDescent="0.3"/>
    <row r="6955" ht="40.200000000000003" customHeight="1" x14ac:dyDescent="0.3"/>
    <row r="6956" ht="40.200000000000003" customHeight="1" x14ac:dyDescent="0.3"/>
    <row r="6957" ht="40.200000000000003" customHeight="1" x14ac:dyDescent="0.3"/>
    <row r="6958" ht="40.200000000000003" customHeight="1" x14ac:dyDescent="0.3"/>
    <row r="6959" ht="40.200000000000003" customHeight="1" x14ac:dyDescent="0.3"/>
    <row r="6960" ht="40.200000000000003" customHeight="1" x14ac:dyDescent="0.3"/>
    <row r="6961" ht="40.200000000000003" customHeight="1" x14ac:dyDescent="0.3"/>
    <row r="6962" ht="40.200000000000003" customHeight="1" x14ac:dyDescent="0.3"/>
    <row r="6963" ht="40.200000000000003" customHeight="1" x14ac:dyDescent="0.3"/>
    <row r="6964" ht="40.200000000000003" customHeight="1" x14ac:dyDescent="0.3"/>
    <row r="6965" ht="40.200000000000003" customHeight="1" x14ac:dyDescent="0.3"/>
    <row r="6966" ht="40.200000000000003" customHeight="1" x14ac:dyDescent="0.3"/>
    <row r="6967" ht="40.200000000000003" customHeight="1" x14ac:dyDescent="0.3"/>
    <row r="6968" ht="40.200000000000003" customHeight="1" x14ac:dyDescent="0.3"/>
    <row r="6969" ht="40.200000000000003" customHeight="1" x14ac:dyDescent="0.3"/>
    <row r="6970" ht="40.200000000000003" customHeight="1" x14ac:dyDescent="0.3"/>
    <row r="6971" ht="40.200000000000003" customHeight="1" x14ac:dyDescent="0.3"/>
    <row r="6972" ht="40.200000000000003" customHeight="1" x14ac:dyDescent="0.3"/>
    <row r="6973" ht="40.200000000000003" customHeight="1" x14ac:dyDescent="0.3"/>
    <row r="6974" ht="40.200000000000003" customHeight="1" x14ac:dyDescent="0.3"/>
    <row r="6975" ht="40.200000000000003" customHeight="1" x14ac:dyDescent="0.3"/>
    <row r="6976" ht="40.200000000000003" customHeight="1" x14ac:dyDescent="0.3"/>
    <row r="6977" ht="40.200000000000003" customHeight="1" x14ac:dyDescent="0.3"/>
    <row r="6978" ht="40.200000000000003" customHeight="1" x14ac:dyDescent="0.3"/>
    <row r="6979" ht="40.200000000000003" customHeight="1" x14ac:dyDescent="0.3"/>
    <row r="6980" ht="40.200000000000003" customHeight="1" x14ac:dyDescent="0.3"/>
    <row r="6981" ht="40.200000000000003" customHeight="1" x14ac:dyDescent="0.3"/>
    <row r="6982" ht="40.200000000000003" customHeight="1" x14ac:dyDescent="0.3"/>
    <row r="6983" ht="40.200000000000003" customHeight="1" x14ac:dyDescent="0.3"/>
    <row r="6984" ht="40.200000000000003" customHeight="1" x14ac:dyDescent="0.3"/>
    <row r="6985" ht="40.200000000000003" customHeight="1" x14ac:dyDescent="0.3"/>
    <row r="6986" ht="40.200000000000003" customHeight="1" x14ac:dyDescent="0.3"/>
    <row r="6987" ht="40.200000000000003" customHeight="1" x14ac:dyDescent="0.3"/>
    <row r="6988" ht="40.200000000000003" customHeight="1" x14ac:dyDescent="0.3"/>
    <row r="6989" ht="40.200000000000003" customHeight="1" x14ac:dyDescent="0.3"/>
    <row r="6990" ht="40.200000000000003" customHeight="1" x14ac:dyDescent="0.3"/>
    <row r="6991" ht="40.200000000000003" customHeight="1" x14ac:dyDescent="0.3"/>
    <row r="6992" ht="40.200000000000003" customHeight="1" x14ac:dyDescent="0.3"/>
    <row r="6993" ht="40.200000000000003" customHeight="1" x14ac:dyDescent="0.3"/>
    <row r="6994" ht="40.200000000000003" customHeight="1" x14ac:dyDescent="0.3"/>
    <row r="6995" ht="40.200000000000003" customHeight="1" x14ac:dyDescent="0.3"/>
    <row r="6996" ht="40.200000000000003" customHeight="1" x14ac:dyDescent="0.3"/>
    <row r="6997" ht="40.200000000000003" customHeight="1" x14ac:dyDescent="0.3"/>
    <row r="6998" ht="40.200000000000003" customHeight="1" x14ac:dyDescent="0.3"/>
    <row r="6999" ht="40.200000000000003" customHeight="1" x14ac:dyDescent="0.3"/>
    <row r="7000" ht="40.200000000000003" customHeight="1" x14ac:dyDescent="0.3"/>
    <row r="7001" ht="40.200000000000003" customHeight="1" x14ac:dyDescent="0.3"/>
    <row r="7002" ht="40.200000000000003" customHeight="1" x14ac:dyDescent="0.3"/>
    <row r="7003" ht="40.200000000000003" customHeight="1" x14ac:dyDescent="0.3"/>
    <row r="7004" ht="40.200000000000003" customHeight="1" x14ac:dyDescent="0.3"/>
    <row r="7005" ht="40.200000000000003" customHeight="1" x14ac:dyDescent="0.3"/>
    <row r="7006" ht="40.200000000000003" customHeight="1" x14ac:dyDescent="0.3"/>
    <row r="7007" ht="40.200000000000003" customHeight="1" x14ac:dyDescent="0.3"/>
    <row r="7008" ht="40.200000000000003" customHeight="1" x14ac:dyDescent="0.3"/>
    <row r="7009" ht="40.200000000000003" customHeight="1" x14ac:dyDescent="0.3"/>
    <row r="7010" ht="40.200000000000003" customHeight="1" x14ac:dyDescent="0.3"/>
    <row r="7011" ht="40.200000000000003" customHeight="1" x14ac:dyDescent="0.3"/>
    <row r="7012" ht="40.200000000000003" customHeight="1" x14ac:dyDescent="0.3"/>
    <row r="7013" ht="40.200000000000003" customHeight="1" x14ac:dyDescent="0.3"/>
    <row r="7014" ht="40.200000000000003" customHeight="1" x14ac:dyDescent="0.3"/>
    <row r="7015" ht="40.200000000000003" customHeight="1" x14ac:dyDescent="0.3"/>
    <row r="7016" ht="40.200000000000003" customHeight="1" x14ac:dyDescent="0.3"/>
    <row r="7017" ht="40.200000000000003" customHeight="1" x14ac:dyDescent="0.3"/>
    <row r="7018" ht="40.200000000000003" customHeight="1" x14ac:dyDescent="0.3"/>
    <row r="7019" ht="40.200000000000003" customHeight="1" x14ac:dyDescent="0.3"/>
    <row r="7020" ht="40.200000000000003" customHeight="1" x14ac:dyDescent="0.3"/>
    <row r="7021" ht="40.200000000000003" customHeight="1" x14ac:dyDescent="0.3"/>
    <row r="7022" ht="40.200000000000003" customHeight="1" x14ac:dyDescent="0.3"/>
    <row r="7023" ht="40.200000000000003" customHeight="1" x14ac:dyDescent="0.3"/>
    <row r="7024" ht="40.200000000000003" customHeight="1" x14ac:dyDescent="0.3"/>
    <row r="7025" ht="40.200000000000003" customHeight="1" x14ac:dyDescent="0.3"/>
    <row r="7026" ht="40.200000000000003" customHeight="1" x14ac:dyDescent="0.3"/>
    <row r="7027" ht="40.200000000000003" customHeight="1" x14ac:dyDescent="0.3"/>
    <row r="7028" ht="40.200000000000003" customHeight="1" x14ac:dyDescent="0.3"/>
    <row r="7029" ht="40.200000000000003" customHeight="1" x14ac:dyDescent="0.3"/>
    <row r="7030" ht="40.200000000000003" customHeight="1" x14ac:dyDescent="0.3"/>
    <row r="7031" ht="40.200000000000003" customHeight="1" x14ac:dyDescent="0.3"/>
    <row r="7032" ht="40.200000000000003" customHeight="1" x14ac:dyDescent="0.3"/>
    <row r="7033" ht="40.200000000000003" customHeight="1" x14ac:dyDescent="0.3"/>
    <row r="7034" ht="40.200000000000003" customHeight="1" x14ac:dyDescent="0.3"/>
    <row r="7035" ht="40.200000000000003" customHeight="1" x14ac:dyDescent="0.3"/>
    <row r="7036" ht="40.200000000000003" customHeight="1" x14ac:dyDescent="0.3"/>
    <row r="7037" ht="40.200000000000003" customHeight="1" x14ac:dyDescent="0.3"/>
    <row r="7038" ht="40.200000000000003" customHeight="1" x14ac:dyDescent="0.3"/>
    <row r="7039" ht="40.200000000000003" customHeight="1" x14ac:dyDescent="0.3"/>
    <row r="7040" ht="40.200000000000003" customHeight="1" x14ac:dyDescent="0.3"/>
    <row r="7041" ht="40.200000000000003" customHeight="1" x14ac:dyDescent="0.3"/>
    <row r="7042" ht="40.200000000000003" customHeight="1" x14ac:dyDescent="0.3"/>
    <row r="7043" ht="40.200000000000003" customHeight="1" x14ac:dyDescent="0.3"/>
    <row r="7044" ht="40.200000000000003" customHeight="1" x14ac:dyDescent="0.3"/>
    <row r="7045" ht="40.200000000000003" customHeight="1" x14ac:dyDescent="0.3"/>
    <row r="7046" ht="40.200000000000003" customHeight="1" x14ac:dyDescent="0.3"/>
    <row r="7047" ht="40.200000000000003" customHeight="1" x14ac:dyDescent="0.3"/>
    <row r="7048" ht="40.200000000000003" customHeight="1" x14ac:dyDescent="0.3"/>
    <row r="7049" ht="40.200000000000003" customHeight="1" x14ac:dyDescent="0.3"/>
    <row r="7050" ht="40.200000000000003" customHeight="1" x14ac:dyDescent="0.3"/>
    <row r="7051" ht="40.200000000000003" customHeight="1" x14ac:dyDescent="0.3"/>
    <row r="7052" ht="40.200000000000003" customHeight="1" x14ac:dyDescent="0.3"/>
    <row r="7053" ht="40.200000000000003" customHeight="1" x14ac:dyDescent="0.3"/>
    <row r="7054" ht="40.200000000000003" customHeight="1" x14ac:dyDescent="0.3"/>
    <row r="7055" ht="40.200000000000003" customHeight="1" x14ac:dyDescent="0.3"/>
    <row r="7056" ht="40.200000000000003" customHeight="1" x14ac:dyDescent="0.3"/>
    <row r="7057" ht="40.200000000000003" customHeight="1" x14ac:dyDescent="0.3"/>
    <row r="7058" ht="40.200000000000003" customHeight="1" x14ac:dyDescent="0.3"/>
    <row r="7059" ht="40.200000000000003" customHeight="1" x14ac:dyDescent="0.3"/>
    <row r="7060" ht="40.200000000000003" customHeight="1" x14ac:dyDescent="0.3"/>
    <row r="7061" ht="40.200000000000003" customHeight="1" x14ac:dyDescent="0.3"/>
    <row r="7062" ht="40.200000000000003" customHeight="1" x14ac:dyDescent="0.3"/>
    <row r="7063" ht="40.200000000000003" customHeight="1" x14ac:dyDescent="0.3"/>
    <row r="7064" ht="40.200000000000003" customHeight="1" x14ac:dyDescent="0.3"/>
    <row r="7065" ht="40.200000000000003" customHeight="1" x14ac:dyDescent="0.3"/>
    <row r="7066" ht="40.200000000000003" customHeight="1" x14ac:dyDescent="0.3"/>
    <row r="7067" ht="40.200000000000003" customHeight="1" x14ac:dyDescent="0.3"/>
    <row r="7068" ht="40.200000000000003" customHeight="1" x14ac:dyDescent="0.3"/>
    <row r="7069" ht="40.200000000000003" customHeight="1" x14ac:dyDescent="0.3"/>
    <row r="7070" ht="40.200000000000003" customHeight="1" x14ac:dyDescent="0.3"/>
    <row r="7071" ht="40.200000000000003" customHeight="1" x14ac:dyDescent="0.3"/>
    <row r="7072" ht="40.200000000000003" customHeight="1" x14ac:dyDescent="0.3"/>
    <row r="7073" ht="40.200000000000003" customHeight="1" x14ac:dyDescent="0.3"/>
    <row r="7074" ht="40.200000000000003" customHeight="1" x14ac:dyDescent="0.3"/>
    <row r="7075" ht="40.200000000000003" customHeight="1" x14ac:dyDescent="0.3"/>
    <row r="7076" ht="40.200000000000003" customHeight="1" x14ac:dyDescent="0.3"/>
    <row r="7077" ht="40.200000000000003" customHeight="1" x14ac:dyDescent="0.3"/>
    <row r="7078" ht="40.200000000000003" customHeight="1" x14ac:dyDescent="0.3"/>
    <row r="7079" ht="40.200000000000003" customHeight="1" x14ac:dyDescent="0.3"/>
    <row r="7080" ht="40.200000000000003" customHeight="1" x14ac:dyDescent="0.3"/>
    <row r="7081" ht="40.200000000000003" customHeight="1" x14ac:dyDescent="0.3"/>
    <row r="7082" ht="40.200000000000003" customHeight="1" x14ac:dyDescent="0.3"/>
    <row r="7083" ht="40.200000000000003" customHeight="1" x14ac:dyDescent="0.3"/>
    <row r="7084" ht="40.200000000000003" customHeight="1" x14ac:dyDescent="0.3"/>
    <row r="7085" ht="40.200000000000003" customHeight="1" x14ac:dyDescent="0.3"/>
    <row r="7086" ht="40.200000000000003" customHeight="1" x14ac:dyDescent="0.3"/>
    <row r="7087" ht="40.200000000000003" customHeight="1" x14ac:dyDescent="0.3"/>
    <row r="7088" ht="40.200000000000003" customHeight="1" x14ac:dyDescent="0.3"/>
    <row r="7089" ht="40.200000000000003" customHeight="1" x14ac:dyDescent="0.3"/>
    <row r="7090" ht="40.200000000000003" customHeight="1" x14ac:dyDescent="0.3"/>
    <row r="7091" ht="40.200000000000003" customHeight="1" x14ac:dyDescent="0.3"/>
    <row r="7092" ht="40.200000000000003" customHeight="1" x14ac:dyDescent="0.3"/>
    <row r="7093" ht="40.200000000000003" customHeight="1" x14ac:dyDescent="0.3"/>
    <row r="7094" ht="40.200000000000003" customHeight="1" x14ac:dyDescent="0.3"/>
    <row r="7095" ht="40.200000000000003" customHeight="1" x14ac:dyDescent="0.3"/>
    <row r="7096" ht="40.200000000000003" customHeight="1" x14ac:dyDescent="0.3"/>
    <row r="7097" ht="40.200000000000003" customHeight="1" x14ac:dyDescent="0.3"/>
    <row r="7098" ht="40.200000000000003" customHeight="1" x14ac:dyDescent="0.3"/>
    <row r="7099" ht="40.200000000000003" customHeight="1" x14ac:dyDescent="0.3"/>
    <row r="7100" ht="40.200000000000003" customHeight="1" x14ac:dyDescent="0.3"/>
    <row r="7101" ht="40.200000000000003" customHeight="1" x14ac:dyDescent="0.3"/>
    <row r="7102" ht="40.200000000000003" customHeight="1" x14ac:dyDescent="0.3"/>
    <row r="7103" ht="40.200000000000003" customHeight="1" x14ac:dyDescent="0.3"/>
    <row r="7104" ht="40.200000000000003" customHeight="1" x14ac:dyDescent="0.3"/>
    <row r="7105" ht="40.200000000000003" customHeight="1" x14ac:dyDescent="0.3"/>
    <row r="7106" ht="40.200000000000003" customHeight="1" x14ac:dyDescent="0.3"/>
    <row r="7107" ht="40.200000000000003" customHeight="1" x14ac:dyDescent="0.3"/>
    <row r="7108" ht="40.200000000000003" customHeight="1" x14ac:dyDescent="0.3"/>
    <row r="7109" ht="40.200000000000003" customHeight="1" x14ac:dyDescent="0.3"/>
    <row r="7110" ht="40.200000000000003" customHeight="1" x14ac:dyDescent="0.3"/>
    <row r="7111" ht="40.200000000000003" customHeight="1" x14ac:dyDescent="0.3"/>
    <row r="7112" ht="40.200000000000003" customHeight="1" x14ac:dyDescent="0.3"/>
    <row r="7113" ht="40.200000000000003" customHeight="1" x14ac:dyDescent="0.3"/>
    <row r="7114" ht="40.200000000000003" customHeight="1" x14ac:dyDescent="0.3"/>
    <row r="7115" ht="40.200000000000003" customHeight="1" x14ac:dyDescent="0.3"/>
    <row r="7116" ht="40.200000000000003" customHeight="1" x14ac:dyDescent="0.3"/>
    <row r="7117" ht="40.200000000000003" customHeight="1" x14ac:dyDescent="0.3"/>
    <row r="7118" ht="40.200000000000003" customHeight="1" x14ac:dyDescent="0.3"/>
    <row r="7119" ht="40.200000000000003" customHeight="1" x14ac:dyDescent="0.3"/>
    <row r="7120" ht="40.200000000000003" customHeight="1" x14ac:dyDescent="0.3"/>
    <row r="7121" ht="40.200000000000003" customHeight="1" x14ac:dyDescent="0.3"/>
    <row r="7122" ht="40.200000000000003" customHeight="1" x14ac:dyDescent="0.3"/>
    <row r="7123" ht="40.200000000000003" customHeight="1" x14ac:dyDescent="0.3"/>
    <row r="7124" ht="40.200000000000003" customHeight="1" x14ac:dyDescent="0.3"/>
    <row r="7125" ht="40.200000000000003" customHeight="1" x14ac:dyDescent="0.3"/>
    <row r="7126" ht="40.200000000000003" customHeight="1" x14ac:dyDescent="0.3"/>
    <row r="7127" ht="40.200000000000003" customHeight="1" x14ac:dyDescent="0.3"/>
    <row r="7128" ht="40.200000000000003" customHeight="1" x14ac:dyDescent="0.3"/>
    <row r="7129" ht="40.200000000000003" customHeight="1" x14ac:dyDescent="0.3"/>
    <row r="7130" ht="40.200000000000003" customHeight="1" x14ac:dyDescent="0.3"/>
    <row r="7131" ht="40.200000000000003" customHeight="1" x14ac:dyDescent="0.3"/>
    <row r="7132" ht="40.200000000000003" customHeight="1" x14ac:dyDescent="0.3"/>
    <row r="7133" ht="40.200000000000003" customHeight="1" x14ac:dyDescent="0.3"/>
    <row r="7134" ht="40.200000000000003" customHeight="1" x14ac:dyDescent="0.3"/>
    <row r="7135" ht="40.200000000000003" customHeight="1" x14ac:dyDescent="0.3"/>
    <row r="7136" ht="40.200000000000003" customHeight="1" x14ac:dyDescent="0.3"/>
    <row r="7137" ht="40.200000000000003" customHeight="1" x14ac:dyDescent="0.3"/>
    <row r="7138" ht="40.200000000000003" customHeight="1" x14ac:dyDescent="0.3"/>
    <row r="7139" ht="40.200000000000003" customHeight="1" x14ac:dyDescent="0.3"/>
    <row r="7140" ht="40.200000000000003" customHeight="1" x14ac:dyDescent="0.3"/>
    <row r="7141" ht="40.200000000000003" customHeight="1" x14ac:dyDescent="0.3"/>
    <row r="7142" ht="40.200000000000003" customHeight="1" x14ac:dyDescent="0.3"/>
    <row r="7143" ht="40.200000000000003" customHeight="1" x14ac:dyDescent="0.3"/>
    <row r="7144" ht="40.200000000000003" customHeight="1" x14ac:dyDescent="0.3"/>
    <row r="7145" ht="40.200000000000003" customHeight="1" x14ac:dyDescent="0.3"/>
    <row r="7146" ht="40.200000000000003" customHeight="1" x14ac:dyDescent="0.3"/>
    <row r="7147" ht="40.200000000000003" customHeight="1" x14ac:dyDescent="0.3"/>
    <row r="7148" ht="40.200000000000003" customHeight="1" x14ac:dyDescent="0.3"/>
    <row r="7149" ht="40.200000000000003" customHeight="1" x14ac:dyDescent="0.3"/>
    <row r="7150" ht="40.200000000000003" customHeight="1" x14ac:dyDescent="0.3"/>
    <row r="7151" ht="40.200000000000003" customHeight="1" x14ac:dyDescent="0.3"/>
    <row r="7152" ht="40.200000000000003" customHeight="1" x14ac:dyDescent="0.3"/>
    <row r="7153" ht="40.200000000000003" customHeight="1" x14ac:dyDescent="0.3"/>
    <row r="7154" ht="40.200000000000003" customHeight="1" x14ac:dyDescent="0.3"/>
    <row r="7155" ht="40.200000000000003" customHeight="1" x14ac:dyDescent="0.3"/>
    <row r="7156" ht="40.200000000000003" customHeight="1" x14ac:dyDescent="0.3"/>
    <row r="7157" ht="40.200000000000003" customHeight="1" x14ac:dyDescent="0.3"/>
    <row r="7158" ht="40.200000000000003" customHeight="1" x14ac:dyDescent="0.3"/>
    <row r="7159" ht="40.200000000000003" customHeight="1" x14ac:dyDescent="0.3"/>
    <row r="7160" ht="40.200000000000003" customHeight="1" x14ac:dyDescent="0.3"/>
    <row r="7161" ht="40.200000000000003" customHeight="1" x14ac:dyDescent="0.3"/>
    <row r="7162" ht="40.200000000000003" customHeight="1" x14ac:dyDescent="0.3"/>
    <row r="7163" ht="40.200000000000003" customHeight="1" x14ac:dyDescent="0.3"/>
    <row r="7164" ht="40.200000000000003" customHeight="1" x14ac:dyDescent="0.3"/>
    <row r="7165" ht="40.200000000000003" customHeight="1" x14ac:dyDescent="0.3"/>
    <row r="7166" ht="40.200000000000003" customHeight="1" x14ac:dyDescent="0.3"/>
    <row r="7167" ht="40.200000000000003" customHeight="1" x14ac:dyDescent="0.3"/>
    <row r="7168" ht="40.200000000000003" customHeight="1" x14ac:dyDescent="0.3"/>
    <row r="7169" ht="40.200000000000003" customHeight="1" x14ac:dyDescent="0.3"/>
    <row r="7170" ht="40.200000000000003" customHeight="1" x14ac:dyDescent="0.3"/>
    <row r="7171" ht="40.200000000000003" customHeight="1" x14ac:dyDescent="0.3"/>
    <row r="7172" ht="40.200000000000003" customHeight="1" x14ac:dyDescent="0.3"/>
    <row r="7173" ht="40.200000000000003" customHeight="1" x14ac:dyDescent="0.3"/>
    <row r="7174" ht="40.200000000000003" customHeight="1" x14ac:dyDescent="0.3"/>
    <row r="7175" ht="40.200000000000003" customHeight="1" x14ac:dyDescent="0.3"/>
    <row r="7176" ht="40.200000000000003" customHeight="1" x14ac:dyDescent="0.3"/>
    <row r="7177" ht="40.200000000000003" customHeight="1" x14ac:dyDescent="0.3"/>
    <row r="7178" ht="40.200000000000003" customHeight="1" x14ac:dyDescent="0.3"/>
    <row r="7179" ht="40.200000000000003" customHeight="1" x14ac:dyDescent="0.3"/>
    <row r="7180" ht="40.200000000000003" customHeight="1" x14ac:dyDescent="0.3"/>
    <row r="7181" ht="40.200000000000003" customHeight="1" x14ac:dyDescent="0.3"/>
    <row r="7182" ht="40.200000000000003" customHeight="1" x14ac:dyDescent="0.3"/>
    <row r="7183" ht="40.200000000000003" customHeight="1" x14ac:dyDescent="0.3"/>
    <row r="7184" ht="40.200000000000003" customHeight="1" x14ac:dyDescent="0.3"/>
    <row r="7185" ht="40.200000000000003" customHeight="1" x14ac:dyDescent="0.3"/>
    <row r="7186" ht="40.200000000000003" customHeight="1" x14ac:dyDescent="0.3"/>
    <row r="7187" ht="40.200000000000003" customHeight="1" x14ac:dyDescent="0.3"/>
    <row r="7188" ht="40.200000000000003" customHeight="1" x14ac:dyDescent="0.3"/>
    <row r="7189" ht="40.200000000000003" customHeight="1" x14ac:dyDescent="0.3"/>
    <row r="7190" ht="40.200000000000003" customHeight="1" x14ac:dyDescent="0.3"/>
    <row r="7191" ht="40.200000000000003" customHeight="1" x14ac:dyDescent="0.3"/>
    <row r="7192" ht="40.200000000000003" customHeight="1" x14ac:dyDescent="0.3"/>
    <row r="7193" ht="40.200000000000003" customHeight="1" x14ac:dyDescent="0.3"/>
    <row r="7194" ht="40.200000000000003" customHeight="1" x14ac:dyDescent="0.3"/>
    <row r="7195" ht="40.200000000000003" customHeight="1" x14ac:dyDescent="0.3"/>
    <row r="7196" ht="40.200000000000003" customHeight="1" x14ac:dyDescent="0.3"/>
    <row r="7197" ht="40.200000000000003" customHeight="1" x14ac:dyDescent="0.3"/>
    <row r="7198" ht="40.200000000000003" customHeight="1" x14ac:dyDescent="0.3"/>
    <row r="7199" ht="40.200000000000003" customHeight="1" x14ac:dyDescent="0.3"/>
    <row r="7200" ht="40.200000000000003" customHeight="1" x14ac:dyDescent="0.3"/>
    <row r="7201" ht="40.200000000000003" customHeight="1" x14ac:dyDescent="0.3"/>
    <row r="7202" ht="40.200000000000003" customHeight="1" x14ac:dyDescent="0.3"/>
    <row r="7203" ht="40.200000000000003" customHeight="1" x14ac:dyDescent="0.3"/>
    <row r="7204" ht="40.200000000000003" customHeight="1" x14ac:dyDescent="0.3"/>
    <row r="7205" ht="40.200000000000003" customHeight="1" x14ac:dyDescent="0.3"/>
    <row r="7206" ht="40.200000000000003" customHeight="1" x14ac:dyDescent="0.3"/>
    <row r="7207" ht="40.200000000000003" customHeight="1" x14ac:dyDescent="0.3"/>
    <row r="7208" ht="40.200000000000003" customHeight="1" x14ac:dyDescent="0.3"/>
    <row r="7209" ht="40.200000000000003" customHeight="1" x14ac:dyDescent="0.3"/>
    <row r="7210" ht="40.200000000000003" customHeight="1" x14ac:dyDescent="0.3"/>
    <row r="7211" ht="40.200000000000003" customHeight="1" x14ac:dyDescent="0.3"/>
    <row r="7212" ht="40.200000000000003" customHeight="1" x14ac:dyDescent="0.3"/>
    <row r="7213" ht="40.200000000000003" customHeight="1" x14ac:dyDescent="0.3"/>
    <row r="7214" ht="40.200000000000003" customHeight="1" x14ac:dyDescent="0.3"/>
    <row r="7215" ht="40.200000000000003" customHeight="1" x14ac:dyDescent="0.3"/>
    <row r="7216" ht="40.200000000000003" customHeight="1" x14ac:dyDescent="0.3"/>
    <row r="7217" ht="40.200000000000003" customHeight="1" x14ac:dyDescent="0.3"/>
    <row r="7218" ht="40.200000000000003" customHeight="1" x14ac:dyDescent="0.3"/>
    <row r="7219" ht="40.200000000000003" customHeight="1" x14ac:dyDescent="0.3"/>
    <row r="7220" ht="40.200000000000003" customHeight="1" x14ac:dyDescent="0.3"/>
    <row r="7221" ht="40.200000000000003" customHeight="1" x14ac:dyDescent="0.3"/>
    <row r="7222" ht="40.200000000000003" customHeight="1" x14ac:dyDescent="0.3"/>
    <row r="7223" ht="40.200000000000003" customHeight="1" x14ac:dyDescent="0.3"/>
    <row r="7224" ht="40.200000000000003" customHeight="1" x14ac:dyDescent="0.3"/>
    <row r="7225" ht="40.200000000000003" customHeight="1" x14ac:dyDescent="0.3"/>
    <row r="7226" ht="40.200000000000003" customHeight="1" x14ac:dyDescent="0.3"/>
    <row r="7227" ht="40.200000000000003" customHeight="1" x14ac:dyDescent="0.3"/>
    <row r="7228" ht="40.200000000000003" customHeight="1" x14ac:dyDescent="0.3"/>
    <row r="7229" ht="40.200000000000003" customHeight="1" x14ac:dyDescent="0.3"/>
    <row r="7230" ht="40.200000000000003" customHeight="1" x14ac:dyDescent="0.3"/>
    <row r="7231" ht="40.200000000000003" customHeight="1" x14ac:dyDescent="0.3"/>
    <row r="7232" ht="40.200000000000003" customHeight="1" x14ac:dyDescent="0.3"/>
    <row r="7233" ht="40.200000000000003" customHeight="1" x14ac:dyDescent="0.3"/>
    <row r="7234" ht="40.200000000000003" customHeight="1" x14ac:dyDescent="0.3"/>
    <row r="7235" ht="40.200000000000003" customHeight="1" x14ac:dyDescent="0.3"/>
    <row r="7236" ht="40.200000000000003" customHeight="1" x14ac:dyDescent="0.3"/>
    <row r="7237" ht="40.200000000000003" customHeight="1" x14ac:dyDescent="0.3"/>
    <row r="7238" ht="40.200000000000003" customHeight="1" x14ac:dyDescent="0.3"/>
    <row r="7239" ht="40.200000000000003" customHeight="1" x14ac:dyDescent="0.3"/>
    <row r="7240" ht="40.200000000000003" customHeight="1" x14ac:dyDescent="0.3"/>
    <row r="7241" ht="40.200000000000003" customHeight="1" x14ac:dyDescent="0.3"/>
    <row r="7242" ht="40.200000000000003" customHeight="1" x14ac:dyDescent="0.3"/>
    <row r="7243" ht="40.200000000000003" customHeight="1" x14ac:dyDescent="0.3"/>
    <row r="7244" ht="40.200000000000003" customHeight="1" x14ac:dyDescent="0.3"/>
    <row r="7245" ht="40.200000000000003" customHeight="1" x14ac:dyDescent="0.3"/>
    <row r="7246" ht="40.200000000000003" customHeight="1" x14ac:dyDescent="0.3"/>
    <row r="7247" ht="40.200000000000003" customHeight="1" x14ac:dyDescent="0.3"/>
    <row r="7248" ht="40.200000000000003" customHeight="1" x14ac:dyDescent="0.3"/>
    <row r="7249" ht="40.200000000000003" customHeight="1" x14ac:dyDescent="0.3"/>
    <row r="7250" ht="40.200000000000003" customHeight="1" x14ac:dyDescent="0.3"/>
    <row r="7251" ht="40.200000000000003" customHeight="1" x14ac:dyDescent="0.3"/>
    <row r="7252" ht="40.200000000000003" customHeight="1" x14ac:dyDescent="0.3"/>
    <row r="7253" ht="40.200000000000003" customHeight="1" x14ac:dyDescent="0.3"/>
    <row r="7254" ht="40.200000000000003" customHeight="1" x14ac:dyDescent="0.3"/>
    <row r="7255" ht="40.200000000000003" customHeight="1" x14ac:dyDescent="0.3"/>
    <row r="7256" ht="40.200000000000003" customHeight="1" x14ac:dyDescent="0.3"/>
    <row r="7257" ht="40.200000000000003" customHeight="1" x14ac:dyDescent="0.3"/>
    <row r="7258" ht="40.200000000000003" customHeight="1" x14ac:dyDescent="0.3"/>
    <row r="7259" ht="40.200000000000003" customHeight="1" x14ac:dyDescent="0.3"/>
    <row r="7260" ht="40.200000000000003" customHeight="1" x14ac:dyDescent="0.3"/>
    <row r="7261" ht="40.200000000000003" customHeight="1" x14ac:dyDescent="0.3"/>
    <row r="7262" ht="40.200000000000003" customHeight="1" x14ac:dyDescent="0.3"/>
    <row r="7263" ht="40.200000000000003" customHeight="1" x14ac:dyDescent="0.3"/>
    <row r="7264" ht="40.200000000000003" customHeight="1" x14ac:dyDescent="0.3"/>
    <row r="7265" ht="40.200000000000003" customHeight="1" x14ac:dyDescent="0.3"/>
    <row r="7266" ht="40.200000000000003" customHeight="1" x14ac:dyDescent="0.3"/>
    <row r="7267" ht="40.200000000000003" customHeight="1" x14ac:dyDescent="0.3"/>
    <row r="7268" ht="40.200000000000003" customHeight="1" x14ac:dyDescent="0.3"/>
    <row r="7269" ht="40.200000000000003" customHeight="1" x14ac:dyDescent="0.3"/>
    <row r="7270" ht="40.200000000000003" customHeight="1" x14ac:dyDescent="0.3"/>
    <row r="7271" ht="40.200000000000003" customHeight="1" x14ac:dyDescent="0.3"/>
    <row r="7272" ht="40.200000000000003" customHeight="1" x14ac:dyDescent="0.3"/>
    <row r="7273" ht="40.200000000000003" customHeight="1" x14ac:dyDescent="0.3"/>
    <row r="7274" ht="40.200000000000003" customHeight="1" x14ac:dyDescent="0.3"/>
    <row r="7275" ht="40.200000000000003" customHeight="1" x14ac:dyDescent="0.3"/>
    <row r="7276" ht="40.200000000000003" customHeight="1" x14ac:dyDescent="0.3"/>
    <row r="7277" ht="40.200000000000003" customHeight="1" x14ac:dyDescent="0.3"/>
    <row r="7278" ht="40.200000000000003" customHeight="1" x14ac:dyDescent="0.3"/>
    <row r="7279" ht="40.200000000000003" customHeight="1" x14ac:dyDescent="0.3"/>
    <row r="7280" ht="40.200000000000003" customHeight="1" x14ac:dyDescent="0.3"/>
    <row r="7281" ht="40.200000000000003" customHeight="1" x14ac:dyDescent="0.3"/>
    <row r="7282" ht="40.200000000000003" customHeight="1" x14ac:dyDescent="0.3"/>
    <row r="7283" ht="40.200000000000003" customHeight="1" x14ac:dyDescent="0.3"/>
    <row r="7284" ht="40.200000000000003" customHeight="1" x14ac:dyDescent="0.3"/>
    <row r="7285" ht="40.200000000000003" customHeight="1" x14ac:dyDescent="0.3"/>
    <row r="7286" ht="40.200000000000003" customHeight="1" x14ac:dyDescent="0.3"/>
    <row r="7287" ht="40.200000000000003" customHeight="1" x14ac:dyDescent="0.3"/>
    <row r="7288" ht="40.200000000000003" customHeight="1" x14ac:dyDescent="0.3"/>
    <row r="7289" ht="40.200000000000003" customHeight="1" x14ac:dyDescent="0.3"/>
    <row r="7290" ht="40.200000000000003" customHeight="1" x14ac:dyDescent="0.3"/>
    <row r="7291" ht="40.200000000000003" customHeight="1" x14ac:dyDescent="0.3"/>
    <row r="7292" ht="40.200000000000003" customHeight="1" x14ac:dyDescent="0.3"/>
    <row r="7293" ht="40.200000000000003" customHeight="1" x14ac:dyDescent="0.3"/>
    <row r="7294" ht="40.200000000000003" customHeight="1" x14ac:dyDescent="0.3"/>
    <row r="7295" ht="40.200000000000003" customHeight="1" x14ac:dyDescent="0.3"/>
    <row r="7296" ht="40.200000000000003" customHeight="1" x14ac:dyDescent="0.3"/>
    <row r="7297" ht="40.200000000000003" customHeight="1" x14ac:dyDescent="0.3"/>
    <row r="7298" ht="40.200000000000003" customHeight="1" x14ac:dyDescent="0.3"/>
    <row r="7299" ht="40.200000000000003" customHeight="1" x14ac:dyDescent="0.3"/>
    <row r="7300" ht="40.200000000000003" customHeight="1" x14ac:dyDescent="0.3"/>
    <row r="7301" ht="40.200000000000003" customHeight="1" x14ac:dyDescent="0.3"/>
    <row r="7302" ht="40.200000000000003" customHeight="1" x14ac:dyDescent="0.3"/>
    <row r="7303" ht="40.200000000000003" customHeight="1" x14ac:dyDescent="0.3"/>
    <row r="7304" ht="40.200000000000003" customHeight="1" x14ac:dyDescent="0.3"/>
    <row r="7305" ht="40.200000000000003" customHeight="1" x14ac:dyDescent="0.3"/>
    <row r="7306" ht="40.200000000000003" customHeight="1" x14ac:dyDescent="0.3"/>
    <row r="7307" ht="40.200000000000003" customHeight="1" x14ac:dyDescent="0.3"/>
    <row r="7308" ht="40.200000000000003" customHeight="1" x14ac:dyDescent="0.3"/>
    <row r="7309" ht="40.200000000000003" customHeight="1" x14ac:dyDescent="0.3"/>
    <row r="7310" ht="40.200000000000003" customHeight="1" x14ac:dyDescent="0.3"/>
    <row r="7311" ht="40.200000000000003" customHeight="1" x14ac:dyDescent="0.3"/>
    <row r="7312" ht="40.200000000000003" customHeight="1" x14ac:dyDescent="0.3"/>
    <row r="7313" ht="40.200000000000003" customHeight="1" x14ac:dyDescent="0.3"/>
  </sheetData>
  <conditionalFormatting sqref="S1:S8 S10:S1048576">
    <cfRule type="cellIs" dxfId="0" priority="1" operator="equal">
      <formula>"Respondido"</formula>
    </cfRule>
  </conditionalFormatting>
  <dataValidations xWindow="521" yWindow="635" count="2">
    <dataValidation type="textLength" operator="equal" allowBlank="1" showInputMessage="1" showErrorMessage="1" promptTitle="CNPJ" prompt="18 Caracteres, xx.xxx.xxx/xxxx-xx" sqref="M23:M25 M31:M39 M28 M49:M50 M59 M61 M21 M46:M47 M63:M65 M57 M15:M18 M67:M77 M79 M81 M89 M92 M94 M97 M99:M100 M104 M106" xr:uid="{88F4ABD5-3DFB-4CEF-AA29-31A169A00BCE}">
      <formula1>18</formula1>
    </dataValidation>
    <dataValidation type="list" allowBlank="1" showInputMessage="1" showErrorMessage="1" sqref="C10:C75" xr:uid="{852141B2-5CE5-4B6D-8096-6F0C96EAAA51}">
      <formula1>"E-MAIL,DIRIF.PROT"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521" yWindow="635" count="5">
        <x14:dataValidation type="list" allowBlank="1" showInputMessage="1" showErrorMessage="1" xr:uid="{89A81FAB-26FC-4924-BD14-BBFC37A48609}">
          <x14:formula1>
            <xm:f>Apoio!$C$6:$C$13</xm:f>
          </x14:formula1>
          <xm:sqref>H10:H173</xm:sqref>
        </x14:dataValidation>
        <x14:dataValidation type="list" allowBlank="1" showInputMessage="1" showErrorMessage="1" xr:uid="{B312E6AD-1967-4671-B47C-0175EB80A9E8}">
          <x14:formula1>
            <xm:f>Apoio!$F:$F</xm:f>
          </x14:formula1>
          <xm:sqref>K10:K173</xm:sqref>
        </x14:dataValidation>
        <x14:dataValidation type="list" allowBlank="1" showInputMessage="1" showErrorMessage="1" xr:uid="{1D23053D-3A3D-4007-81AD-BBACA56B14A3}">
          <x14:formula1>
            <xm:f>Apoio!$B$6:$B$16</xm:f>
          </x14:formula1>
          <xm:sqref>G10:G173</xm:sqref>
        </x14:dataValidation>
        <x14:dataValidation type="list" allowBlank="1" showInputMessage="1" showErrorMessage="1" xr:uid="{1A65042B-B722-4C79-AED5-FA4BD7A98391}">
          <x14:formula1>
            <xm:f>Apoio!$H$6:$H$46</xm:f>
          </x14:formula1>
          <xm:sqref>N10:N173</xm:sqref>
        </x14:dataValidation>
        <x14:dataValidation type="list" allowBlank="1" showInputMessage="1" showErrorMessage="1" xr:uid="{9443E812-959A-4A57-B7C6-229B1BC8836A}">
          <x14:formula1>
            <xm:f>Apoio!$K$6:$K$22</xm:f>
          </x14:formula1>
          <xm:sqref>T10:T173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4B5F5-2F71-4AB0-B51D-2BABF6105BD5}">
  <dimension ref="A1:P1141"/>
  <sheetViews>
    <sheetView showGridLines="0" workbookViewId="0">
      <selection activeCell="E9" sqref="E9"/>
    </sheetView>
  </sheetViews>
  <sheetFormatPr defaultColWidth="8.88671875" defaultRowHeight="10.8" x14ac:dyDescent="0.3"/>
  <cols>
    <col min="1" max="1" width="10.33203125" style="28" bestFit="1" customWidth="1"/>
    <col min="2" max="2" width="18.44140625" style="28" bestFit="1" customWidth="1"/>
    <col min="3" max="3" width="14.88671875" style="28" customWidth="1"/>
    <col min="4" max="4" width="20.6640625" style="28" bestFit="1" customWidth="1"/>
    <col min="5" max="5" width="24.44140625" style="28" customWidth="1"/>
    <col min="6" max="6" width="18" style="28" customWidth="1"/>
    <col min="7" max="7" width="41.5546875" style="28" customWidth="1"/>
    <col min="8" max="8" width="29.44140625" style="28" customWidth="1"/>
    <col min="9" max="9" width="22.6640625" style="28" customWidth="1"/>
    <col min="10" max="10" width="22" style="28" customWidth="1"/>
    <col min="11" max="11" width="24.109375" style="28" customWidth="1"/>
    <col min="12" max="12" width="23.33203125" style="28" customWidth="1"/>
    <col min="13" max="13" width="16.33203125" style="28" customWidth="1"/>
    <col min="14" max="14" width="24.5546875" style="28" customWidth="1"/>
    <col min="15" max="15" width="25.6640625" style="28" customWidth="1"/>
    <col min="16" max="16" width="31.5546875" style="28" customWidth="1"/>
    <col min="17" max="17" width="19.6640625" style="28" bestFit="1" customWidth="1"/>
    <col min="18" max="18" width="78.44140625" style="28" customWidth="1"/>
    <col min="19" max="19" width="18.5546875" style="28" bestFit="1" customWidth="1"/>
    <col min="20" max="16384" width="8.88671875" style="28"/>
  </cols>
  <sheetData>
    <row r="1" spans="1:16" ht="20.399999999999999" customHeight="1" x14ac:dyDescent="0.3">
      <c r="A1" s="30" t="s">
        <v>172</v>
      </c>
      <c r="B1" s="28" t="s">
        <v>1</v>
      </c>
      <c r="C1" s="28" t="s">
        <v>33</v>
      </c>
      <c r="D1" s="28" t="s">
        <v>30</v>
      </c>
      <c r="E1" s="28" t="s">
        <v>2</v>
      </c>
      <c r="F1" s="28" t="s">
        <v>22</v>
      </c>
      <c r="G1" s="30" t="s">
        <v>177</v>
      </c>
      <c r="H1" s="28" t="s">
        <v>19</v>
      </c>
      <c r="I1" s="28" t="s">
        <v>26</v>
      </c>
      <c r="J1" s="30" t="s">
        <v>180</v>
      </c>
      <c r="K1" s="30" t="s">
        <v>182</v>
      </c>
      <c r="L1" s="28" t="s">
        <v>29</v>
      </c>
      <c r="M1" s="28" t="s">
        <v>32</v>
      </c>
      <c r="N1" s="28" t="s">
        <v>31</v>
      </c>
      <c r="O1" s="28" t="s">
        <v>28</v>
      </c>
      <c r="P1" s="28" t="s">
        <v>37</v>
      </c>
    </row>
    <row r="2" spans="1:16" x14ac:dyDescent="0.3">
      <c r="A2" s="30" t="s">
        <v>174</v>
      </c>
      <c r="B2" s="29">
        <v>45614</v>
      </c>
      <c r="C2" s="28" t="s">
        <v>354</v>
      </c>
      <c r="D2" s="28" t="s">
        <v>355</v>
      </c>
      <c r="E2" s="28" t="s">
        <v>7</v>
      </c>
      <c r="F2" s="28" t="s">
        <v>176</v>
      </c>
      <c r="G2" s="30" t="s">
        <v>283</v>
      </c>
      <c r="H2" s="28" t="s">
        <v>147</v>
      </c>
      <c r="J2" s="30"/>
      <c r="K2" s="30" t="s">
        <v>356</v>
      </c>
      <c r="L2" s="29">
        <v>45621</v>
      </c>
      <c r="M2" s="28">
        <v>7</v>
      </c>
      <c r="N2" s="28" t="s">
        <v>357</v>
      </c>
      <c r="O2" s="28" t="s">
        <v>159</v>
      </c>
      <c r="P2" s="30" t="s">
        <v>162</v>
      </c>
    </row>
    <row r="3" spans="1:16" x14ac:dyDescent="0.3">
      <c r="A3" s="30" t="s">
        <v>174</v>
      </c>
      <c r="B3" s="29">
        <v>45617</v>
      </c>
      <c r="C3" s="28" t="s">
        <v>358</v>
      </c>
      <c r="D3" s="28" t="s">
        <v>355</v>
      </c>
      <c r="E3" s="28" t="s">
        <v>255</v>
      </c>
      <c r="F3" s="28" t="s">
        <v>25</v>
      </c>
      <c r="G3" s="30" t="s">
        <v>285</v>
      </c>
      <c r="H3" s="28" t="s">
        <v>286</v>
      </c>
      <c r="I3" s="28" t="s">
        <v>287</v>
      </c>
      <c r="J3" s="30" t="s">
        <v>237</v>
      </c>
      <c r="K3" s="30" t="s">
        <v>236</v>
      </c>
      <c r="L3" s="29">
        <v>45621</v>
      </c>
      <c r="M3" s="28">
        <v>4</v>
      </c>
      <c r="N3" s="28" t="s">
        <v>357</v>
      </c>
      <c r="O3" s="28" t="s">
        <v>159</v>
      </c>
      <c r="P3" s="30" t="s">
        <v>162</v>
      </c>
    </row>
    <row r="4" spans="1:16" ht="21.6" x14ac:dyDescent="0.3">
      <c r="A4" s="30" t="s">
        <v>174</v>
      </c>
      <c r="B4" s="29">
        <v>45617</v>
      </c>
      <c r="C4" s="28" t="s">
        <v>358</v>
      </c>
      <c r="D4" s="28" t="s">
        <v>355</v>
      </c>
      <c r="E4" s="28" t="s">
        <v>7</v>
      </c>
      <c r="F4" s="28" t="s">
        <v>21</v>
      </c>
      <c r="G4" s="30"/>
      <c r="H4" s="28" t="s">
        <v>147</v>
      </c>
      <c r="J4" s="30"/>
      <c r="K4" s="30" t="s">
        <v>356</v>
      </c>
      <c r="L4" s="29">
        <v>45621</v>
      </c>
      <c r="M4" s="28">
        <v>4</v>
      </c>
      <c r="N4" s="28" t="s">
        <v>357</v>
      </c>
      <c r="O4" s="28" t="s">
        <v>159</v>
      </c>
      <c r="P4" s="30" t="s">
        <v>162</v>
      </c>
    </row>
    <row r="5" spans="1:16" x14ac:dyDescent="0.3">
      <c r="A5" s="30" t="s">
        <v>174</v>
      </c>
      <c r="B5" s="29">
        <v>45617</v>
      </c>
      <c r="C5" s="28" t="s">
        <v>358</v>
      </c>
      <c r="D5" s="28" t="s">
        <v>355</v>
      </c>
      <c r="E5" s="28" t="s">
        <v>4</v>
      </c>
      <c r="F5" s="28" t="s">
        <v>13</v>
      </c>
      <c r="G5" s="30" t="s">
        <v>288</v>
      </c>
      <c r="H5" s="28" t="s">
        <v>289</v>
      </c>
      <c r="I5" s="28" t="s">
        <v>290</v>
      </c>
      <c r="J5" s="30" t="s">
        <v>201</v>
      </c>
      <c r="K5" s="30" t="s">
        <v>202</v>
      </c>
      <c r="L5" s="29">
        <v>45621</v>
      </c>
      <c r="M5" s="28">
        <v>4</v>
      </c>
      <c r="N5" s="28" t="s">
        <v>357</v>
      </c>
      <c r="O5" s="28" t="s">
        <v>161</v>
      </c>
      <c r="P5" s="30" t="s">
        <v>291</v>
      </c>
    </row>
    <row r="6" spans="1:16" x14ac:dyDescent="0.3">
      <c r="A6" s="30" t="s">
        <v>174</v>
      </c>
      <c r="B6" s="29">
        <v>45618</v>
      </c>
      <c r="C6" s="28" t="s">
        <v>359</v>
      </c>
      <c r="D6" s="28" t="s">
        <v>355</v>
      </c>
      <c r="E6" s="28" t="s">
        <v>14</v>
      </c>
      <c r="F6" s="28" t="s">
        <v>176</v>
      </c>
      <c r="G6" s="30" t="s">
        <v>292</v>
      </c>
      <c r="H6" s="28" t="s">
        <v>137</v>
      </c>
      <c r="I6" s="28" t="s">
        <v>138</v>
      </c>
      <c r="J6" s="30" t="s">
        <v>201</v>
      </c>
      <c r="K6" s="30" t="s">
        <v>202</v>
      </c>
      <c r="L6" s="29">
        <v>45621</v>
      </c>
      <c r="M6" s="28">
        <v>3</v>
      </c>
      <c r="N6" s="28" t="s">
        <v>357</v>
      </c>
      <c r="O6" s="28" t="s">
        <v>161</v>
      </c>
      <c r="P6" s="30" t="s">
        <v>139</v>
      </c>
    </row>
    <row r="7" spans="1:16" ht="21.6" x14ac:dyDescent="0.3">
      <c r="A7" s="30" t="s">
        <v>174</v>
      </c>
      <c r="B7" s="29">
        <v>45618</v>
      </c>
      <c r="C7" s="28" t="s">
        <v>359</v>
      </c>
      <c r="D7" s="28" t="s">
        <v>355</v>
      </c>
      <c r="E7" s="28" t="s">
        <v>7</v>
      </c>
      <c r="F7" s="28" t="s">
        <v>176</v>
      </c>
      <c r="G7" s="30" t="s">
        <v>293</v>
      </c>
      <c r="H7" s="28" t="s">
        <v>294</v>
      </c>
      <c r="I7" s="28" t="s">
        <v>295</v>
      </c>
      <c r="J7" s="30" t="s">
        <v>191</v>
      </c>
      <c r="K7" s="30" t="s">
        <v>192</v>
      </c>
      <c r="L7" s="29">
        <v>45621</v>
      </c>
      <c r="M7" s="28">
        <v>3</v>
      </c>
      <c r="N7" s="28" t="s">
        <v>357</v>
      </c>
      <c r="O7" s="28" t="s">
        <v>160</v>
      </c>
      <c r="P7" s="30" t="s">
        <v>296</v>
      </c>
    </row>
    <row r="8" spans="1:16" ht="21.6" x14ac:dyDescent="0.3">
      <c r="A8" s="30" t="s">
        <v>174</v>
      </c>
      <c r="B8" s="29">
        <v>45617</v>
      </c>
      <c r="C8" s="28" t="s">
        <v>358</v>
      </c>
      <c r="D8" s="28" t="s">
        <v>355</v>
      </c>
      <c r="E8" s="28" t="s">
        <v>14</v>
      </c>
      <c r="F8" s="28" t="s">
        <v>13</v>
      </c>
      <c r="G8" s="30" t="s">
        <v>297</v>
      </c>
      <c r="H8" s="28" t="s">
        <v>298</v>
      </c>
      <c r="I8" s="28" t="s">
        <v>165</v>
      </c>
      <c r="J8" s="30" t="s">
        <v>196</v>
      </c>
      <c r="K8" s="30" t="s">
        <v>197</v>
      </c>
      <c r="L8" s="29">
        <v>45622</v>
      </c>
      <c r="M8" s="28">
        <v>5</v>
      </c>
      <c r="N8" s="28" t="s">
        <v>357</v>
      </c>
      <c r="O8" s="28" t="s">
        <v>161</v>
      </c>
      <c r="P8" s="30" t="s">
        <v>299</v>
      </c>
    </row>
    <row r="9" spans="1:16" x14ac:dyDescent="0.3">
      <c r="A9" s="30" t="s">
        <v>174</v>
      </c>
      <c r="B9" s="29">
        <v>45618</v>
      </c>
      <c r="C9" s="28" t="s">
        <v>359</v>
      </c>
      <c r="D9" s="28" t="s">
        <v>355</v>
      </c>
      <c r="E9" s="28" t="s">
        <v>14</v>
      </c>
      <c r="F9" s="28" t="s">
        <v>13</v>
      </c>
      <c r="G9" s="30" t="s">
        <v>300</v>
      </c>
      <c r="H9" s="28" t="s">
        <v>301</v>
      </c>
      <c r="I9" s="28" t="s">
        <v>302</v>
      </c>
      <c r="J9" s="30" t="s">
        <v>191</v>
      </c>
      <c r="K9" s="30" t="s">
        <v>192</v>
      </c>
      <c r="L9" s="29">
        <v>45622</v>
      </c>
      <c r="M9" s="28">
        <v>4</v>
      </c>
      <c r="N9" s="28" t="s">
        <v>357</v>
      </c>
      <c r="O9" s="28" t="s">
        <v>161</v>
      </c>
      <c r="P9" s="30" t="s">
        <v>303</v>
      </c>
    </row>
    <row r="10" spans="1:16" x14ac:dyDescent="0.3">
      <c r="A10" s="30" t="s">
        <v>174</v>
      </c>
      <c r="B10" s="29">
        <v>45618</v>
      </c>
      <c r="C10" s="28" t="s">
        <v>359</v>
      </c>
      <c r="D10" s="28" t="s">
        <v>355</v>
      </c>
      <c r="E10" s="28" t="s">
        <v>14</v>
      </c>
      <c r="F10" s="28" t="s">
        <v>13</v>
      </c>
      <c r="G10" s="30"/>
      <c r="H10" s="28" t="s">
        <v>61</v>
      </c>
      <c r="I10" s="28" t="s">
        <v>55</v>
      </c>
      <c r="J10" s="30" t="s">
        <v>201</v>
      </c>
      <c r="K10" s="30" t="s">
        <v>202</v>
      </c>
      <c r="L10" s="29">
        <v>45622</v>
      </c>
      <c r="M10" s="28">
        <v>4</v>
      </c>
      <c r="N10" s="28" t="s">
        <v>357</v>
      </c>
      <c r="O10" s="28" t="s">
        <v>161</v>
      </c>
      <c r="P10" s="30" t="s">
        <v>54</v>
      </c>
    </row>
    <row r="11" spans="1:16" x14ac:dyDescent="0.3">
      <c r="A11" s="30" t="s">
        <v>174</v>
      </c>
      <c r="B11" s="29">
        <v>45618</v>
      </c>
      <c r="C11" s="28" t="s">
        <v>359</v>
      </c>
      <c r="D11" s="28" t="s">
        <v>355</v>
      </c>
      <c r="E11" s="28" t="s">
        <v>4</v>
      </c>
      <c r="G11" s="30" t="s">
        <v>140</v>
      </c>
      <c r="H11" s="28" t="s">
        <v>304</v>
      </c>
      <c r="I11" s="28" t="s">
        <v>305</v>
      </c>
      <c r="J11" s="30" t="s">
        <v>216</v>
      </c>
      <c r="K11" s="30" t="s">
        <v>217</v>
      </c>
      <c r="L11" s="29">
        <v>45622</v>
      </c>
      <c r="M11" s="28">
        <v>4</v>
      </c>
      <c r="N11" s="28" t="s">
        <v>357</v>
      </c>
      <c r="O11" s="28" t="s">
        <v>158</v>
      </c>
      <c r="P11" s="30" t="s">
        <v>119</v>
      </c>
    </row>
    <row r="12" spans="1:16" x14ac:dyDescent="0.3">
      <c r="A12" s="30" t="s">
        <v>174</v>
      </c>
      <c r="B12" s="29">
        <v>45618</v>
      </c>
      <c r="C12" s="28" t="s">
        <v>359</v>
      </c>
      <c r="D12" s="28" t="s">
        <v>355</v>
      </c>
      <c r="E12" s="28" t="s">
        <v>4</v>
      </c>
      <c r="G12" s="30" t="s">
        <v>313</v>
      </c>
      <c r="H12" s="28" t="s">
        <v>306</v>
      </c>
      <c r="I12" s="28" t="s">
        <v>307</v>
      </c>
      <c r="J12" s="30" t="s">
        <v>201</v>
      </c>
      <c r="K12" s="30" t="s">
        <v>202</v>
      </c>
      <c r="L12" s="29">
        <v>45622</v>
      </c>
      <c r="M12" s="28">
        <v>4</v>
      </c>
      <c r="N12" s="28" t="s">
        <v>357</v>
      </c>
      <c r="O12" s="28" t="s">
        <v>158</v>
      </c>
      <c r="P12" s="30" t="s">
        <v>308</v>
      </c>
    </row>
    <row r="13" spans="1:16" x14ac:dyDescent="0.3">
      <c r="A13" s="30" t="s">
        <v>174</v>
      </c>
      <c r="B13" s="29">
        <v>45618</v>
      </c>
      <c r="C13" s="28" t="s">
        <v>359</v>
      </c>
      <c r="D13" s="28" t="s">
        <v>355</v>
      </c>
      <c r="E13" s="28" t="s">
        <v>4</v>
      </c>
      <c r="G13" s="30" t="s">
        <v>309</v>
      </c>
      <c r="H13" s="28" t="s">
        <v>310</v>
      </c>
      <c r="I13" s="28" t="s">
        <v>311</v>
      </c>
      <c r="J13" s="30" t="s">
        <v>201</v>
      </c>
      <c r="K13" s="30" t="s">
        <v>202</v>
      </c>
      <c r="L13" s="29">
        <v>45622</v>
      </c>
      <c r="M13" s="28">
        <v>4</v>
      </c>
      <c r="N13" s="28" t="s">
        <v>357</v>
      </c>
      <c r="O13" s="28" t="s">
        <v>160</v>
      </c>
      <c r="P13" s="30" t="s">
        <v>312</v>
      </c>
    </row>
    <row r="14" spans="1:16" ht="21.6" x14ac:dyDescent="0.3">
      <c r="A14" s="30" t="s">
        <v>174</v>
      </c>
      <c r="B14" s="29">
        <v>45619</v>
      </c>
      <c r="C14" s="28" t="s">
        <v>360</v>
      </c>
      <c r="D14" s="28" t="s">
        <v>355</v>
      </c>
      <c r="E14" s="28" t="s">
        <v>4</v>
      </c>
      <c r="G14" s="30" t="s">
        <v>140</v>
      </c>
      <c r="H14" s="28" t="s">
        <v>314</v>
      </c>
      <c r="I14" s="28" t="s">
        <v>315</v>
      </c>
      <c r="J14" s="30" t="s">
        <v>200</v>
      </c>
      <c r="K14" s="30" t="s">
        <v>192</v>
      </c>
      <c r="L14" s="29">
        <v>45622</v>
      </c>
      <c r="M14" s="28">
        <v>3</v>
      </c>
      <c r="N14" s="28" t="s">
        <v>357</v>
      </c>
      <c r="O14" s="28" t="s">
        <v>158</v>
      </c>
      <c r="P14" s="30" t="s">
        <v>316</v>
      </c>
    </row>
    <row r="15" spans="1:16" x14ac:dyDescent="0.3">
      <c r="A15" s="30" t="s">
        <v>174</v>
      </c>
      <c r="B15" s="29">
        <v>45618</v>
      </c>
      <c r="C15" s="28" t="s">
        <v>359</v>
      </c>
      <c r="D15" s="28" t="s">
        <v>355</v>
      </c>
      <c r="E15" s="28" t="s">
        <v>14</v>
      </c>
      <c r="F15" s="28" t="s">
        <v>13</v>
      </c>
      <c r="G15" s="30" t="s">
        <v>317</v>
      </c>
      <c r="H15" s="28" t="s">
        <v>318</v>
      </c>
      <c r="I15" s="28" t="s">
        <v>135</v>
      </c>
      <c r="J15" s="30" t="s">
        <v>196</v>
      </c>
      <c r="K15" s="30" t="s">
        <v>197</v>
      </c>
      <c r="L15" s="29">
        <v>45622</v>
      </c>
      <c r="M15" s="28">
        <v>4</v>
      </c>
      <c r="N15" s="28" t="s">
        <v>357</v>
      </c>
      <c r="O15" s="28" t="s">
        <v>161</v>
      </c>
      <c r="P15" s="30" t="s">
        <v>136</v>
      </c>
    </row>
    <row r="16" spans="1:16" x14ac:dyDescent="0.3">
      <c r="A16" s="30" t="s">
        <v>174</v>
      </c>
      <c r="B16" s="29">
        <v>45621</v>
      </c>
      <c r="C16" s="28" t="s">
        <v>354</v>
      </c>
      <c r="D16" s="28" t="s">
        <v>357</v>
      </c>
      <c r="E16" s="28" t="s">
        <v>4</v>
      </c>
      <c r="G16" s="30" t="s">
        <v>319</v>
      </c>
      <c r="H16" s="28" t="s">
        <v>320</v>
      </c>
      <c r="I16" s="28" t="s">
        <v>321</v>
      </c>
      <c r="J16" s="30" t="s">
        <v>196</v>
      </c>
      <c r="K16" s="30" t="s">
        <v>197</v>
      </c>
      <c r="L16" s="29">
        <v>45622</v>
      </c>
      <c r="M16" s="28">
        <v>1</v>
      </c>
      <c r="N16" s="28" t="s">
        <v>357</v>
      </c>
      <c r="O16" s="28" t="s">
        <v>158</v>
      </c>
      <c r="P16" s="30" t="s">
        <v>322</v>
      </c>
    </row>
    <row r="17" spans="1:16" x14ac:dyDescent="0.3">
      <c r="A17" s="30" t="s">
        <v>174</v>
      </c>
      <c r="B17" s="29">
        <v>45621</v>
      </c>
      <c r="C17" s="28" t="s">
        <v>354</v>
      </c>
      <c r="D17" s="28" t="s">
        <v>357</v>
      </c>
      <c r="E17" s="28" t="s">
        <v>7</v>
      </c>
      <c r="F17" s="28" t="s">
        <v>25</v>
      </c>
      <c r="G17" s="30"/>
      <c r="H17" s="28" t="s">
        <v>147</v>
      </c>
      <c r="J17" s="30"/>
      <c r="K17" s="30" t="s">
        <v>356</v>
      </c>
      <c r="L17" s="29">
        <v>45622</v>
      </c>
      <c r="M17" s="28">
        <v>1</v>
      </c>
      <c r="N17" s="28" t="s">
        <v>357</v>
      </c>
      <c r="O17" s="28" t="s">
        <v>158</v>
      </c>
      <c r="P17" s="30" t="s">
        <v>162</v>
      </c>
    </row>
    <row r="18" spans="1:16" ht="21.6" x14ac:dyDescent="0.3">
      <c r="A18" s="30" t="s">
        <v>174</v>
      </c>
      <c r="B18" s="29">
        <v>45621</v>
      </c>
      <c r="C18" s="28" t="s">
        <v>354</v>
      </c>
      <c r="D18" s="28" t="s">
        <v>357</v>
      </c>
      <c r="E18" s="28" t="s">
        <v>5</v>
      </c>
      <c r="F18" s="28" t="s">
        <v>24</v>
      </c>
      <c r="G18" s="30"/>
      <c r="H18" s="28" t="s">
        <v>86</v>
      </c>
      <c r="I18" s="28" t="s">
        <v>87</v>
      </c>
      <c r="J18" s="30" t="s">
        <v>196</v>
      </c>
      <c r="K18" s="30" t="s">
        <v>197</v>
      </c>
      <c r="L18" s="29">
        <v>45622</v>
      </c>
      <c r="M18" s="28">
        <v>1</v>
      </c>
      <c r="N18" s="28" t="s">
        <v>357</v>
      </c>
      <c r="O18" s="28" t="s">
        <v>158</v>
      </c>
      <c r="P18" s="30" t="s">
        <v>88</v>
      </c>
    </row>
    <row r="19" spans="1:16" x14ac:dyDescent="0.3">
      <c r="A19" s="30" t="s">
        <v>174</v>
      </c>
      <c r="B19" s="29">
        <v>45621</v>
      </c>
      <c r="C19" s="28" t="s">
        <v>354</v>
      </c>
      <c r="D19" s="28" t="s">
        <v>357</v>
      </c>
      <c r="E19" s="28" t="s">
        <v>7</v>
      </c>
      <c r="F19" s="28" t="s">
        <v>176</v>
      </c>
      <c r="G19" s="30" t="s">
        <v>323</v>
      </c>
      <c r="H19" s="28" t="s">
        <v>147</v>
      </c>
      <c r="J19" s="30"/>
      <c r="K19" s="30" t="s">
        <v>356</v>
      </c>
      <c r="L19" s="29">
        <v>45622</v>
      </c>
      <c r="M19" s="28">
        <v>1</v>
      </c>
      <c r="N19" s="28" t="s">
        <v>357</v>
      </c>
      <c r="O19" s="28" t="s">
        <v>160</v>
      </c>
      <c r="P19" s="30" t="s">
        <v>162</v>
      </c>
    </row>
    <row r="20" spans="1:16" x14ac:dyDescent="0.3">
      <c r="A20" s="30" t="s">
        <v>174</v>
      </c>
      <c r="B20" s="29">
        <v>45622</v>
      </c>
      <c r="C20" s="28" t="s">
        <v>361</v>
      </c>
      <c r="D20" s="28" t="s">
        <v>357</v>
      </c>
      <c r="E20" s="28" t="s">
        <v>4</v>
      </c>
      <c r="G20" s="30" t="s">
        <v>43</v>
      </c>
      <c r="H20" s="28" t="s">
        <v>324</v>
      </c>
      <c r="I20" s="28" t="s">
        <v>325</v>
      </c>
      <c r="J20" s="30" t="s">
        <v>196</v>
      </c>
      <c r="K20" s="30" t="s">
        <v>197</v>
      </c>
      <c r="L20" s="29">
        <v>45622</v>
      </c>
      <c r="M20" s="28">
        <v>0</v>
      </c>
      <c r="N20" s="28" t="s">
        <v>357</v>
      </c>
      <c r="O20" s="28" t="s">
        <v>158</v>
      </c>
      <c r="P20" s="30" t="s">
        <v>326</v>
      </c>
    </row>
    <row r="21" spans="1:16" ht="21.6" x14ac:dyDescent="0.3">
      <c r="A21" s="30" t="s">
        <v>174</v>
      </c>
      <c r="B21" s="29">
        <v>45621</v>
      </c>
      <c r="C21" s="28" t="s">
        <v>354</v>
      </c>
      <c r="D21" s="28" t="s">
        <v>357</v>
      </c>
      <c r="E21" s="28" t="s">
        <v>7</v>
      </c>
      <c r="F21" s="28" t="s">
        <v>176</v>
      </c>
      <c r="G21" s="30" t="s">
        <v>327</v>
      </c>
      <c r="H21" s="28" t="s">
        <v>328</v>
      </c>
      <c r="I21" s="28" t="s">
        <v>329</v>
      </c>
      <c r="J21" s="30" t="s">
        <v>218</v>
      </c>
      <c r="K21" s="30" t="s">
        <v>219</v>
      </c>
      <c r="L21" s="29">
        <v>45622</v>
      </c>
      <c r="M21" s="28">
        <v>1</v>
      </c>
      <c r="N21" s="28" t="s">
        <v>357</v>
      </c>
      <c r="O21" s="28" t="s">
        <v>159</v>
      </c>
      <c r="P21" s="30" t="s">
        <v>330</v>
      </c>
    </row>
    <row r="22" spans="1:16" x14ac:dyDescent="0.3">
      <c r="A22" s="30" t="s">
        <v>174</v>
      </c>
      <c r="B22" s="29">
        <v>45621</v>
      </c>
      <c r="C22" s="28" t="s">
        <v>354</v>
      </c>
      <c r="D22" s="28" t="s">
        <v>357</v>
      </c>
      <c r="E22" s="28" t="s">
        <v>7</v>
      </c>
      <c r="F22" s="28" t="s">
        <v>176</v>
      </c>
      <c r="G22" s="30" t="s">
        <v>331</v>
      </c>
      <c r="H22" s="28" t="s">
        <v>137</v>
      </c>
      <c r="I22" s="28" t="s">
        <v>138</v>
      </c>
      <c r="J22" s="30" t="s">
        <v>201</v>
      </c>
      <c r="K22" s="30" t="s">
        <v>202</v>
      </c>
      <c r="L22" s="29">
        <v>45622</v>
      </c>
      <c r="M22" s="28">
        <v>1</v>
      </c>
      <c r="N22" s="28" t="s">
        <v>357</v>
      </c>
      <c r="O22" s="28" t="s">
        <v>159</v>
      </c>
      <c r="P22" s="30" t="s">
        <v>139</v>
      </c>
    </row>
    <row r="23" spans="1:16" x14ac:dyDescent="0.3">
      <c r="A23" s="30" t="s">
        <v>174</v>
      </c>
      <c r="B23" s="29">
        <v>45622</v>
      </c>
      <c r="C23" s="28" t="s">
        <v>361</v>
      </c>
      <c r="D23" s="28" t="s">
        <v>357</v>
      </c>
      <c r="E23" s="28" t="s">
        <v>7</v>
      </c>
      <c r="F23" s="28" t="s">
        <v>176</v>
      </c>
      <c r="G23" s="30" t="s">
        <v>332</v>
      </c>
      <c r="H23" s="28" t="s">
        <v>333</v>
      </c>
      <c r="I23" s="28" t="s">
        <v>334</v>
      </c>
      <c r="J23" s="30" t="s">
        <v>201</v>
      </c>
      <c r="K23" s="30" t="s">
        <v>202</v>
      </c>
      <c r="L23" s="29">
        <v>45622</v>
      </c>
      <c r="M23" s="28">
        <v>0</v>
      </c>
      <c r="N23" s="28" t="s">
        <v>357</v>
      </c>
      <c r="O23" s="28" t="s">
        <v>159</v>
      </c>
      <c r="P23" s="30" t="s">
        <v>162</v>
      </c>
    </row>
    <row r="24" spans="1:16" ht="21.6" x14ac:dyDescent="0.3">
      <c r="A24" s="30" t="s">
        <v>174</v>
      </c>
      <c r="B24" s="29">
        <v>45622</v>
      </c>
      <c r="C24" s="28" t="s">
        <v>361</v>
      </c>
      <c r="D24" s="28" t="s">
        <v>357</v>
      </c>
      <c r="E24" s="28" t="s">
        <v>255</v>
      </c>
      <c r="G24" s="30" t="s">
        <v>335</v>
      </c>
      <c r="H24" s="28" t="s">
        <v>336</v>
      </c>
      <c r="J24" s="30" t="s">
        <v>218</v>
      </c>
      <c r="K24" s="30" t="s">
        <v>219</v>
      </c>
      <c r="L24" s="29">
        <v>45622</v>
      </c>
      <c r="M24" s="28">
        <v>0</v>
      </c>
      <c r="N24" s="28" t="s">
        <v>357</v>
      </c>
      <c r="O24" s="28" t="s">
        <v>385</v>
      </c>
      <c r="P24" s="30" t="s">
        <v>162</v>
      </c>
    </row>
    <row r="25" spans="1:16" x14ac:dyDescent="0.3">
      <c r="A25" s="30" t="s">
        <v>174</v>
      </c>
      <c r="B25" s="29">
        <v>45621</v>
      </c>
      <c r="C25" s="28" t="s">
        <v>354</v>
      </c>
      <c r="D25" s="28" t="s">
        <v>357</v>
      </c>
      <c r="E25" s="28" t="s">
        <v>7</v>
      </c>
      <c r="F25" s="28" t="s">
        <v>176</v>
      </c>
      <c r="G25" s="30" t="s">
        <v>337</v>
      </c>
      <c r="H25" s="28" t="s">
        <v>147</v>
      </c>
      <c r="J25" s="30"/>
      <c r="K25" s="30" t="s">
        <v>356</v>
      </c>
      <c r="L25" s="29">
        <v>45622</v>
      </c>
      <c r="M25" s="28">
        <v>1</v>
      </c>
      <c r="N25" s="28" t="s">
        <v>357</v>
      </c>
      <c r="O25" s="28" t="s">
        <v>159</v>
      </c>
      <c r="P25" s="30" t="s">
        <v>162</v>
      </c>
    </row>
    <row r="26" spans="1:16" x14ac:dyDescent="0.3">
      <c r="A26" s="30" t="s">
        <v>174</v>
      </c>
      <c r="B26" s="29">
        <v>45623</v>
      </c>
      <c r="C26" s="28" t="s">
        <v>362</v>
      </c>
      <c r="D26" s="28" t="s">
        <v>357</v>
      </c>
      <c r="E26" s="28" t="s">
        <v>7</v>
      </c>
      <c r="F26" s="28" t="s">
        <v>176</v>
      </c>
      <c r="G26" s="30" t="s">
        <v>338</v>
      </c>
      <c r="H26" s="28" t="s">
        <v>339</v>
      </c>
      <c r="I26" s="28" t="s">
        <v>340</v>
      </c>
      <c r="J26" s="30" t="s">
        <v>196</v>
      </c>
      <c r="K26" s="30" t="s">
        <v>197</v>
      </c>
      <c r="L26" s="29">
        <v>45624</v>
      </c>
      <c r="M26" s="28">
        <v>1</v>
      </c>
      <c r="N26" s="28" t="s">
        <v>357</v>
      </c>
      <c r="O26" s="28" t="s">
        <v>159</v>
      </c>
      <c r="P26" s="30" t="s">
        <v>341</v>
      </c>
    </row>
    <row r="27" spans="1:16" x14ac:dyDescent="0.3">
      <c r="A27" s="30" t="s">
        <v>174</v>
      </c>
      <c r="B27" s="29">
        <v>45623</v>
      </c>
      <c r="C27" s="28" t="s">
        <v>362</v>
      </c>
      <c r="D27" s="28" t="s">
        <v>357</v>
      </c>
      <c r="E27" s="28" t="s">
        <v>4</v>
      </c>
      <c r="F27" s="28" t="s">
        <v>176</v>
      </c>
      <c r="G27" s="30" t="s">
        <v>43</v>
      </c>
      <c r="H27" s="28" t="s">
        <v>342</v>
      </c>
      <c r="I27" s="28" t="s">
        <v>343</v>
      </c>
      <c r="J27" s="30" t="s">
        <v>201</v>
      </c>
      <c r="K27" s="30" t="s">
        <v>202</v>
      </c>
      <c r="L27" s="29">
        <v>45624</v>
      </c>
      <c r="M27" s="28">
        <v>1</v>
      </c>
      <c r="N27" s="28" t="s">
        <v>357</v>
      </c>
      <c r="O27" s="28" t="s">
        <v>158</v>
      </c>
      <c r="P27" s="30" t="s">
        <v>344</v>
      </c>
    </row>
    <row r="28" spans="1:16" x14ac:dyDescent="0.3">
      <c r="A28" s="30" t="s">
        <v>174</v>
      </c>
      <c r="B28" s="29">
        <v>45623</v>
      </c>
      <c r="C28" s="28" t="s">
        <v>362</v>
      </c>
      <c r="D28" s="28" t="s">
        <v>357</v>
      </c>
      <c r="E28" s="28" t="s">
        <v>14</v>
      </c>
      <c r="F28" s="28" t="s">
        <v>13</v>
      </c>
      <c r="G28" s="30" t="s">
        <v>345</v>
      </c>
      <c r="H28" s="28" t="s">
        <v>346</v>
      </c>
      <c r="I28" s="28" t="s">
        <v>347</v>
      </c>
      <c r="J28" s="30" t="s">
        <v>231</v>
      </c>
      <c r="K28" s="30" t="s">
        <v>232</v>
      </c>
      <c r="L28" s="29">
        <v>45624</v>
      </c>
      <c r="M28" s="28">
        <v>1</v>
      </c>
      <c r="N28" s="28" t="s">
        <v>357</v>
      </c>
      <c r="O28" s="28" t="s">
        <v>160</v>
      </c>
      <c r="P28" s="30" t="s">
        <v>348</v>
      </c>
    </row>
    <row r="29" spans="1:16" x14ac:dyDescent="0.3">
      <c r="A29" s="30" t="s">
        <v>174</v>
      </c>
      <c r="B29" s="29">
        <v>45623</v>
      </c>
      <c r="C29" s="28" t="s">
        <v>362</v>
      </c>
      <c r="D29" s="28" t="s">
        <v>357</v>
      </c>
      <c r="E29" s="28" t="s">
        <v>7</v>
      </c>
      <c r="F29" s="28" t="s">
        <v>176</v>
      </c>
      <c r="G29" s="30" t="s">
        <v>349</v>
      </c>
      <c r="H29" s="28" t="s">
        <v>147</v>
      </c>
      <c r="J29" s="30"/>
      <c r="K29" s="30" t="s">
        <v>356</v>
      </c>
      <c r="L29" s="29">
        <v>45624</v>
      </c>
      <c r="M29" s="28">
        <v>1</v>
      </c>
      <c r="N29" s="28" t="s">
        <v>357</v>
      </c>
      <c r="O29" s="28" t="s">
        <v>159</v>
      </c>
      <c r="P29" s="30" t="s">
        <v>162</v>
      </c>
    </row>
    <row r="30" spans="1:16" ht="21.6" x14ac:dyDescent="0.3">
      <c r="A30" s="30" t="s">
        <v>174</v>
      </c>
      <c r="B30" s="29">
        <v>45622</v>
      </c>
      <c r="C30" s="28" t="s">
        <v>361</v>
      </c>
      <c r="D30" s="28" t="s">
        <v>357</v>
      </c>
      <c r="E30" s="28" t="s">
        <v>6</v>
      </c>
      <c r="F30" s="28" t="s">
        <v>176</v>
      </c>
      <c r="G30" s="30" t="s">
        <v>350</v>
      </c>
      <c r="H30" s="28" t="s">
        <v>351</v>
      </c>
      <c r="I30" s="28" t="s">
        <v>352</v>
      </c>
      <c r="J30" s="30" t="s">
        <v>191</v>
      </c>
      <c r="K30" s="30" t="s">
        <v>192</v>
      </c>
      <c r="L30" s="29">
        <v>45624</v>
      </c>
      <c r="M30" s="28">
        <v>2</v>
      </c>
      <c r="N30" s="28" t="s">
        <v>357</v>
      </c>
      <c r="O30" s="28" t="s">
        <v>158</v>
      </c>
      <c r="P30" s="30" t="s">
        <v>353</v>
      </c>
    </row>
    <row r="31" spans="1:16" ht="49.95" customHeight="1" x14ac:dyDescent="0.3">
      <c r="A31" s="30" t="s">
        <v>174</v>
      </c>
      <c r="B31" s="29">
        <v>45622</v>
      </c>
      <c r="C31" s="28" t="s">
        <v>361</v>
      </c>
      <c r="D31" s="28" t="s">
        <v>357</v>
      </c>
      <c r="E31" s="28" t="s">
        <v>7</v>
      </c>
      <c r="F31" s="28" t="s">
        <v>176</v>
      </c>
      <c r="G31" s="30" t="s">
        <v>363</v>
      </c>
      <c r="H31" s="28" t="s">
        <v>328</v>
      </c>
      <c r="J31" s="30"/>
      <c r="K31" s="30" t="s">
        <v>356</v>
      </c>
      <c r="L31" s="29">
        <v>45625</v>
      </c>
      <c r="M31" s="28">
        <v>3</v>
      </c>
      <c r="N31" s="28" t="s">
        <v>357</v>
      </c>
      <c r="O31" s="28" t="s">
        <v>159</v>
      </c>
      <c r="P31" s="30" t="s">
        <v>162</v>
      </c>
    </row>
    <row r="32" spans="1:16" ht="49.95" customHeight="1" x14ac:dyDescent="0.3">
      <c r="A32" s="30" t="s">
        <v>174</v>
      </c>
      <c r="B32" s="29">
        <v>45623</v>
      </c>
      <c r="C32" s="28" t="s">
        <v>362</v>
      </c>
      <c r="D32" s="28" t="s">
        <v>357</v>
      </c>
      <c r="E32" s="28" t="s">
        <v>14</v>
      </c>
      <c r="F32" s="28" t="s">
        <v>13</v>
      </c>
      <c r="G32" s="30"/>
      <c r="H32" s="28" t="s">
        <v>144</v>
      </c>
      <c r="I32" s="28" t="s">
        <v>145</v>
      </c>
      <c r="J32" s="30" t="s">
        <v>201</v>
      </c>
      <c r="K32" s="30" t="s">
        <v>202</v>
      </c>
      <c r="L32" s="29">
        <v>45625</v>
      </c>
      <c r="M32" s="28">
        <v>2</v>
      </c>
      <c r="N32" s="28" t="s">
        <v>357</v>
      </c>
      <c r="O32" s="28" t="s">
        <v>160</v>
      </c>
      <c r="P32" s="30" t="s">
        <v>146</v>
      </c>
    </row>
    <row r="33" spans="1:16" ht="49.95" customHeight="1" x14ac:dyDescent="0.3">
      <c r="A33" s="30" t="s">
        <v>174</v>
      </c>
      <c r="B33" s="29">
        <v>45624</v>
      </c>
      <c r="C33" s="28" t="s">
        <v>358</v>
      </c>
      <c r="D33" s="28" t="s">
        <v>357</v>
      </c>
      <c r="E33" s="28" t="s">
        <v>6</v>
      </c>
      <c r="F33" s="28" t="s">
        <v>176</v>
      </c>
      <c r="G33" s="30" t="s">
        <v>167</v>
      </c>
      <c r="H33" s="28" t="s">
        <v>364</v>
      </c>
      <c r="I33" s="28" t="s">
        <v>365</v>
      </c>
      <c r="J33" s="30" t="s">
        <v>196</v>
      </c>
      <c r="K33" s="30" t="s">
        <v>197</v>
      </c>
      <c r="L33" s="29">
        <v>45625</v>
      </c>
      <c r="M33" s="28">
        <v>1</v>
      </c>
      <c r="N33" s="28" t="s">
        <v>357</v>
      </c>
      <c r="O33" s="28" t="s">
        <v>158</v>
      </c>
      <c r="P33" s="30" t="s">
        <v>366</v>
      </c>
    </row>
    <row r="34" spans="1:16" ht="49.95" customHeight="1" x14ac:dyDescent="0.3">
      <c r="A34" s="30" t="s">
        <v>174</v>
      </c>
      <c r="B34" s="29">
        <v>45624</v>
      </c>
      <c r="C34" s="28" t="s">
        <v>358</v>
      </c>
      <c r="D34" s="28" t="s">
        <v>357</v>
      </c>
      <c r="E34" s="28" t="s">
        <v>14</v>
      </c>
      <c r="F34" s="28" t="s">
        <v>13</v>
      </c>
      <c r="G34" s="30"/>
      <c r="H34" s="28" t="s">
        <v>367</v>
      </c>
      <c r="I34" s="28" t="s">
        <v>368</v>
      </c>
      <c r="J34" s="30" t="s">
        <v>196</v>
      </c>
      <c r="K34" s="30" t="s">
        <v>197</v>
      </c>
      <c r="L34" s="29">
        <v>45625</v>
      </c>
      <c r="M34" s="28">
        <v>1</v>
      </c>
      <c r="N34" s="28" t="s">
        <v>357</v>
      </c>
      <c r="O34" s="28" t="s">
        <v>161</v>
      </c>
      <c r="P34" s="30" t="s">
        <v>369</v>
      </c>
    </row>
    <row r="35" spans="1:16" ht="49.95" customHeight="1" x14ac:dyDescent="0.3">
      <c r="A35" s="30" t="s">
        <v>174</v>
      </c>
      <c r="B35" s="29">
        <v>45624</v>
      </c>
      <c r="C35" s="28" t="s">
        <v>358</v>
      </c>
      <c r="D35" s="28" t="s">
        <v>357</v>
      </c>
      <c r="E35" s="28" t="s">
        <v>7</v>
      </c>
      <c r="F35" s="28" t="s">
        <v>176</v>
      </c>
      <c r="G35" s="30" t="s">
        <v>370</v>
      </c>
      <c r="H35" s="28" t="s">
        <v>371</v>
      </c>
      <c r="I35" s="28" t="s">
        <v>372</v>
      </c>
      <c r="J35" s="30" t="s">
        <v>196</v>
      </c>
      <c r="K35" s="30" t="s">
        <v>197</v>
      </c>
      <c r="L35" s="29">
        <v>45625</v>
      </c>
      <c r="M35" s="28">
        <v>1</v>
      </c>
      <c r="N35" s="28" t="s">
        <v>357</v>
      </c>
      <c r="O35" s="28" t="s">
        <v>159</v>
      </c>
      <c r="P35" s="30" t="s">
        <v>341</v>
      </c>
    </row>
    <row r="36" spans="1:16" ht="49.95" customHeight="1" x14ac:dyDescent="0.3">
      <c r="A36" s="30" t="s">
        <v>174</v>
      </c>
      <c r="B36" s="29">
        <v>45624</v>
      </c>
      <c r="C36" s="28" t="s">
        <v>358</v>
      </c>
      <c r="D36" s="28" t="s">
        <v>357</v>
      </c>
      <c r="E36" s="28" t="s">
        <v>4</v>
      </c>
      <c r="F36" s="28" t="s">
        <v>176</v>
      </c>
      <c r="G36" s="30" t="s">
        <v>374</v>
      </c>
      <c r="H36" s="28" t="s">
        <v>373</v>
      </c>
      <c r="I36" s="28" t="s">
        <v>114</v>
      </c>
      <c r="J36" s="30" t="s">
        <v>201</v>
      </c>
      <c r="K36" s="30" t="s">
        <v>202</v>
      </c>
      <c r="L36" s="29">
        <v>45625</v>
      </c>
      <c r="M36" s="28">
        <v>1</v>
      </c>
      <c r="N36" s="28" t="s">
        <v>357</v>
      </c>
      <c r="O36" s="28" t="s">
        <v>160</v>
      </c>
      <c r="P36" s="30" t="s">
        <v>115</v>
      </c>
    </row>
    <row r="37" spans="1:16" ht="49.95" customHeight="1" x14ac:dyDescent="0.3">
      <c r="A37" s="30" t="s">
        <v>174</v>
      </c>
      <c r="B37" s="29">
        <v>45624</v>
      </c>
      <c r="C37" s="28" t="s">
        <v>358</v>
      </c>
      <c r="D37" s="28" t="s">
        <v>357</v>
      </c>
      <c r="E37" s="28" t="s">
        <v>4</v>
      </c>
      <c r="F37" s="28" t="s">
        <v>176</v>
      </c>
      <c r="G37" s="30" t="s">
        <v>43</v>
      </c>
      <c r="H37" s="28" t="s">
        <v>111</v>
      </c>
      <c r="I37" s="28" t="s">
        <v>112</v>
      </c>
      <c r="J37" s="30" t="s">
        <v>216</v>
      </c>
      <c r="K37" s="30" t="s">
        <v>217</v>
      </c>
      <c r="L37" s="29">
        <v>45625</v>
      </c>
      <c r="M37" s="28">
        <v>1</v>
      </c>
      <c r="N37" s="28" t="s">
        <v>357</v>
      </c>
      <c r="O37" s="28" t="s">
        <v>158</v>
      </c>
      <c r="P37" s="30" t="s">
        <v>113</v>
      </c>
    </row>
    <row r="38" spans="1:16" ht="49.95" customHeight="1" x14ac:dyDescent="0.3">
      <c r="A38" s="30" t="s">
        <v>174</v>
      </c>
      <c r="B38" s="29">
        <v>45624</v>
      </c>
      <c r="C38" s="28" t="s">
        <v>358</v>
      </c>
      <c r="D38" s="28" t="s">
        <v>357</v>
      </c>
      <c r="E38" s="28" t="s">
        <v>7</v>
      </c>
      <c r="F38" s="28" t="s">
        <v>176</v>
      </c>
      <c r="G38" s="30" t="s">
        <v>375</v>
      </c>
      <c r="H38" s="28" t="s">
        <v>376</v>
      </c>
      <c r="I38" s="28" t="s">
        <v>377</v>
      </c>
      <c r="J38" s="30" t="s">
        <v>201</v>
      </c>
      <c r="K38" s="30" t="s">
        <v>202</v>
      </c>
      <c r="L38" s="29">
        <v>45625</v>
      </c>
      <c r="M38" s="28">
        <v>1</v>
      </c>
      <c r="N38" s="28" t="s">
        <v>357</v>
      </c>
      <c r="O38" s="28" t="s">
        <v>159</v>
      </c>
      <c r="P38" s="30" t="s">
        <v>378</v>
      </c>
    </row>
    <row r="39" spans="1:16" ht="49.95" customHeight="1" x14ac:dyDescent="0.3">
      <c r="A39" s="30" t="s">
        <v>174</v>
      </c>
      <c r="B39" s="29">
        <v>45624</v>
      </c>
      <c r="C39" s="28" t="s">
        <v>358</v>
      </c>
      <c r="D39" s="28" t="s">
        <v>357</v>
      </c>
      <c r="E39" s="28" t="s">
        <v>7</v>
      </c>
      <c r="F39" s="28" t="s">
        <v>176</v>
      </c>
      <c r="G39" s="30" t="s">
        <v>375</v>
      </c>
      <c r="H39" s="28" t="s">
        <v>379</v>
      </c>
      <c r="I39" s="28" t="s">
        <v>380</v>
      </c>
      <c r="J39" s="30" t="s">
        <v>216</v>
      </c>
      <c r="K39" s="30" t="s">
        <v>217</v>
      </c>
      <c r="L39" s="29">
        <v>45625</v>
      </c>
      <c r="M39" s="28">
        <v>1</v>
      </c>
      <c r="N39" s="28" t="s">
        <v>357</v>
      </c>
      <c r="O39" s="28" t="s">
        <v>159</v>
      </c>
      <c r="P39" s="30" t="s">
        <v>381</v>
      </c>
    </row>
    <row r="40" spans="1:16" ht="49.95" customHeight="1" x14ac:dyDescent="0.3">
      <c r="A40" s="30" t="s">
        <v>174</v>
      </c>
      <c r="B40" s="29">
        <v>45624</v>
      </c>
      <c r="C40" s="28" t="s">
        <v>358</v>
      </c>
      <c r="D40" s="28" t="s">
        <v>357</v>
      </c>
      <c r="E40" s="28" t="s">
        <v>4</v>
      </c>
      <c r="F40" s="28" t="s">
        <v>176</v>
      </c>
      <c r="G40" s="30" t="s">
        <v>140</v>
      </c>
      <c r="H40" s="28" t="s">
        <v>382</v>
      </c>
      <c r="I40" s="28" t="s">
        <v>117</v>
      </c>
      <c r="J40" s="30" t="s">
        <v>201</v>
      </c>
      <c r="K40" s="30" t="s">
        <v>202</v>
      </c>
      <c r="L40" s="29">
        <v>45625</v>
      </c>
      <c r="M40" s="28">
        <v>1</v>
      </c>
      <c r="N40" s="28" t="s">
        <v>357</v>
      </c>
      <c r="O40" s="28" t="s">
        <v>158</v>
      </c>
      <c r="P40" s="30" t="s">
        <v>118</v>
      </c>
    </row>
    <row r="41" spans="1:16" ht="49.95" customHeight="1" x14ac:dyDescent="0.3">
      <c r="A41" s="30" t="s">
        <v>174</v>
      </c>
      <c r="B41" s="29">
        <v>45624</v>
      </c>
      <c r="C41" s="28" t="s">
        <v>358</v>
      </c>
      <c r="D41" s="28" t="s">
        <v>357</v>
      </c>
      <c r="E41" s="28" t="s">
        <v>4</v>
      </c>
      <c r="F41" s="28" t="s">
        <v>176</v>
      </c>
      <c r="G41" s="30" t="s">
        <v>140</v>
      </c>
      <c r="H41" s="28" t="s">
        <v>371</v>
      </c>
      <c r="I41" s="28" t="s">
        <v>340</v>
      </c>
      <c r="J41" s="30" t="s">
        <v>196</v>
      </c>
      <c r="K41" s="30" t="s">
        <v>197</v>
      </c>
      <c r="L41" s="29">
        <v>45625</v>
      </c>
      <c r="M41" s="28">
        <v>1</v>
      </c>
      <c r="N41" s="28" t="s">
        <v>357</v>
      </c>
      <c r="O41" s="28" t="s">
        <v>158</v>
      </c>
      <c r="P41" s="30" t="s">
        <v>341</v>
      </c>
    </row>
    <row r="42" spans="1:16" ht="49.95" customHeight="1" x14ac:dyDescent="0.3">
      <c r="A42" s="30" t="s">
        <v>174</v>
      </c>
      <c r="B42" s="29">
        <v>45625</v>
      </c>
      <c r="C42" s="28" t="s">
        <v>359</v>
      </c>
      <c r="D42" s="28" t="s">
        <v>357</v>
      </c>
      <c r="E42" s="28" t="s">
        <v>255</v>
      </c>
      <c r="F42" s="28" t="s">
        <v>176</v>
      </c>
      <c r="G42" s="30" t="s">
        <v>335</v>
      </c>
      <c r="H42" s="28" t="s">
        <v>383</v>
      </c>
      <c r="I42" s="28" t="s">
        <v>384</v>
      </c>
      <c r="J42" s="30" t="s">
        <v>201</v>
      </c>
      <c r="K42" s="30" t="s">
        <v>202</v>
      </c>
      <c r="L42" s="29">
        <v>45625</v>
      </c>
      <c r="M42" s="28">
        <v>0</v>
      </c>
      <c r="N42" s="28" t="s">
        <v>357</v>
      </c>
      <c r="O42" s="28" t="s">
        <v>385</v>
      </c>
      <c r="P42" s="30" t="s">
        <v>341</v>
      </c>
    </row>
    <row r="43" spans="1:16" ht="49.95" customHeight="1" x14ac:dyDescent="0.3"/>
    <row r="44" spans="1:16" ht="49.95" customHeight="1" x14ac:dyDescent="0.3"/>
    <row r="45" spans="1:16" ht="49.95" customHeight="1" x14ac:dyDescent="0.3"/>
    <row r="46" spans="1:16" ht="49.95" customHeight="1" x14ac:dyDescent="0.3"/>
    <row r="47" spans="1:16" ht="49.95" customHeight="1" x14ac:dyDescent="0.3"/>
    <row r="48" spans="1:16" ht="49.95" customHeight="1" x14ac:dyDescent="0.3"/>
    <row r="49" ht="49.95" customHeight="1" x14ac:dyDescent="0.3"/>
    <row r="50" ht="49.95" customHeight="1" x14ac:dyDescent="0.3"/>
    <row r="51" ht="49.95" customHeight="1" x14ac:dyDescent="0.3"/>
    <row r="52" ht="49.95" customHeight="1" x14ac:dyDescent="0.3"/>
    <row r="53" ht="49.95" customHeight="1" x14ac:dyDescent="0.3"/>
    <row r="54" ht="49.95" customHeight="1" x14ac:dyDescent="0.3"/>
    <row r="55" ht="49.95" customHeight="1" x14ac:dyDescent="0.3"/>
    <row r="56" ht="49.95" customHeight="1" x14ac:dyDescent="0.3"/>
    <row r="57" ht="49.95" customHeight="1" x14ac:dyDescent="0.3"/>
    <row r="58" ht="49.95" customHeight="1" x14ac:dyDescent="0.3"/>
    <row r="59" ht="49.95" customHeight="1" x14ac:dyDescent="0.3"/>
    <row r="60" ht="49.95" customHeight="1" x14ac:dyDescent="0.3"/>
    <row r="61" ht="49.95" customHeight="1" x14ac:dyDescent="0.3"/>
    <row r="62" ht="49.95" customHeight="1" x14ac:dyDescent="0.3"/>
    <row r="63" ht="49.95" customHeight="1" x14ac:dyDescent="0.3"/>
    <row r="64" ht="49.95" customHeight="1" x14ac:dyDescent="0.3"/>
    <row r="65" ht="49.95" customHeight="1" x14ac:dyDescent="0.3"/>
    <row r="66" ht="49.95" customHeight="1" x14ac:dyDescent="0.3"/>
    <row r="67" ht="49.95" customHeight="1" x14ac:dyDescent="0.3"/>
    <row r="68" ht="49.95" customHeight="1" x14ac:dyDescent="0.3"/>
    <row r="69" ht="49.95" customHeight="1" x14ac:dyDescent="0.3"/>
    <row r="70" ht="49.95" customHeight="1" x14ac:dyDescent="0.3"/>
    <row r="71" ht="49.95" customHeight="1" x14ac:dyDescent="0.3"/>
    <row r="72" ht="49.95" customHeight="1" x14ac:dyDescent="0.3"/>
    <row r="73" ht="49.95" customHeight="1" x14ac:dyDescent="0.3"/>
    <row r="74" ht="49.95" customHeight="1" x14ac:dyDescent="0.3"/>
    <row r="75" ht="49.95" customHeight="1" x14ac:dyDescent="0.3"/>
    <row r="76" ht="49.95" customHeight="1" x14ac:dyDescent="0.3"/>
    <row r="77" ht="49.95" customHeight="1" x14ac:dyDescent="0.3"/>
    <row r="78" ht="49.95" customHeight="1" x14ac:dyDescent="0.3"/>
    <row r="79" ht="49.95" customHeight="1" x14ac:dyDescent="0.3"/>
    <row r="80" ht="49.95" customHeight="1" x14ac:dyDescent="0.3"/>
    <row r="81" ht="49.95" customHeight="1" x14ac:dyDescent="0.3"/>
    <row r="82" ht="49.95" customHeight="1" x14ac:dyDescent="0.3"/>
    <row r="83" ht="49.95" customHeight="1" x14ac:dyDescent="0.3"/>
    <row r="84" ht="49.95" customHeight="1" x14ac:dyDescent="0.3"/>
    <row r="85" ht="49.95" customHeight="1" x14ac:dyDescent="0.3"/>
    <row r="86" ht="49.95" customHeight="1" x14ac:dyDescent="0.3"/>
    <row r="87" ht="49.95" customHeight="1" x14ac:dyDescent="0.3"/>
    <row r="88" ht="49.95" customHeight="1" x14ac:dyDescent="0.3"/>
    <row r="89" ht="49.95" customHeight="1" x14ac:dyDescent="0.3"/>
    <row r="90" ht="49.95" customHeight="1" x14ac:dyDescent="0.3"/>
    <row r="91" ht="49.95" customHeight="1" x14ac:dyDescent="0.3"/>
    <row r="92" ht="49.95" customHeight="1" x14ac:dyDescent="0.3"/>
    <row r="93" ht="49.95" customHeight="1" x14ac:dyDescent="0.3"/>
    <row r="94" ht="49.95" customHeight="1" x14ac:dyDescent="0.3"/>
    <row r="95" ht="49.95" customHeight="1" x14ac:dyDescent="0.3"/>
    <row r="96" ht="49.95" customHeight="1" x14ac:dyDescent="0.3"/>
    <row r="97" ht="49.95" customHeight="1" x14ac:dyDescent="0.3"/>
    <row r="98" ht="49.95" customHeight="1" x14ac:dyDescent="0.3"/>
    <row r="99" ht="49.95" customHeight="1" x14ac:dyDescent="0.3"/>
    <row r="100" ht="49.95" customHeight="1" x14ac:dyDescent="0.3"/>
    <row r="101" ht="49.95" customHeight="1" x14ac:dyDescent="0.3"/>
    <row r="102" ht="49.95" customHeight="1" x14ac:dyDescent="0.3"/>
    <row r="103" ht="49.95" customHeight="1" x14ac:dyDescent="0.3"/>
    <row r="104" ht="49.95" customHeight="1" x14ac:dyDescent="0.3"/>
    <row r="105" ht="49.95" customHeight="1" x14ac:dyDescent="0.3"/>
    <row r="106" ht="49.95" customHeight="1" x14ac:dyDescent="0.3"/>
    <row r="107" ht="49.95" customHeight="1" x14ac:dyDescent="0.3"/>
    <row r="108" ht="49.95" customHeight="1" x14ac:dyDescent="0.3"/>
    <row r="109" ht="49.95" customHeight="1" x14ac:dyDescent="0.3"/>
    <row r="110" ht="49.95" customHeight="1" x14ac:dyDescent="0.3"/>
    <row r="111" ht="49.95" customHeight="1" x14ac:dyDescent="0.3"/>
    <row r="112" ht="49.95" customHeight="1" x14ac:dyDescent="0.3"/>
    <row r="113" ht="49.95" customHeight="1" x14ac:dyDescent="0.3"/>
    <row r="114" ht="49.95" customHeight="1" x14ac:dyDescent="0.3"/>
    <row r="115" ht="49.95" customHeight="1" x14ac:dyDescent="0.3"/>
    <row r="116" ht="49.95" customHeight="1" x14ac:dyDescent="0.3"/>
    <row r="117" ht="49.95" customHeight="1" x14ac:dyDescent="0.3"/>
    <row r="118" ht="49.95" customHeight="1" x14ac:dyDescent="0.3"/>
    <row r="119" ht="49.95" customHeight="1" x14ac:dyDescent="0.3"/>
    <row r="120" ht="49.95" customHeight="1" x14ac:dyDescent="0.3"/>
    <row r="121" ht="49.95" customHeight="1" x14ac:dyDescent="0.3"/>
    <row r="122" ht="49.95" customHeight="1" x14ac:dyDescent="0.3"/>
    <row r="123" ht="49.95" customHeight="1" x14ac:dyDescent="0.3"/>
    <row r="124" ht="49.95" customHeight="1" x14ac:dyDescent="0.3"/>
    <row r="125" ht="49.95" customHeight="1" x14ac:dyDescent="0.3"/>
    <row r="126" ht="49.95" customHeight="1" x14ac:dyDescent="0.3"/>
    <row r="127" ht="49.95" customHeight="1" x14ac:dyDescent="0.3"/>
    <row r="128" ht="49.95" customHeight="1" x14ac:dyDescent="0.3"/>
    <row r="129" ht="49.95" customHeight="1" x14ac:dyDescent="0.3"/>
    <row r="130" ht="49.95" customHeight="1" x14ac:dyDescent="0.3"/>
    <row r="131" ht="49.95" customHeight="1" x14ac:dyDescent="0.3"/>
    <row r="132" ht="49.95" customHeight="1" x14ac:dyDescent="0.3"/>
    <row r="133" ht="49.95" customHeight="1" x14ac:dyDescent="0.3"/>
    <row r="134" ht="49.95" customHeight="1" x14ac:dyDescent="0.3"/>
    <row r="135" ht="49.95" customHeight="1" x14ac:dyDescent="0.3"/>
    <row r="136" ht="49.95" customHeight="1" x14ac:dyDescent="0.3"/>
    <row r="137" ht="49.95" customHeight="1" x14ac:dyDescent="0.3"/>
    <row r="138" ht="49.95" customHeight="1" x14ac:dyDescent="0.3"/>
    <row r="139" ht="49.95" customHeight="1" x14ac:dyDescent="0.3"/>
    <row r="140" ht="49.95" customHeight="1" x14ac:dyDescent="0.3"/>
    <row r="141" ht="49.95" customHeight="1" x14ac:dyDescent="0.3"/>
    <row r="142" ht="49.95" customHeight="1" x14ac:dyDescent="0.3"/>
    <row r="143" ht="49.95" customHeight="1" x14ac:dyDescent="0.3"/>
    <row r="144" ht="49.95" customHeight="1" x14ac:dyDescent="0.3"/>
    <row r="145" ht="49.95" customHeight="1" x14ac:dyDescent="0.3"/>
    <row r="146" ht="49.95" customHeight="1" x14ac:dyDescent="0.3"/>
    <row r="147" ht="49.95" customHeight="1" x14ac:dyDescent="0.3"/>
    <row r="148" ht="49.95" customHeight="1" x14ac:dyDescent="0.3"/>
    <row r="149" ht="49.95" customHeight="1" x14ac:dyDescent="0.3"/>
    <row r="150" ht="49.95" customHeight="1" x14ac:dyDescent="0.3"/>
    <row r="151" ht="49.95" customHeight="1" x14ac:dyDescent="0.3"/>
    <row r="152" ht="49.95" customHeight="1" x14ac:dyDescent="0.3"/>
    <row r="153" ht="49.95" customHeight="1" x14ac:dyDescent="0.3"/>
    <row r="154" ht="49.95" customHeight="1" x14ac:dyDescent="0.3"/>
    <row r="155" ht="49.95" customHeight="1" x14ac:dyDescent="0.3"/>
    <row r="156" ht="49.95" customHeight="1" x14ac:dyDescent="0.3"/>
    <row r="157" ht="49.95" customHeight="1" x14ac:dyDescent="0.3"/>
    <row r="158" ht="49.95" customHeight="1" x14ac:dyDescent="0.3"/>
    <row r="159" ht="49.95" customHeight="1" x14ac:dyDescent="0.3"/>
    <row r="160" ht="49.95" customHeight="1" x14ac:dyDescent="0.3"/>
    <row r="161" ht="49.95" customHeight="1" x14ac:dyDescent="0.3"/>
    <row r="162" ht="49.95" customHeight="1" x14ac:dyDescent="0.3"/>
    <row r="163" ht="49.95" customHeight="1" x14ac:dyDescent="0.3"/>
    <row r="164" ht="49.95" customHeight="1" x14ac:dyDescent="0.3"/>
    <row r="165" ht="49.95" customHeight="1" x14ac:dyDescent="0.3"/>
    <row r="166" ht="49.95" customHeight="1" x14ac:dyDescent="0.3"/>
    <row r="167" ht="49.95" customHeight="1" x14ac:dyDescent="0.3"/>
    <row r="168" ht="49.95" customHeight="1" x14ac:dyDescent="0.3"/>
    <row r="169" ht="49.95" customHeight="1" x14ac:dyDescent="0.3"/>
    <row r="170" ht="49.95" customHeight="1" x14ac:dyDescent="0.3"/>
    <row r="171" ht="49.95" customHeight="1" x14ac:dyDescent="0.3"/>
    <row r="172" ht="49.95" customHeight="1" x14ac:dyDescent="0.3"/>
    <row r="173" ht="49.95" customHeight="1" x14ac:dyDescent="0.3"/>
    <row r="174" ht="49.95" customHeight="1" x14ac:dyDescent="0.3"/>
    <row r="175" ht="49.95" customHeight="1" x14ac:dyDescent="0.3"/>
    <row r="176" ht="49.95" customHeight="1" x14ac:dyDescent="0.3"/>
    <row r="177" ht="49.95" customHeight="1" x14ac:dyDescent="0.3"/>
    <row r="178" ht="49.95" customHeight="1" x14ac:dyDescent="0.3"/>
    <row r="179" ht="49.95" customHeight="1" x14ac:dyDescent="0.3"/>
    <row r="180" ht="49.95" customHeight="1" x14ac:dyDescent="0.3"/>
    <row r="181" ht="49.95" customHeight="1" x14ac:dyDescent="0.3"/>
    <row r="182" ht="49.95" customHeight="1" x14ac:dyDescent="0.3"/>
    <row r="183" ht="49.95" customHeight="1" x14ac:dyDescent="0.3"/>
    <row r="184" ht="49.95" customHeight="1" x14ac:dyDescent="0.3"/>
    <row r="185" ht="49.95" customHeight="1" x14ac:dyDescent="0.3"/>
    <row r="186" ht="49.95" customHeight="1" x14ac:dyDescent="0.3"/>
    <row r="187" ht="49.95" customHeight="1" x14ac:dyDescent="0.3"/>
    <row r="188" ht="49.95" customHeight="1" x14ac:dyDescent="0.3"/>
    <row r="189" ht="49.95" customHeight="1" x14ac:dyDescent="0.3"/>
    <row r="190" ht="49.95" customHeight="1" x14ac:dyDescent="0.3"/>
    <row r="191" ht="49.95" customHeight="1" x14ac:dyDescent="0.3"/>
    <row r="192" ht="49.95" customHeight="1" x14ac:dyDescent="0.3"/>
    <row r="193" ht="49.95" customHeight="1" x14ac:dyDescent="0.3"/>
    <row r="194" ht="49.95" customHeight="1" x14ac:dyDescent="0.3"/>
    <row r="195" ht="49.95" customHeight="1" x14ac:dyDescent="0.3"/>
    <row r="196" ht="49.95" customHeight="1" x14ac:dyDescent="0.3"/>
    <row r="197" ht="49.95" customHeight="1" x14ac:dyDescent="0.3"/>
    <row r="198" ht="49.95" customHeight="1" x14ac:dyDescent="0.3"/>
    <row r="199" ht="49.95" customHeight="1" x14ac:dyDescent="0.3"/>
    <row r="200" ht="49.95" customHeight="1" x14ac:dyDescent="0.3"/>
    <row r="201" ht="49.95" customHeight="1" x14ac:dyDescent="0.3"/>
    <row r="202" ht="49.95" customHeight="1" x14ac:dyDescent="0.3"/>
    <row r="203" ht="49.95" customHeight="1" x14ac:dyDescent="0.3"/>
    <row r="204" ht="49.95" customHeight="1" x14ac:dyDescent="0.3"/>
    <row r="205" ht="49.95" customHeight="1" x14ac:dyDescent="0.3"/>
    <row r="206" ht="49.95" customHeight="1" x14ac:dyDescent="0.3"/>
    <row r="207" ht="49.95" customHeight="1" x14ac:dyDescent="0.3"/>
    <row r="208" ht="49.95" customHeight="1" x14ac:dyDescent="0.3"/>
    <row r="209" ht="49.95" customHeight="1" x14ac:dyDescent="0.3"/>
    <row r="210" ht="49.95" customHeight="1" x14ac:dyDescent="0.3"/>
    <row r="211" ht="49.95" customHeight="1" x14ac:dyDescent="0.3"/>
    <row r="212" ht="49.95" customHeight="1" x14ac:dyDescent="0.3"/>
    <row r="213" ht="49.95" customHeight="1" x14ac:dyDescent="0.3"/>
    <row r="214" ht="49.95" customHeight="1" x14ac:dyDescent="0.3"/>
    <row r="215" ht="49.95" customHeight="1" x14ac:dyDescent="0.3"/>
    <row r="216" ht="49.95" customHeight="1" x14ac:dyDescent="0.3"/>
    <row r="217" ht="49.95" customHeight="1" x14ac:dyDescent="0.3"/>
    <row r="218" ht="49.95" customHeight="1" x14ac:dyDescent="0.3"/>
    <row r="219" ht="49.95" customHeight="1" x14ac:dyDescent="0.3"/>
    <row r="220" ht="49.95" customHeight="1" x14ac:dyDescent="0.3"/>
    <row r="221" ht="49.95" customHeight="1" x14ac:dyDescent="0.3"/>
    <row r="222" ht="49.95" customHeight="1" x14ac:dyDescent="0.3"/>
    <row r="223" ht="49.95" customHeight="1" x14ac:dyDescent="0.3"/>
    <row r="224" ht="49.95" customHeight="1" x14ac:dyDescent="0.3"/>
    <row r="225" ht="49.95" customHeight="1" x14ac:dyDescent="0.3"/>
    <row r="226" ht="49.95" customHeight="1" x14ac:dyDescent="0.3"/>
    <row r="227" ht="49.95" customHeight="1" x14ac:dyDescent="0.3"/>
    <row r="228" ht="49.95" customHeight="1" x14ac:dyDescent="0.3"/>
    <row r="229" ht="49.95" customHeight="1" x14ac:dyDescent="0.3"/>
    <row r="230" ht="49.95" customHeight="1" x14ac:dyDescent="0.3"/>
    <row r="231" ht="49.95" customHeight="1" x14ac:dyDescent="0.3"/>
    <row r="232" ht="49.95" customHeight="1" x14ac:dyDescent="0.3"/>
    <row r="233" ht="49.95" customHeight="1" x14ac:dyDescent="0.3"/>
    <row r="234" ht="49.95" customHeight="1" x14ac:dyDescent="0.3"/>
    <row r="235" ht="49.95" customHeight="1" x14ac:dyDescent="0.3"/>
    <row r="236" ht="49.95" customHeight="1" x14ac:dyDescent="0.3"/>
    <row r="237" ht="49.95" customHeight="1" x14ac:dyDescent="0.3"/>
    <row r="238" ht="49.95" customHeight="1" x14ac:dyDescent="0.3"/>
    <row r="239" ht="49.95" customHeight="1" x14ac:dyDescent="0.3"/>
    <row r="240" ht="49.95" customHeight="1" x14ac:dyDescent="0.3"/>
    <row r="241" ht="49.95" customHeight="1" x14ac:dyDescent="0.3"/>
    <row r="242" ht="49.95" customHeight="1" x14ac:dyDescent="0.3"/>
    <row r="243" ht="49.95" customHeight="1" x14ac:dyDescent="0.3"/>
    <row r="244" ht="49.95" customHeight="1" x14ac:dyDescent="0.3"/>
    <row r="245" ht="49.95" customHeight="1" x14ac:dyDescent="0.3"/>
    <row r="246" ht="49.95" customHeight="1" x14ac:dyDescent="0.3"/>
    <row r="247" ht="49.95" customHeight="1" x14ac:dyDescent="0.3"/>
    <row r="248" ht="49.95" customHeight="1" x14ac:dyDescent="0.3"/>
    <row r="249" ht="49.95" customHeight="1" x14ac:dyDescent="0.3"/>
    <row r="250" ht="49.95" customHeight="1" x14ac:dyDescent="0.3"/>
    <row r="251" ht="49.95" customHeight="1" x14ac:dyDescent="0.3"/>
    <row r="252" ht="49.95" customHeight="1" x14ac:dyDescent="0.3"/>
    <row r="253" ht="49.95" customHeight="1" x14ac:dyDescent="0.3"/>
    <row r="254" ht="49.95" customHeight="1" x14ac:dyDescent="0.3"/>
    <row r="255" ht="49.95" customHeight="1" x14ac:dyDescent="0.3"/>
    <row r="256" ht="49.95" customHeight="1" x14ac:dyDescent="0.3"/>
    <row r="257" ht="49.95" customHeight="1" x14ac:dyDescent="0.3"/>
    <row r="258" ht="49.95" customHeight="1" x14ac:dyDescent="0.3"/>
    <row r="259" ht="49.95" customHeight="1" x14ac:dyDescent="0.3"/>
    <row r="260" ht="49.95" customHeight="1" x14ac:dyDescent="0.3"/>
    <row r="261" ht="49.95" customHeight="1" x14ac:dyDescent="0.3"/>
    <row r="262" ht="49.95" customHeight="1" x14ac:dyDescent="0.3"/>
    <row r="263" ht="49.95" customHeight="1" x14ac:dyDescent="0.3"/>
    <row r="264" ht="49.95" customHeight="1" x14ac:dyDescent="0.3"/>
    <row r="265" ht="49.95" customHeight="1" x14ac:dyDescent="0.3"/>
    <row r="266" ht="49.95" customHeight="1" x14ac:dyDescent="0.3"/>
    <row r="267" ht="49.95" customHeight="1" x14ac:dyDescent="0.3"/>
    <row r="268" ht="49.95" customHeight="1" x14ac:dyDescent="0.3"/>
    <row r="269" ht="49.95" customHeight="1" x14ac:dyDescent="0.3"/>
    <row r="270" ht="49.95" customHeight="1" x14ac:dyDescent="0.3"/>
    <row r="271" ht="49.95" customHeight="1" x14ac:dyDescent="0.3"/>
    <row r="272" ht="49.95" customHeight="1" x14ac:dyDescent="0.3"/>
    <row r="273" ht="49.95" customHeight="1" x14ac:dyDescent="0.3"/>
    <row r="274" ht="49.95" customHeight="1" x14ac:dyDescent="0.3"/>
    <row r="275" ht="49.95" customHeight="1" x14ac:dyDescent="0.3"/>
    <row r="276" ht="49.95" customHeight="1" x14ac:dyDescent="0.3"/>
    <row r="277" ht="49.95" customHeight="1" x14ac:dyDescent="0.3"/>
    <row r="278" ht="49.95" customHeight="1" x14ac:dyDescent="0.3"/>
    <row r="279" ht="49.95" customHeight="1" x14ac:dyDescent="0.3"/>
    <row r="280" ht="49.95" customHeight="1" x14ac:dyDescent="0.3"/>
    <row r="281" ht="49.95" customHeight="1" x14ac:dyDescent="0.3"/>
    <row r="282" ht="49.95" customHeight="1" x14ac:dyDescent="0.3"/>
    <row r="283" ht="49.95" customHeight="1" x14ac:dyDescent="0.3"/>
    <row r="284" ht="49.95" customHeight="1" x14ac:dyDescent="0.3"/>
    <row r="285" ht="49.95" customHeight="1" x14ac:dyDescent="0.3"/>
    <row r="286" ht="49.95" customHeight="1" x14ac:dyDescent="0.3"/>
    <row r="287" ht="49.95" customHeight="1" x14ac:dyDescent="0.3"/>
    <row r="288" ht="49.95" customHeight="1" x14ac:dyDescent="0.3"/>
    <row r="289" ht="49.95" customHeight="1" x14ac:dyDescent="0.3"/>
    <row r="290" ht="49.95" customHeight="1" x14ac:dyDescent="0.3"/>
    <row r="291" ht="49.95" customHeight="1" x14ac:dyDescent="0.3"/>
    <row r="292" ht="49.95" customHeight="1" x14ac:dyDescent="0.3"/>
    <row r="293" ht="49.95" customHeight="1" x14ac:dyDescent="0.3"/>
    <row r="294" ht="49.95" customHeight="1" x14ac:dyDescent="0.3"/>
    <row r="295" ht="49.95" customHeight="1" x14ac:dyDescent="0.3"/>
    <row r="296" ht="49.95" customHeight="1" x14ac:dyDescent="0.3"/>
    <row r="297" ht="49.95" customHeight="1" x14ac:dyDescent="0.3"/>
    <row r="298" ht="49.95" customHeight="1" x14ac:dyDescent="0.3"/>
    <row r="299" ht="49.95" customHeight="1" x14ac:dyDescent="0.3"/>
    <row r="300" ht="49.95" customHeight="1" x14ac:dyDescent="0.3"/>
    <row r="301" ht="49.95" customHeight="1" x14ac:dyDescent="0.3"/>
    <row r="302" ht="49.95" customHeight="1" x14ac:dyDescent="0.3"/>
    <row r="303" ht="49.95" customHeight="1" x14ac:dyDescent="0.3"/>
    <row r="304" ht="49.95" customHeight="1" x14ac:dyDescent="0.3"/>
    <row r="305" ht="49.95" customHeight="1" x14ac:dyDescent="0.3"/>
    <row r="306" ht="49.95" customHeight="1" x14ac:dyDescent="0.3"/>
    <row r="307" ht="49.95" customHeight="1" x14ac:dyDescent="0.3"/>
    <row r="308" ht="49.95" customHeight="1" x14ac:dyDescent="0.3"/>
    <row r="309" ht="49.95" customHeight="1" x14ac:dyDescent="0.3"/>
    <row r="310" ht="49.95" customHeight="1" x14ac:dyDescent="0.3"/>
    <row r="311" ht="49.95" customHeight="1" x14ac:dyDescent="0.3"/>
    <row r="312" ht="49.95" customHeight="1" x14ac:dyDescent="0.3"/>
    <row r="313" ht="49.95" customHeight="1" x14ac:dyDescent="0.3"/>
    <row r="314" ht="49.95" customHeight="1" x14ac:dyDescent="0.3"/>
    <row r="315" ht="49.95" customHeight="1" x14ac:dyDescent="0.3"/>
    <row r="316" ht="49.95" customHeight="1" x14ac:dyDescent="0.3"/>
    <row r="317" ht="49.95" customHeight="1" x14ac:dyDescent="0.3"/>
    <row r="318" ht="49.95" customHeight="1" x14ac:dyDescent="0.3"/>
    <row r="319" ht="49.95" customHeight="1" x14ac:dyDescent="0.3"/>
    <row r="320" ht="49.95" customHeight="1" x14ac:dyDescent="0.3"/>
    <row r="321" ht="49.95" customHeight="1" x14ac:dyDescent="0.3"/>
    <row r="322" ht="49.95" customHeight="1" x14ac:dyDescent="0.3"/>
    <row r="323" ht="49.95" customHeight="1" x14ac:dyDescent="0.3"/>
    <row r="324" ht="49.95" customHeight="1" x14ac:dyDescent="0.3"/>
    <row r="325" ht="49.95" customHeight="1" x14ac:dyDescent="0.3"/>
    <row r="326" ht="49.95" customHeight="1" x14ac:dyDescent="0.3"/>
    <row r="327" ht="49.95" customHeight="1" x14ac:dyDescent="0.3"/>
    <row r="328" ht="49.95" customHeight="1" x14ac:dyDescent="0.3"/>
    <row r="329" ht="49.95" customHeight="1" x14ac:dyDescent="0.3"/>
    <row r="330" ht="49.95" customHeight="1" x14ac:dyDescent="0.3"/>
    <row r="331" ht="49.95" customHeight="1" x14ac:dyDescent="0.3"/>
    <row r="332" ht="49.95" customHeight="1" x14ac:dyDescent="0.3"/>
    <row r="333" ht="49.95" customHeight="1" x14ac:dyDescent="0.3"/>
    <row r="334" ht="49.95" customHeight="1" x14ac:dyDescent="0.3"/>
    <row r="335" ht="49.95" customHeight="1" x14ac:dyDescent="0.3"/>
    <row r="336" ht="49.95" customHeight="1" x14ac:dyDescent="0.3"/>
    <row r="337" ht="49.95" customHeight="1" x14ac:dyDescent="0.3"/>
    <row r="338" ht="49.95" customHeight="1" x14ac:dyDescent="0.3"/>
    <row r="339" ht="49.95" customHeight="1" x14ac:dyDescent="0.3"/>
    <row r="340" ht="49.95" customHeight="1" x14ac:dyDescent="0.3"/>
    <row r="341" ht="49.95" customHeight="1" x14ac:dyDescent="0.3"/>
    <row r="342" ht="49.95" customHeight="1" x14ac:dyDescent="0.3"/>
    <row r="343" ht="49.95" customHeight="1" x14ac:dyDescent="0.3"/>
    <row r="344" ht="49.95" customHeight="1" x14ac:dyDescent="0.3"/>
    <row r="345" ht="49.95" customHeight="1" x14ac:dyDescent="0.3"/>
    <row r="346" ht="49.95" customHeight="1" x14ac:dyDescent="0.3"/>
    <row r="347" ht="49.95" customHeight="1" x14ac:dyDescent="0.3"/>
    <row r="348" ht="49.95" customHeight="1" x14ac:dyDescent="0.3"/>
    <row r="349" ht="49.95" customHeight="1" x14ac:dyDescent="0.3"/>
    <row r="350" ht="49.95" customHeight="1" x14ac:dyDescent="0.3"/>
    <row r="351" ht="49.95" customHeight="1" x14ac:dyDescent="0.3"/>
    <row r="352" ht="49.95" customHeight="1" x14ac:dyDescent="0.3"/>
    <row r="353" ht="49.95" customHeight="1" x14ac:dyDescent="0.3"/>
    <row r="354" ht="49.95" customHeight="1" x14ac:dyDescent="0.3"/>
    <row r="355" ht="49.95" customHeight="1" x14ac:dyDescent="0.3"/>
    <row r="356" ht="49.95" customHeight="1" x14ac:dyDescent="0.3"/>
    <row r="357" ht="49.95" customHeight="1" x14ac:dyDescent="0.3"/>
    <row r="358" ht="49.95" customHeight="1" x14ac:dyDescent="0.3"/>
    <row r="359" ht="49.95" customHeight="1" x14ac:dyDescent="0.3"/>
    <row r="360" ht="49.95" customHeight="1" x14ac:dyDescent="0.3"/>
    <row r="361" ht="49.95" customHeight="1" x14ac:dyDescent="0.3"/>
    <row r="362" ht="49.95" customHeight="1" x14ac:dyDescent="0.3"/>
    <row r="363" ht="49.95" customHeight="1" x14ac:dyDescent="0.3"/>
    <row r="364" ht="49.95" customHeight="1" x14ac:dyDescent="0.3"/>
    <row r="365" ht="49.95" customHeight="1" x14ac:dyDescent="0.3"/>
    <row r="366" ht="49.95" customHeight="1" x14ac:dyDescent="0.3"/>
    <row r="367" ht="49.95" customHeight="1" x14ac:dyDescent="0.3"/>
    <row r="368" ht="49.95" customHeight="1" x14ac:dyDescent="0.3"/>
    <row r="369" ht="49.95" customHeight="1" x14ac:dyDescent="0.3"/>
    <row r="370" ht="49.95" customHeight="1" x14ac:dyDescent="0.3"/>
    <row r="371" ht="49.95" customHeight="1" x14ac:dyDescent="0.3"/>
    <row r="372" ht="49.95" customHeight="1" x14ac:dyDescent="0.3"/>
    <row r="373" ht="49.95" customHeight="1" x14ac:dyDescent="0.3"/>
    <row r="374" ht="49.95" customHeight="1" x14ac:dyDescent="0.3"/>
    <row r="375" ht="49.95" customHeight="1" x14ac:dyDescent="0.3"/>
    <row r="376" ht="49.95" customHeight="1" x14ac:dyDescent="0.3"/>
    <row r="377" ht="49.95" customHeight="1" x14ac:dyDescent="0.3"/>
    <row r="378" ht="49.95" customHeight="1" x14ac:dyDescent="0.3"/>
    <row r="379" ht="49.95" customHeight="1" x14ac:dyDescent="0.3"/>
    <row r="380" ht="49.95" customHeight="1" x14ac:dyDescent="0.3"/>
    <row r="381" ht="49.95" customHeight="1" x14ac:dyDescent="0.3"/>
    <row r="382" ht="49.95" customHeight="1" x14ac:dyDescent="0.3"/>
    <row r="383" ht="49.95" customHeight="1" x14ac:dyDescent="0.3"/>
    <row r="384" ht="49.95" customHeight="1" x14ac:dyDescent="0.3"/>
    <row r="385" ht="49.95" customHeight="1" x14ac:dyDescent="0.3"/>
    <row r="386" ht="49.95" customHeight="1" x14ac:dyDescent="0.3"/>
    <row r="387" ht="49.95" customHeight="1" x14ac:dyDescent="0.3"/>
    <row r="388" ht="49.95" customHeight="1" x14ac:dyDescent="0.3"/>
    <row r="389" ht="49.95" customHeight="1" x14ac:dyDescent="0.3"/>
    <row r="390" ht="49.95" customHeight="1" x14ac:dyDescent="0.3"/>
    <row r="391" ht="49.95" customHeight="1" x14ac:dyDescent="0.3"/>
    <row r="392" ht="49.95" customHeight="1" x14ac:dyDescent="0.3"/>
    <row r="393" ht="49.95" customHeight="1" x14ac:dyDescent="0.3"/>
    <row r="394" ht="49.95" customHeight="1" x14ac:dyDescent="0.3"/>
    <row r="395" ht="49.95" customHeight="1" x14ac:dyDescent="0.3"/>
    <row r="396" ht="49.95" customHeight="1" x14ac:dyDescent="0.3"/>
    <row r="397" ht="49.95" customHeight="1" x14ac:dyDescent="0.3"/>
    <row r="398" ht="49.95" customHeight="1" x14ac:dyDescent="0.3"/>
    <row r="399" ht="49.95" customHeight="1" x14ac:dyDescent="0.3"/>
    <row r="400" ht="49.95" customHeight="1" x14ac:dyDescent="0.3"/>
    <row r="401" ht="49.95" customHeight="1" x14ac:dyDescent="0.3"/>
    <row r="402" ht="49.95" customHeight="1" x14ac:dyDescent="0.3"/>
    <row r="403" ht="49.95" customHeight="1" x14ac:dyDescent="0.3"/>
    <row r="404" ht="49.95" customHeight="1" x14ac:dyDescent="0.3"/>
    <row r="405" ht="49.95" customHeight="1" x14ac:dyDescent="0.3"/>
    <row r="406" ht="49.95" customHeight="1" x14ac:dyDescent="0.3"/>
    <row r="407" ht="49.95" customHeight="1" x14ac:dyDescent="0.3"/>
    <row r="408" ht="49.95" customHeight="1" x14ac:dyDescent="0.3"/>
    <row r="409" ht="49.95" customHeight="1" x14ac:dyDescent="0.3"/>
    <row r="410" ht="49.95" customHeight="1" x14ac:dyDescent="0.3"/>
    <row r="411" ht="49.95" customHeight="1" x14ac:dyDescent="0.3"/>
    <row r="412" ht="49.95" customHeight="1" x14ac:dyDescent="0.3"/>
    <row r="413" ht="49.95" customHeight="1" x14ac:dyDescent="0.3"/>
    <row r="414" ht="49.95" customHeight="1" x14ac:dyDescent="0.3"/>
    <row r="415" ht="49.95" customHeight="1" x14ac:dyDescent="0.3"/>
    <row r="416" ht="49.95" customHeight="1" x14ac:dyDescent="0.3"/>
    <row r="417" ht="49.95" customHeight="1" x14ac:dyDescent="0.3"/>
    <row r="418" ht="49.95" customHeight="1" x14ac:dyDescent="0.3"/>
    <row r="419" ht="49.95" customHeight="1" x14ac:dyDescent="0.3"/>
    <row r="420" ht="49.95" customHeight="1" x14ac:dyDescent="0.3"/>
    <row r="421" ht="49.95" customHeight="1" x14ac:dyDescent="0.3"/>
    <row r="422" ht="49.95" customHeight="1" x14ac:dyDescent="0.3"/>
    <row r="423" ht="49.95" customHeight="1" x14ac:dyDescent="0.3"/>
    <row r="424" ht="49.95" customHeight="1" x14ac:dyDescent="0.3"/>
    <row r="425" ht="49.95" customHeight="1" x14ac:dyDescent="0.3"/>
    <row r="426" ht="49.95" customHeight="1" x14ac:dyDescent="0.3"/>
    <row r="427" ht="49.95" customHeight="1" x14ac:dyDescent="0.3"/>
    <row r="428" ht="49.95" customHeight="1" x14ac:dyDescent="0.3"/>
    <row r="429" ht="49.95" customHeight="1" x14ac:dyDescent="0.3"/>
    <row r="430" ht="49.95" customHeight="1" x14ac:dyDescent="0.3"/>
    <row r="431" ht="49.95" customHeight="1" x14ac:dyDescent="0.3"/>
    <row r="432" ht="49.95" customHeight="1" x14ac:dyDescent="0.3"/>
    <row r="433" ht="49.95" customHeight="1" x14ac:dyDescent="0.3"/>
    <row r="434" ht="49.95" customHeight="1" x14ac:dyDescent="0.3"/>
    <row r="435" ht="49.95" customHeight="1" x14ac:dyDescent="0.3"/>
    <row r="436" ht="49.95" customHeight="1" x14ac:dyDescent="0.3"/>
    <row r="437" ht="49.95" customHeight="1" x14ac:dyDescent="0.3"/>
    <row r="438" ht="49.95" customHeight="1" x14ac:dyDescent="0.3"/>
    <row r="439" ht="49.95" customHeight="1" x14ac:dyDescent="0.3"/>
    <row r="440" ht="49.95" customHeight="1" x14ac:dyDescent="0.3"/>
    <row r="441" ht="49.95" customHeight="1" x14ac:dyDescent="0.3"/>
    <row r="442" ht="49.95" customHeight="1" x14ac:dyDescent="0.3"/>
    <row r="443" ht="49.95" customHeight="1" x14ac:dyDescent="0.3"/>
    <row r="444" ht="49.95" customHeight="1" x14ac:dyDescent="0.3"/>
    <row r="445" ht="49.95" customHeight="1" x14ac:dyDescent="0.3"/>
    <row r="446" ht="49.95" customHeight="1" x14ac:dyDescent="0.3"/>
    <row r="447" ht="49.95" customHeight="1" x14ac:dyDescent="0.3"/>
    <row r="448" ht="49.95" customHeight="1" x14ac:dyDescent="0.3"/>
    <row r="449" ht="49.95" customHeight="1" x14ac:dyDescent="0.3"/>
    <row r="450" ht="49.95" customHeight="1" x14ac:dyDescent="0.3"/>
    <row r="451" ht="49.95" customHeight="1" x14ac:dyDescent="0.3"/>
    <row r="452" ht="49.95" customHeight="1" x14ac:dyDescent="0.3"/>
    <row r="453" ht="49.95" customHeight="1" x14ac:dyDescent="0.3"/>
    <row r="454" ht="49.95" customHeight="1" x14ac:dyDescent="0.3"/>
    <row r="455" ht="49.95" customHeight="1" x14ac:dyDescent="0.3"/>
    <row r="456" ht="49.95" customHeight="1" x14ac:dyDescent="0.3"/>
    <row r="457" ht="49.95" customHeight="1" x14ac:dyDescent="0.3"/>
    <row r="458" ht="49.95" customHeight="1" x14ac:dyDescent="0.3"/>
    <row r="459" ht="49.95" customHeight="1" x14ac:dyDescent="0.3"/>
    <row r="460" ht="49.95" customHeight="1" x14ac:dyDescent="0.3"/>
    <row r="461" ht="49.95" customHeight="1" x14ac:dyDescent="0.3"/>
    <row r="462" ht="49.95" customHeight="1" x14ac:dyDescent="0.3"/>
    <row r="463" ht="49.95" customHeight="1" x14ac:dyDescent="0.3"/>
    <row r="464" ht="49.95" customHeight="1" x14ac:dyDescent="0.3"/>
    <row r="465" ht="49.95" customHeight="1" x14ac:dyDescent="0.3"/>
    <row r="466" ht="49.95" customHeight="1" x14ac:dyDescent="0.3"/>
    <row r="467" ht="49.95" customHeight="1" x14ac:dyDescent="0.3"/>
    <row r="468" ht="49.95" customHeight="1" x14ac:dyDescent="0.3"/>
    <row r="469" ht="49.95" customHeight="1" x14ac:dyDescent="0.3"/>
    <row r="470" ht="49.95" customHeight="1" x14ac:dyDescent="0.3"/>
    <row r="471" ht="49.95" customHeight="1" x14ac:dyDescent="0.3"/>
    <row r="472" ht="49.95" customHeight="1" x14ac:dyDescent="0.3"/>
    <row r="473" ht="49.95" customHeight="1" x14ac:dyDescent="0.3"/>
    <row r="474" ht="49.95" customHeight="1" x14ac:dyDescent="0.3"/>
    <row r="475" ht="49.95" customHeight="1" x14ac:dyDescent="0.3"/>
    <row r="476" ht="49.95" customHeight="1" x14ac:dyDescent="0.3"/>
    <row r="477" ht="49.95" customHeight="1" x14ac:dyDescent="0.3"/>
    <row r="478" ht="49.95" customHeight="1" x14ac:dyDescent="0.3"/>
    <row r="479" ht="49.95" customHeight="1" x14ac:dyDescent="0.3"/>
    <row r="480" ht="49.95" customHeight="1" x14ac:dyDescent="0.3"/>
    <row r="481" ht="49.95" customHeight="1" x14ac:dyDescent="0.3"/>
    <row r="482" ht="49.95" customHeight="1" x14ac:dyDescent="0.3"/>
    <row r="483" ht="49.95" customHeight="1" x14ac:dyDescent="0.3"/>
    <row r="484" ht="49.95" customHeight="1" x14ac:dyDescent="0.3"/>
    <row r="485" ht="49.95" customHeight="1" x14ac:dyDescent="0.3"/>
    <row r="486" ht="49.95" customHeight="1" x14ac:dyDescent="0.3"/>
    <row r="487" ht="49.95" customHeight="1" x14ac:dyDescent="0.3"/>
    <row r="488" ht="49.95" customHeight="1" x14ac:dyDescent="0.3"/>
    <row r="489" ht="49.95" customHeight="1" x14ac:dyDescent="0.3"/>
    <row r="490" ht="49.95" customHeight="1" x14ac:dyDescent="0.3"/>
    <row r="491" ht="49.95" customHeight="1" x14ac:dyDescent="0.3"/>
    <row r="492" ht="49.95" customHeight="1" x14ac:dyDescent="0.3"/>
    <row r="493" ht="49.95" customHeight="1" x14ac:dyDescent="0.3"/>
    <row r="494" ht="49.95" customHeight="1" x14ac:dyDescent="0.3"/>
    <row r="495" ht="49.95" customHeight="1" x14ac:dyDescent="0.3"/>
    <row r="496" ht="49.95" customHeight="1" x14ac:dyDescent="0.3"/>
    <row r="497" ht="49.95" customHeight="1" x14ac:dyDescent="0.3"/>
    <row r="498" ht="49.95" customHeight="1" x14ac:dyDescent="0.3"/>
    <row r="499" ht="49.95" customHeight="1" x14ac:dyDescent="0.3"/>
    <row r="500" ht="49.95" customHeight="1" x14ac:dyDescent="0.3"/>
    <row r="501" ht="49.95" customHeight="1" x14ac:dyDescent="0.3"/>
    <row r="502" ht="49.95" customHeight="1" x14ac:dyDescent="0.3"/>
    <row r="503" ht="49.95" customHeight="1" x14ac:dyDescent="0.3"/>
    <row r="504" ht="49.95" customHeight="1" x14ac:dyDescent="0.3"/>
    <row r="505" ht="49.95" customHeight="1" x14ac:dyDescent="0.3"/>
    <row r="506" ht="49.95" customHeight="1" x14ac:dyDescent="0.3"/>
    <row r="507" ht="49.95" customHeight="1" x14ac:dyDescent="0.3"/>
    <row r="508" ht="49.95" customHeight="1" x14ac:dyDescent="0.3"/>
    <row r="509" ht="49.95" customHeight="1" x14ac:dyDescent="0.3"/>
    <row r="510" ht="49.95" customHeight="1" x14ac:dyDescent="0.3"/>
    <row r="511" ht="49.95" customHeight="1" x14ac:dyDescent="0.3"/>
    <row r="512" ht="49.95" customHeight="1" x14ac:dyDescent="0.3"/>
    <row r="513" ht="49.95" customHeight="1" x14ac:dyDescent="0.3"/>
    <row r="514" ht="49.95" customHeight="1" x14ac:dyDescent="0.3"/>
    <row r="515" ht="49.95" customHeight="1" x14ac:dyDescent="0.3"/>
    <row r="516" ht="49.95" customHeight="1" x14ac:dyDescent="0.3"/>
    <row r="517" ht="49.95" customHeight="1" x14ac:dyDescent="0.3"/>
    <row r="518" ht="49.95" customHeight="1" x14ac:dyDescent="0.3"/>
    <row r="519" ht="49.95" customHeight="1" x14ac:dyDescent="0.3"/>
    <row r="520" ht="49.95" customHeight="1" x14ac:dyDescent="0.3"/>
    <row r="521" ht="49.95" customHeight="1" x14ac:dyDescent="0.3"/>
    <row r="522" ht="49.95" customHeight="1" x14ac:dyDescent="0.3"/>
    <row r="523" ht="49.95" customHeight="1" x14ac:dyDescent="0.3"/>
    <row r="524" ht="49.95" customHeight="1" x14ac:dyDescent="0.3"/>
    <row r="525" ht="49.95" customHeight="1" x14ac:dyDescent="0.3"/>
    <row r="526" ht="49.95" customHeight="1" x14ac:dyDescent="0.3"/>
    <row r="527" ht="49.95" customHeight="1" x14ac:dyDescent="0.3"/>
    <row r="528" ht="49.95" customHeight="1" x14ac:dyDescent="0.3"/>
    <row r="529" ht="49.95" customHeight="1" x14ac:dyDescent="0.3"/>
    <row r="530" ht="49.95" customHeight="1" x14ac:dyDescent="0.3"/>
    <row r="531" ht="49.95" customHeight="1" x14ac:dyDescent="0.3"/>
    <row r="532" ht="49.95" customHeight="1" x14ac:dyDescent="0.3"/>
    <row r="533" ht="49.95" customHeight="1" x14ac:dyDescent="0.3"/>
    <row r="534" ht="49.95" customHeight="1" x14ac:dyDescent="0.3"/>
    <row r="535" ht="49.95" customHeight="1" x14ac:dyDescent="0.3"/>
    <row r="536" ht="49.95" customHeight="1" x14ac:dyDescent="0.3"/>
    <row r="537" ht="49.95" customHeight="1" x14ac:dyDescent="0.3"/>
    <row r="538" ht="49.95" customHeight="1" x14ac:dyDescent="0.3"/>
    <row r="539" ht="49.95" customHeight="1" x14ac:dyDescent="0.3"/>
    <row r="540" ht="49.95" customHeight="1" x14ac:dyDescent="0.3"/>
    <row r="541" ht="49.95" customHeight="1" x14ac:dyDescent="0.3"/>
    <row r="542" ht="49.95" customHeight="1" x14ac:dyDescent="0.3"/>
    <row r="543" ht="49.95" customHeight="1" x14ac:dyDescent="0.3"/>
    <row r="544" ht="49.95" customHeight="1" x14ac:dyDescent="0.3"/>
    <row r="545" ht="49.95" customHeight="1" x14ac:dyDescent="0.3"/>
    <row r="546" ht="49.95" customHeight="1" x14ac:dyDescent="0.3"/>
    <row r="547" ht="49.95" customHeight="1" x14ac:dyDescent="0.3"/>
    <row r="548" ht="49.95" customHeight="1" x14ac:dyDescent="0.3"/>
    <row r="549" ht="49.95" customHeight="1" x14ac:dyDescent="0.3"/>
    <row r="550" ht="49.95" customHeight="1" x14ac:dyDescent="0.3"/>
    <row r="551" ht="49.95" customHeight="1" x14ac:dyDescent="0.3"/>
    <row r="552" ht="49.95" customHeight="1" x14ac:dyDescent="0.3"/>
    <row r="553" ht="49.95" customHeight="1" x14ac:dyDescent="0.3"/>
    <row r="554" ht="49.95" customHeight="1" x14ac:dyDescent="0.3"/>
    <row r="555" ht="49.95" customHeight="1" x14ac:dyDescent="0.3"/>
    <row r="556" ht="49.95" customHeight="1" x14ac:dyDescent="0.3"/>
    <row r="557" ht="49.95" customHeight="1" x14ac:dyDescent="0.3"/>
    <row r="558" ht="49.95" customHeight="1" x14ac:dyDescent="0.3"/>
    <row r="559" ht="49.95" customHeight="1" x14ac:dyDescent="0.3"/>
    <row r="560" ht="49.95" customHeight="1" x14ac:dyDescent="0.3"/>
    <row r="561" ht="49.95" customHeight="1" x14ac:dyDescent="0.3"/>
    <row r="562" ht="49.95" customHeight="1" x14ac:dyDescent="0.3"/>
    <row r="563" ht="49.95" customHeight="1" x14ac:dyDescent="0.3"/>
    <row r="564" ht="49.95" customHeight="1" x14ac:dyDescent="0.3"/>
    <row r="565" ht="49.95" customHeight="1" x14ac:dyDescent="0.3"/>
    <row r="566" ht="49.95" customHeight="1" x14ac:dyDescent="0.3"/>
    <row r="567" ht="49.95" customHeight="1" x14ac:dyDescent="0.3"/>
    <row r="568" ht="49.95" customHeight="1" x14ac:dyDescent="0.3"/>
    <row r="569" ht="49.95" customHeight="1" x14ac:dyDescent="0.3"/>
    <row r="570" ht="49.95" customHeight="1" x14ac:dyDescent="0.3"/>
    <row r="571" ht="49.95" customHeight="1" x14ac:dyDescent="0.3"/>
    <row r="572" ht="49.95" customHeight="1" x14ac:dyDescent="0.3"/>
    <row r="573" ht="49.95" customHeight="1" x14ac:dyDescent="0.3"/>
    <row r="574" ht="49.95" customHeight="1" x14ac:dyDescent="0.3"/>
    <row r="575" ht="49.95" customHeight="1" x14ac:dyDescent="0.3"/>
    <row r="576" ht="49.95" customHeight="1" x14ac:dyDescent="0.3"/>
    <row r="577" ht="49.95" customHeight="1" x14ac:dyDescent="0.3"/>
    <row r="578" ht="49.95" customHeight="1" x14ac:dyDescent="0.3"/>
    <row r="579" ht="49.95" customHeight="1" x14ac:dyDescent="0.3"/>
    <row r="580" ht="49.95" customHeight="1" x14ac:dyDescent="0.3"/>
    <row r="581" ht="49.95" customHeight="1" x14ac:dyDescent="0.3"/>
    <row r="582" ht="49.95" customHeight="1" x14ac:dyDescent="0.3"/>
    <row r="583" ht="49.95" customHeight="1" x14ac:dyDescent="0.3"/>
    <row r="584" ht="49.95" customHeight="1" x14ac:dyDescent="0.3"/>
    <row r="585" ht="49.95" customHeight="1" x14ac:dyDescent="0.3"/>
    <row r="586" ht="49.95" customHeight="1" x14ac:dyDescent="0.3"/>
    <row r="587" ht="49.95" customHeight="1" x14ac:dyDescent="0.3"/>
    <row r="588" ht="49.95" customHeight="1" x14ac:dyDescent="0.3"/>
    <row r="589" ht="49.95" customHeight="1" x14ac:dyDescent="0.3"/>
    <row r="590" ht="49.95" customHeight="1" x14ac:dyDescent="0.3"/>
    <row r="591" ht="49.95" customHeight="1" x14ac:dyDescent="0.3"/>
    <row r="592" ht="49.95" customHeight="1" x14ac:dyDescent="0.3"/>
    <row r="593" ht="49.95" customHeight="1" x14ac:dyDescent="0.3"/>
    <row r="594" ht="49.95" customHeight="1" x14ac:dyDescent="0.3"/>
    <row r="595" ht="49.95" customHeight="1" x14ac:dyDescent="0.3"/>
    <row r="596" ht="49.95" customHeight="1" x14ac:dyDescent="0.3"/>
    <row r="597" ht="49.95" customHeight="1" x14ac:dyDescent="0.3"/>
    <row r="598" ht="49.95" customHeight="1" x14ac:dyDescent="0.3"/>
    <row r="599" ht="49.95" customHeight="1" x14ac:dyDescent="0.3"/>
    <row r="600" ht="49.95" customHeight="1" x14ac:dyDescent="0.3"/>
    <row r="601" ht="49.95" customHeight="1" x14ac:dyDescent="0.3"/>
    <row r="602" ht="49.95" customHeight="1" x14ac:dyDescent="0.3"/>
    <row r="603" ht="49.95" customHeight="1" x14ac:dyDescent="0.3"/>
    <row r="604" ht="49.95" customHeight="1" x14ac:dyDescent="0.3"/>
    <row r="605" ht="49.95" customHeight="1" x14ac:dyDescent="0.3"/>
    <row r="606" ht="49.95" customHeight="1" x14ac:dyDescent="0.3"/>
    <row r="607" ht="49.95" customHeight="1" x14ac:dyDescent="0.3"/>
    <row r="608" ht="49.95" customHeight="1" x14ac:dyDescent="0.3"/>
    <row r="609" ht="49.95" customHeight="1" x14ac:dyDescent="0.3"/>
    <row r="610" ht="49.95" customHeight="1" x14ac:dyDescent="0.3"/>
    <row r="611" ht="49.95" customHeight="1" x14ac:dyDescent="0.3"/>
    <row r="612" ht="49.95" customHeight="1" x14ac:dyDescent="0.3"/>
    <row r="613" ht="49.95" customHeight="1" x14ac:dyDescent="0.3"/>
    <row r="614" ht="49.95" customHeight="1" x14ac:dyDescent="0.3"/>
    <row r="615" ht="49.95" customHeight="1" x14ac:dyDescent="0.3"/>
    <row r="616" ht="49.95" customHeight="1" x14ac:dyDescent="0.3"/>
    <row r="617" ht="49.95" customHeight="1" x14ac:dyDescent="0.3"/>
    <row r="618" ht="49.95" customHeight="1" x14ac:dyDescent="0.3"/>
    <row r="619" ht="49.95" customHeight="1" x14ac:dyDescent="0.3"/>
    <row r="620" ht="49.95" customHeight="1" x14ac:dyDescent="0.3"/>
    <row r="621" ht="49.95" customHeight="1" x14ac:dyDescent="0.3"/>
    <row r="622" ht="49.95" customHeight="1" x14ac:dyDescent="0.3"/>
    <row r="623" ht="49.95" customHeight="1" x14ac:dyDescent="0.3"/>
    <row r="624" ht="49.95" customHeight="1" x14ac:dyDescent="0.3"/>
    <row r="625" ht="49.95" customHeight="1" x14ac:dyDescent="0.3"/>
    <row r="626" ht="49.95" customHeight="1" x14ac:dyDescent="0.3"/>
    <row r="627" ht="49.95" customHeight="1" x14ac:dyDescent="0.3"/>
    <row r="628" ht="49.95" customHeight="1" x14ac:dyDescent="0.3"/>
    <row r="629" ht="49.95" customHeight="1" x14ac:dyDescent="0.3"/>
    <row r="630" ht="49.95" customHeight="1" x14ac:dyDescent="0.3"/>
    <row r="631" ht="49.95" customHeight="1" x14ac:dyDescent="0.3"/>
    <row r="632" ht="49.95" customHeight="1" x14ac:dyDescent="0.3"/>
    <row r="633" ht="49.95" customHeight="1" x14ac:dyDescent="0.3"/>
    <row r="634" ht="49.95" customHeight="1" x14ac:dyDescent="0.3"/>
    <row r="635" ht="49.95" customHeight="1" x14ac:dyDescent="0.3"/>
    <row r="636" ht="49.95" customHeight="1" x14ac:dyDescent="0.3"/>
    <row r="637" ht="49.95" customHeight="1" x14ac:dyDescent="0.3"/>
    <row r="638" ht="49.95" customHeight="1" x14ac:dyDescent="0.3"/>
    <row r="639" ht="49.95" customHeight="1" x14ac:dyDescent="0.3"/>
    <row r="640" ht="49.95" customHeight="1" x14ac:dyDescent="0.3"/>
    <row r="641" ht="49.95" customHeight="1" x14ac:dyDescent="0.3"/>
    <row r="642" ht="49.95" customHeight="1" x14ac:dyDescent="0.3"/>
    <row r="643" ht="49.95" customHeight="1" x14ac:dyDescent="0.3"/>
    <row r="644" ht="49.95" customHeight="1" x14ac:dyDescent="0.3"/>
    <row r="645" ht="49.95" customHeight="1" x14ac:dyDescent="0.3"/>
    <row r="646" ht="49.95" customHeight="1" x14ac:dyDescent="0.3"/>
    <row r="647" ht="49.95" customHeight="1" x14ac:dyDescent="0.3"/>
    <row r="648" ht="49.95" customHeight="1" x14ac:dyDescent="0.3"/>
    <row r="649" ht="49.95" customHeight="1" x14ac:dyDescent="0.3"/>
    <row r="650" ht="49.95" customHeight="1" x14ac:dyDescent="0.3"/>
    <row r="651" ht="49.95" customHeight="1" x14ac:dyDescent="0.3"/>
    <row r="652" ht="49.95" customHeight="1" x14ac:dyDescent="0.3"/>
    <row r="653" ht="49.95" customHeight="1" x14ac:dyDescent="0.3"/>
    <row r="654" ht="49.95" customHeight="1" x14ac:dyDescent="0.3"/>
    <row r="655" ht="49.95" customHeight="1" x14ac:dyDescent="0.3"/>
    <row r="656" ht="49.95" customHeight="1" x14ac:dyDescent="0.3"/>
    <row r="657" ht="49.95" customHeight="1" x14ac:dyDescent="0.3"/>
    <row r="658" ht="49.95" customHeight="1" x14ac:dyDescent="0.3"/>
    <row r="659" ht="49.95" customHeight="1" x14ac:dyDescent="0.3"/>
    <row r="660" ht="49.95" customHeight="1" x14ac:dyDescent="0.3"/>
    <row r="661" ht="49.95" customHeight="1" x14ac:dyDescent="0.3"/>
    <row r="662" ht="49.95" customHeight="1" x14ac:dyDescent="0.3"/>
    <row r="663" ht="49.95" customHeight="1" x14ac:dyDescent="0.3"/>
    <row r="664" ht="49.95" customHeight="1" x14ac:dyDescent="0.3"/>
    <row r="665" ht="49.95" customHeight="1" x14ac:dyDescent="0.3"/>
    <row r="666" ht="49.95" customHeight="1" x14ac:dyDescent="0.3"/>
    <row r="667" ht="49.95" customHeight="1" x14ac:dyDescent="0.3"/>
    <row r="668" ht="49.95" customHeight="1" x14ac:dyDescent="0.3"/>
    <row r="669" ht="49.95" customHeight="1" x14ac:dyDescent="0.3"/>
    <row r="670" ht="49.95" customHeight="1" x14ac:dyDescent="0.3"/>
    <row r="671" ht="49.95" customHeight="1" x14ac:dyDescent="0.3"/>
    <row r="672" ht="49.95" customHeight="1" x14ac:dyDescent="0.3"/>
    <row r="673" ht="49.95" customHeight="1" x14ac:dyDescent="0.3"/>
    <row r="674" ht="49.95" customHeight="1" x14ac:dyDescent="0.3"/>
    <row r="675" ht="49.95" customHeight="1" x14ac:dyDescent="0.3"/>
    <row r="676" ht="49.95" customHeight="1" x14ac:dyDescent="0.3"/>
    <row r="677" ht="49.95" customHeight="1" x14ac:dyDescent="0.3"/>
    <row r="678" ht="49.95" customHeight="1" x14ac:dyDescent="0.3"/>
    <row r="679" ht="49.95" customHeight="1" x14ac:dyDescent="0.3"/>
    <row r="680" ht="49.95" customHeight="1" x14ac:dyDescent="0.3"/>
    <row r="681" ht="49.95" customHeight="1" x14ac:dyDescent="0.3"/>
    <row r="682" ht="49.95" customHeight="1" x14ac:dyDescent="0.3"/>
    <row r="683" ht="49.95" customHeight="1" x14ac:dyDescent="0.3"/>
    <row r="684" ht="49.95" customHeight="1" x14ac:dyDescent="0.3"/>
    <row r="685" ht="49.95" customHeight="1" x14ac:dyDescent="0.3"/>
    <row r="686" ht="49.95" customHeight="1" x14ac:dyDescent="0.3"/>
    <row r="687" ht="49.95" customHeight="1" x14ac:dyDescent="0.3"/>
    <row r="688" ht="49.95" customHeight="1" x14ac:dyDescent="0.3"/>
    <row r="689" ht="49.95" customHeight="1" x14ac:dyDescent="0.3"/>
    <row r="690" ht="49.95" customHeight="1" x14ac:dyDescent="0.3"/>
    <row r="691" ht="49.95" customHeight="1" x14ac:dyDescent="0.3"/>
    <row r="692" ht="49.95" customHeight="1" x14ac:dyDescent="0.3"/>
    <row r="693" ht="49.95" customHeight="1" x14ac:dyDescent="0.3"/>
    <row r="694" ht="49.95" customHeight="1" x14ac:dyDescent="0.3"/>
    <row r="695" ht="49.95" customHeight="1" x14ac:dyDescent="0.3"/>
    <row r="696" ht="49.95" customHeight="1" x14ac:dyDescent="0.3"/>
    <row r="697" ht="49.95" customHeight="1" x14ac:dyDescent="0.3"/>
    <row r="698" ht="49.95" customHeight="1" x14ac:dyDescent="0.3"/>
    <row r="699" ht="49.95" customHeight="1" x14ac:dyDescent="0.3"/>
    <row r="700" ht="49.95" customHeight="1" x14ac:dyDescent="0.3"/>
    <row r="701" ht="49.95" customHeight="1" x14ac:dyDescent="0.3"/>
    <row r="702" ht="49.95" customHeight="1" x14ac:dyDescent="0.3"/>
    <row r="703" ht="49.95" customHeight="1" x14ac:dyDescent="0.3"/>
    <row r="704" ht="49.95" customHeight="1" x14ac:dyDescent="0.3"/>
    <row r="705" ht="49.95" customHeight="1" x14ac:dyDescent="0.3"/>
    <row r="706" ht="49.95" customHeight="1" x14ac:dyDescent="0.3"/>
    <row r="707" ht="49.95" customHeight="1" x14ac:dyDescent="0.3"/>
    <row r="708" ht="49.95" customHeight="1" x14ac:dyDescent="0.3"/>
    <row r="709" ht="49.95" customHeight="1" x14ac:dyDescent="0.3"/>
    <row r="710" ht="49.95" customHeight="1" x14ac:dyDescent="0.3"/>
    <row r="711" ht="49.95" customHeight="1" x14ac:dyDescent="0.3"/>
    <row r="712" ht="49.95" customHeight="1" x14ac:dyDescent="0.3"/>
    <row r="713" ht="49.95" customHeight="1" x14ac:dyDescent="0.3"/>
    <row r="714" ht="49.95" customHeight="1" x14ac:dyDescent="0.3"/>
    <row r="715" ht="49.95" customHeight="1" x14ac:dyDescent="0.3"/>
    <row r="716" ht="49.95" customHeight="1" x14ac:dyDescent="0.3"/>
    <row r="717" ht="49.95" customHeight="1" x14ac:dyDescent="0.3"/>
    <row r="718" ht="49.95" customHeight="1" x14ac:dyDescent="0.3"/>
    <row r="719" ht="49.95" customHeight="1" x14ac:dyDescent="0.3"/>
    <row r="720" ht="49.95" customHeight="1" x14ac:dyDescent="0.3"/>
    <row r="721" ht="49.95" customHeight="1" x14ac:dyDescent="0.3"/>
    <row r="722" ht="49.95" customHeight="1" x14ac:dyDescent="0.3"/>
    <row r="723" ht="49.95" customHeight="1" x14ac:dyDescent="0.3"/>
    <row r="724" ht="49.95" customHeight="1" x14ac:dyDescent="0.3"/>
    <row r="725" ht="49.95" customHeight="1" x14ac:dyDescent="0.3"/>
    <row r="726" ht="49.95" customHeight="1" x14ac:dyDescent="0.3"/>
    <row r="727" ht="49.95" customHeight="1" x14ac:dyDescent="0.3"/>
    <row r="728" ht="49.95" customHeight="1" x14ac:dyDescent="0.3"/>
    <row r="729" ht="49.95" customHeight="1" x14ac:dyDescent="0.3"/>
    <row r="730" ht="49.95" customHeight="1" x14ac:dyDescent="0.3"/>
    <row r="731" ht="49.95" customHeight="1" x14ac:dyDescent="0.3"/>
    <row r="732" ht="49.95" customHeight="1" x14ac:dyDescent="0.3"/>
    <row r="733" ht="49.95" customHeight="1" x14ac:dyDescent="0.3"/>
    <row r="734" ht="49.95" customHeight="1" x14ac:dyDescent="0.3"/>
    <row r="735" ht="49.95" customHeight="1" x14ac:dyDescent="0.3"/>
    <row r="736" ht="49.95" customHeight="1" x14ac:dyDescent="0.3"/>
    <row r="737" ht="49.95" customHeight="1" x14ac:dyDescent="0.3"/>
    <row r="738" ht="49.95" customHeight="1" x14ac:dyDescent="0.3"/>
    <row r="739" ht="49.95" customHeight="1" x14ac:dyDescent="0.3"/>
    <row r="740" ht="49.95" customHeight="1" x14ac:dyDescent="0.3"/>
    <row r="741" ht="49.95" customHeight="1" x14ac:dyDescent="0.3"/>
    <row r="742" ht="49.95" customHeight="1" x14ac:dyDescent="0.3"/>
    <row r="743" ht="49.95" customHeight="1" x14ac:dyDescent="0.3"/>
    <row r="744" ht="49.95" customHeight="1" x14ac:dyDescent="0.3"/>
    <row r="745" ht="49.95" customHeight="1" x14ac:dyDescent="0.3"/>
    <row r="746" ht="49.95" customHeight="1" x14ac:dyDescent="0.3"/>
    <row r="747" ht="49.95" customHeight="1" x14ac:dyDescent="0.3"/>
    <row r="748" ht="49.95" customHeight="1" x14ac:dyDescent="0.3"/>
    <row r="749" ht="49.95" customHeight="1" x14ac:dyDescent="0.3"/>
    <row r="750" ht="49.95" customHeight="1" x14ac:dyDescent="0.3"/>
    <row r="751" ht="49.95" customHeight="1" x14ac:dyDescent="0.3"/>
    <row r="752" ht="49.95" customHeight="1" x14ac:dyDescent="0.3"/>
    <row r="753" ht="49.95" customHeight="1" x14ac:dyDescent="0.3"/>
    <row r="754" ht="49.95" customHeight="1" x14ac:dyDescent="0.3"/>
    <row r="755" ht="49.95" customHeight="1" x14ac:dyDescent="0.3"/>
    <row r="756" ht="49.95" customHeight="1" x14ac:dyDescent="0.3"/>
    <row r="757" ht="49.95" customHeight="1" x14ac:dyDescent="0.3"/>
    <row r="758" ht="49.95" customHeight="1" x14ac:dyDescent="0.3"/>
    <row r="759" ht="49.95" customHeight="1" x14ac:dyDescent="0.3"/>
    <row r="760" ht="49.95" customHeight="1" x14ac:dyDescent="0.3"/>
    <row r="761" ht="49.95" customHeight="1" x14ac:dyDescent="0.3"/>
    <row r="762" ht="49.95" customHeight="1" x14ac:dyDescent="0.3"/>
    <row r="763" ht="49.95" customHeight="1" x14ac:dyDescent="0.3"/>
    <row r="764" ht="49.95" customHeight="1" x14ac:dyDescent="0.3"/>
    <row r="765" ht="49.95" customHeight="1" x14ac:dyDescent="0.3"/>
    <row r="766" ht="49.95" customHeight="1" x14ac:dyDescent="0.3"/>
    <row r="767" ht="49.95" customHeight="1" x14ac:dyDescent="0.3"/>
    <row r="768" ht="49.95" customHeight="1" x14ac:dyDescent="0.3"/>
    <row r="769" ht="49.95" customHeight="1" x14ac:dyDescent="0.3"/>
    <row r="770" ht="49.95" customHeight="1" x14ac:dyDescent="0.3"/>
    <row r="771" ht="49.95" customHeight="1" x14ac:dyDescent="0.3"/>
    <row r="772" ht="49.95" customHeight="1" x14ac:dyDescent="0.3"/>
    <row r="773" ht="49.95" customHeight="1" x14ac:dyDescent="0.3"/>
    <row r="774" ht="49.95" customHeight="1" x14ac:dyDescent="0.3"/>
    <row r="775" ht="49.95" customHeight="1" x14ac:dyDescent="0.3"/>
    <row r="776" ht="49.95" customHeight="1" x14ac:dyDescent="0.3"/>
    <row r="777" ht="49.95" customHeight="1" x14ac:dyDescent="0.3"/>
    <row r="778" ht="49.95" customHeight="1" x14ac:dyDescent="0.3"/>
    <row r="779" ht="49.95" customHeight="1" x14ac:dyDescent="0.3"/>
    <row r="780" ht="49.95" customHeight="1" x14ac:dyDescent="0.3"/>
    <row r="781" ht="49.95" customHeight="1" x14ac:dyDescent="0.3"/>
    <row r="782" ht="49.95" customHeight="1" x14ac:dyDescent="0.3"/>
    <row r="783" ht="49.95" customHeight="1" x14ac:dyDescent="0.3"/>
    <row r="784" ht="49.95" customHeight="1" x14ac:dyDescent="0.3"/>
    <row r="785" ht="49.95" customHeight="1" x14ac:dyDescent="0.3"/>
    <row r="786" ht="49.95" customHeight="1" x14ac:dyDescent="0.3"/>
    <row r="787" ht="49.95" customHeight="1" x14ac:dyDescent="0.3"/>
    <row r="788" ht="49.95" customHeight="1" x14ac:dyDescent="0.3"/>
    <row r="789" ht="49.95" customHeight="1" x14ac:dyDescent="0.3"/>
    <row r="790" ht="49.95" customHeight="1" x14ac:dyDescent="0.3"/>
    <row r="791" ht="49.95" customHeight="1" x14ac:dyDescent="0.3"/>
    <row r="792" ht="49.95" customHeight="1" x14ac:dyDescent="0.3"/>
    <row r="793" ht="49.95" customHeight="1" x14ac:dyDescent="0.3"/>
    <row r="794" ht="49.95" customHeight="1" x14ac:dyDescent="0.3"/>
    <row r="795" ht="49.95" customHeight="1" x14ac:dyDescent="0.3"/>
    <row r="796" ht="49.95" customHeight="1" x14ac:dyDescent="0.3"/>
    <row r="797" ht="49.95" customHeight="1" x14ac:dyDescent="0.3"/>
    <row r="798" ht="49.95" customHeight="1" x14ac:dyDescent="0.3"/>
    <row r="799" ht="49.95" customHeight="1" x14ac:dyDescent="0.3"/>
    <row r="800" ht="49.95" customHeight="1" x14ac:dyDescent="0.3"/>
    <row r="801" ht="49.95" customHeight="1" x14ac:dyDescent="0.3"/>
    <row r="802" ht="49.95" customHeight="1" x14ac:dyDescent="0.3"/>
    <row r="803" ht="49.95" customHeight="1" x14ac:dyDescent="0.3"/>
    <row r="804" ht="49.95" customHeight="1" x14ac:dyDescent="0.3"/>
    <row r="805" ht="49.95" customHeight="1" x14ac:dyDescent="0.3"/>
    <row r="806" ht="49.95" customHeight="1" x14ac:dyDescent="0.3"/>
    <row r="807" ht="49.95" customHeight="1" x14ac:dyDescent="0.3"/>
    <row r="808" ht="49.95" customHeight="1" x14ac:dyDescent="0.3"/>
    <row r="809" ht="49.95" customHeight="1" x14ac:dyDescent="0.3"/>
    <row r="810" ht="49.95" customHeight="1" x14ac:dyDescent="0.3"/>
    <row r="811" ht="49.95" customHeight="1" x14ac:dyDescent="0.3"/>
    <row r="812" ht="49.95" customHeight="1" x14ac:dyDescent="0.3"/>
    <row r="813" ht="49.95" customHeight="1" x14ac:dyDescent="0.3"/>
    <row r="814" ht="49.95" customHeight="1" x14ac:dyDescent="0.3"/>
    <row r="815" ht="49.95" customHeight="1" x14ac:dyDescent="0.3"/>
    <row r="816" ht="49.95" customHeight="1" x14ac:dyDescent="0.3"/>
    <row r="817" ht="49.95" customHeight="1" x14ac:dyDescent="0.3"/>
    <row r="818" ht="49.95" customHeight="1" x14ac:dyDescent="0.3"/>
    <row r="819" ht="49.95" customHeight="1" x14ac:dyDescent="0.3"/>
    <row r="820" ht="49.95" customHeight="1" x14ac:dyDescent="0.3"/>
    <row r="821" ht="49.95" customHeight="1" x14ac:dyDescent="0.3"/>
    <row r="822" ht="49.95" customHeight="1" x14ac:dyDescent="0.3"/>
    <row r="823" ht="49.95" customHeight="1" x14ac:dyDescent="0.3"/>
    <row r="824" ht="49.95" customHeight="1" x14ac:dyDescent="0.3"/>
    <row r="825" ht="49.95" customHeight="1" x14ac:dyDescent="0.3"/>
    <row r="826" ht="49.95" customHeight="1" x14ac:dyDescent="0.3"/>
    <row r="827" ht="49.95" customHeight="1" x14ac:dyDescent="0.3"/>
    <row r="828" ht="49.95" customHeight="1" x14ac:dyDescent="0.3"/>
    <row r="829" ht="49.95" customHeight="1" x14ac:dyDescent="0.3"/>
    <row r="830" ht="49.95" customHeight="1" x14ac:dyDescent="0.3"/>
    <row r="831" ht="49.95" customHeight="1" x14ac:dyDescent="0.3"/>
    <row r="832" ht="49.95" customHeight="1" x14ac:dyDescent="0.3"/>
    <row r="833" ht="49.95" customHeight="1" x14ac:dyDescent="0.3"/>
    <row r="834" ht="49.95" customHeight="1" x14ac:dyDescent="0.3"/>
    <row r="835" ht="49.95" customHeight="1" x14ac:dyDescent="0.3"/>
    <row r="836" ht="49.95" customHeight="1" x14ac:dyDescent="0.3"/>
    <row r="837" ht="49.95" customHeight="1" x14ac:dyDescent="0.3"/>
    <row r="838" ht="49.95" customHeight="1" x14ac:dyDescent="0.3"/>
    <row r="839" ht="49.95" customHeight="1" x14ac:dyDescent="0.3"/>
    <row r="840" ht="49.95" customHeight="1" x14ac:dyDescent="0.3"/>
    <row r="841" ht="49.95" customHeight="1" x14ac:dyDescent="0.3"/>
    <row r="842" ht="49.95" customHeight="1" x14ac:dyDescent="0.3"/>
    <row r="843" ht="49.95" customHeight="1" x14ac:dyDescent="0.3"/>
    <row r="844" ht="49.95" customHeight="1" x14ac:dyDescent="0.3"/>
    <row r="845" ht="49.95" customHeight="1" x14ac:dyDescent="0.3"/>
    <row r="846" ht="49.95" customHeight="1" x14ac:dyDescent="0.3"/>
    <row r="847" ht="49.95" customHeight="1" x14ac:dyDescent="0.3"/>
    <row r="848" ht="49.95" customHeight="1" x14ac:dyDescent="0.3"/>
    <row r="849" ht="49.95" customHeight="1" x14ac:dyDescent="0.3"/>
    <row r="850" ht="49.95" customHeight="1" x14ac:dyDescent="0.3"/>
    <row r="851" ht="49.95" customHeight="1" x14ac:dyDescent="0.3"/>
    <row r="852" ht="49.95" customHeight="1" x14ac:dyDescent="0.3"/>
    <row r="853" ht="49.95" customHeight="1" x14ac:dyDescent="0.3"/>
    <row r="854" ht="49.95" customHeight="1" x14ac:dyDescent="0.3"/>
    <row r="855" ht="49.95" customHeight="1" x14ac:dyDescent="0.3"/>
    <row r="856" ht="49.95" customHeight="1" x14ac:dyDescent="0.3"/>
    <row r="857" ht="49.95" customHeight="1" x14ac:dyDescent="0.3"/>
    <row r="858" ht="49.95" customHeight="1" x14ac:dyDescent="0.3"/>
    <row r="859" ht="49.95" customHeight="1" x14ac:dyDescent="0.3"/>
    <row r="860" ht="49.95" customHeight="1" x14ac:dyDescent="0.3"/>
    <row r="861" ht="49.95" customHeight="1" x14ac:dyDescent="0.3"/>
    <row r="862" ht="49.95" customHeight="1" x14ac:dyDescent="0.3"/>
    <row r="863" ht="49.95" customHeight="1" x14ac:dyDescent="0.3"/>
    <row r="864" ht="49.95" customHeight="1" x14ac:dyDescent="0.3"/>
    <row r="865" ht="49.95" customHeight="1" x14ac:dyDescent="0.3"/>
    <row r="866" ht="49.95" customHeight="1" x14ac:dyDescent="0.3"/>
    <row r="867" ht="49.95" customHeight="1" x14ac:dyDescent="0.3"/>
    <row r="868" ht="49.95" customHeight="1" x14ac:dyDescent="0.3"/>
    <row r="869" ht="49.95" customHeight="1" x14ac:dyDescent="0.3"/>
    <row r="870" ht="49.95" customHeight="1" x14ac:dyDescent="0.3"/>
    <row r="871" ht="49.95" customHeight="1" x14ac:dyDescent="0.3"/>
    <row r="872" ht="49.95" customHeight="1" x14ac:dyDescent="0.3"/>
    <row r="873" ht="49.95" customHeight="1" x14ac:dyDescent="0.3"/>
    <row r="874" ht="49.95" customHeight="1" x14ac:dyDescent="0.3"/>
    <row r="875" ht="49.95" customHeight="1" x14ac:dyDescent="0.3"/>
    <row r="876" ht="49.95" customHeight="1" x14ac:dyDescent="0.3"/>
    <row r="877" ht="49.95" customHeight="1" x14ac:dyDescent="0.3"/>
    <row r="878" ht="49.95" customHeight="1" x14ac:dyDescent="0.3"/>
    <row r="879" ht="49.95" customHeight="1" x14ac:dyDescent="0.3"/>
    <row r="880" ht="49.95" customHeight="1" x14ac:dyDescent="0.3"/>
    <row r="881" ht="49.95" customHeight="1" x14ac:dyDescent="0.3"/>
    <row r="882" ht="49.95" customHeight="1" x14ac:dyDescent="0.3"/>
    <row r="883" ht="49.95" customHeight="1" x14ac:dyDescent="0.3"/>
    <row r="884" ht="49.95" customHeight="1" x14ac:dyDescent="0.3"/>
    <row r="885" ht="49.95" customHeight="1" x14ac:dyDescent="0.3"/>
    <row r="886" ht="49.95" customHeight="1" x14ac:dyDescent="0.3"/>
    <row r="887" ht="49.95" customHeight="1" x14ac:dyDescent="0.3"/>
    <row r="888" ht="49.95" customHeight="1" x14ac:dyDescent="0.3"/>
    <row r="889" ht="49.95" customHeight="1" x14ac:dyDescent="0.3"/>
    <row r="890" ht="49.95" customHeight="1" x14ac:dyDescent="0.3"/>
    <row r="891" ht="49.95" customHeight="1" x14ac:dyDescent="0.3"/>
    <row r="892" ht="49.95" customHeight="1" x14ac:dyDescent="0.3"/>
    <row r="893" ht="49.95" customHeight="1" x14ac:dyDescent="0.3"/>
    <row r="894" ht="49.95" customHeight="1" x14ac:dyDescent="0.3"/>
    <row r="895" ht="49.95" customHeight="1" x14ac:dyDescent="0.3"/>
    <row r="896" ht="49.95" customHeight="1" x14ac:dyDescent="0.3"/>
    <row r="897" ht="49.95" customHeight="1" x14ac:dyDescent="0.3"/>
    <row r="898" ht="49.95" customHeight="1" x14ac:dyDescent="0.3"/>
    <row r="899" ht="49.95" customHeight="1" x14ac:dyDescent="0.3"/>
    <row r="900" ht="49.95" customHeight="1" x14ac:dyDescent="0.3"/>
    <row r="901" ht="49.95" customHeight="1" x14ac:dyDescent="0.3"/>
    <row r="902" ht="49.95" customHeight="1" x14ac:dyDescent="0.3"/>
    <row r="903" ht="49.95" customHeight="1" x14ac:dyDescent="0.3"/>
    <row r="904" ht="49.95" customHeight="1" x14ac:dyDescent="0.3"/>
    <row r="905" ht="49.95" customHeight="1" x14ac:dyDescent="0.3"/>
    <row r="906" ht="49.95" customHeight="1" x14ac:dyDescent="0.3"/>
    <row r="907" ht="49.95" customHeight="1" x14ac:dyDescent="0.3"/>
    <row r="908" ht="49.95" customHeight="1" x14ac:dyDescent="0.3"/>
    <row r="909" ht="49.95" customHeight="1" x14ac:dyDescent="0.3"/>
    <row r="910" ht="49.95" customHeight="1" x14ac:dyDescent="0.3"/>
    <row r="911" ht="49.95" customHeight="1" x14ac:dyDescent="0.3"/>
    <row r="912" ht="49.95" customHeight="1" x14ac:dyDescent="0.3"/>
    <row r="913" ht="49.95" customHeight="1" x14ac:dyDescent="0.3"/>
    <row r="914" ht="49.95" customHeight="1" x14ac:dyDescent="0.3"/>
    <row r="915" ht="49.95" customHeight="1" x14ac:dyDescent="0.3"/>
    <row r="916" ht="49.95" customHeight="1" x14ac:dyDescent="0.3"/>
    <row r="917" ht="49.95" customHeight="1" x14ac:dyDescent="0.3"/>
    <row r="918" ht="49.95" customHeight="1" x14ac:dyDescent="0.3"/>
    <row r="919" ht="49.95" customHeight="1" x14ac:dyDescent="0.3"/>
    <row r="920" ht="49.95" customHeight="1" x14ac:dyDescent="0.3"/>
    <row r="921" ht="49.95" customHeight="1" x14ac:dyDescent="0.3"/>
    <row r="922" ht="49.95" customHeight="1" x14ac:dyDescent="0.3"/>
    <row r="923" ht="49.95" customHeight="1" x14ac:dyDescent="0.3"/>
    <row r="924" ht="49.95" customHeight="1" x14ac:dyDescent="0.3"/>
    <row r="925" ht="49.95" customHeight="1" x14ac:dyDescent="0.3"/>
    <row r="926" ht="49.95" customHeight="1" x14ac:dyDescent="0.3"/>
    <row r="927" ht="49.95" customHeight="1" x14ac:dyDescent="0.3"/>
    <row r="928" ht="49.95" customHeight="1" x14ac:dyDescent="0.3"/>
    <row r="929" ht="49.95" customHeight="1" x14ac:dyDescent="0.3"/>
    <row r="930" ht="49.95" customHeight="1" x14ac:dyDescent="0.3"/>
    <row r="931" ht="49.95" customHeight="1" x14ac:dyDescent="0.3"/>
    <row r="932" ht="49.95" customHeight="1" x14ac:dyDescent="0.3"/>
    <row r="933" ht="49.95" customHeight="1" x14ac:dyDescent="0.3"/>
    <row r="934" ht="49.95" customHeight="1" x14ac:dyDescent="0.3"/>
    <row r="935" ht="49.95" customHeight="1" x14ac:dyDescent="0.3"/>
    <row r="936" ht="49.95" customHeight="1" x14ac:dyDescent="0.3"/>
    <row r="937" ht="49.95" customHeight="1" x14ac:dyDescent="0.3"/>
    <row r="938" ht="49.95" customHeight="1" x14ac:dyDescent="0.3"/>
    <row r="939" ht="49.95" customHeight="1" x14ac:dyDescent="0.3"/>
    <row r="940" ht="49.95" customHeight="1" x14ac:dyDescent="0.3"/>
    <row r="941" ht="49.95" customHeight="1" x14ac:dyDescent="0.3"/>
    <row r="942" ht="49.95" customHeight="1" x14ac:dyDescent="0.3"/>
    <row r="943" ht="49.95" customHeight="1" x14ac:dyDescent="0.3"/>
    <row r="944" ht="49.95" customHeight="1" x14ac:dyDescent="0.3"/>
    <row r="945" ht="49.95" customHeight="1" x14ac:dyDescent="0.3"/>
    <row r="946" ht="49.95" customHeight="1" x14ac:dyDescent="0.3"/>
    <row r="947" ht="49.95" customHeight="1" x14ac:dyDescent="0.3"/>
    <row r="948" ht="49.95" customHeight="1" x14ac:dyDescent="0.3"/>
    <row r="949" ht="49.95" customHeight="1" x14ac:dyDescent="0.3"/>
    <row r="950" ht="49.95" customHeight="1" x14ac:dyDescent="0.3"/>
    <row r="951" ht="49.95" customHeight="1" x14ac:dyDescent="0.3"/>
    <row r="952" ht="49.95" customHeight="1" x14ac:dyDescent="0.3"/>
    <row r="953" ht="49.95" customHeight="1" x14ac:dyDescent="0.3"/>
    <row r="954" ht="49.95" customHeight="1" x14ac:dyDescent="0.3"/>
    <row r="955" ht="49.95" customHeight="1" x14ac:dyDescent="0.3"/>
    <row r="956" ht="49.95" customHeight="1" x14ac:dyDescent="0.3"/>
    <row r="957" ht="49.95" customHeight="1" x14ac:dyDescent="0.3"/>
    <row r="958" ht="49.95" customHeight="1" x14ac:dyDescent="0.3"/>
    <row r="959" ht="49.95" customHeight="1" x14ac:dyDescent="0.3"/>
    <row r="960" ht="49.95" customHeight="1" x14ac:dyDescent="0.3"/>
    <row r="961" ht="49.95" customHeight="1" x14ac:dyDescent="0.3"/>
    <row r="962" ht="49.95" customHeight="1" x14ac:dyDescent="0.3"/>
    <row r="963" ht="49.95" customHeight="1" x14ac:dyDescent="0.3"/>
    <row r="964" ht="49.95" customHeight="1" x14ac:dyDescent="0.3"/>
    <row r="965" ht="49.95" customHeight="1" x14ac:dyDescent="0.3"/>
    <row r="966" ht="49.95" customHeight="1" x14ac:dyDescent="0.3"/>
    <row r="967" ht="49.95" customHeight="1" x14ac:dyDescent="0.3"/>
    <row r="968" ht="49.95" customHeight="1" x14ac:dyDescent="0.3"/>
    <row r="969" ht="49.95" customHeight="1" x14ac:dyDescent="0.3"/>
    <row r="970" ht="49.95" customHeight="1" x14ac:dyDescent="0.3"/>
    <row r="971" ht="49.95" customHeight="1" x14ac:dyDescent="0.3"/>
    <row r="972" ht="49.95" customHeight="1" x14ac:dyDescent="0.3"/>
    <row r="973" ht="49.95" customHeight="1" x14ac:dyDescent="0.3"/>
    <row r="974" ht="49.95" customHeight="1" x14ac:dyDescent="0.3"/>
    <row r="975" ht="49.95" customHeight="1" x14ac:dyDescent="0.3"/>
    <row r="976" ht="49.95" customHeight="1" x14ac:dyDescent="0.3"/>
    <row r="977" ht="49.95" customHeight="1" x14ac:dyDescent="0.3"/>
    <row r="978" ht="49.95" customHeight="1" x14ac:dyDescent="0.3"/>
    <row r="979" ht="49.95" customHeight="1" x14ac:dyDescent="0.3"/>
    <row r="980" ht="49.95" customHeight="1" x14ac:dyDescent="0.3"/>
    <row r="981" ht="49.95" customHeight="1" x14ac:dyDescent="0.3"/>
    <row r="982" ht="49.95" customHeight="1" x14ac:dyDescent="0.3"/>
    <row r="983" ht="49.95" customHeight="1" x14ac:dyDescent="0.3"/>
    <row r="984" ht="49.95" customHeight="1" x14ac:dyDescent="0.3"/>
    <row r="985" ht="49.95" customHeight="1" x14ac:dyDescent="0.3"/>
    <row r="986" ht="49.95" customHeight="1" x14ac:dyDescent="0.3"/>
    <row r="987" ht="49.95" customHeight="1" x14ac:dyDescent="0.3"/>
    <row r="988" ht="49.95" customHeight="1" x14ac:dyDescent="0.3"/>
    <row r="989" ht="49.95" customHeight="1" x14ac:dyDescent="0.3"/>
    <row r="990" ht="49.95" customHeight="1" x14ac:dyDescent="0.3"/>
    <row r="991" ht="49.95" customHeight="1" x14ac:dyDescent="0.3"/>
    <row r="992" ht="49.95" customHeight="1" x14ac:dyDescent="0.3"/>
    <row r="993" ht="49.95" customHeight="1" x14ac:dyDescent="0.3"/>
    <row r="994" ht="49.95" customHeight="1" x14ac:dyDescent="0.3"/>
    <row r="995" ht="49.95" customHeight="1" x14ac:dyDescent="0.3"/>
    <row r="996" ht="49.95" customHeight="1" x14ac:dyDescent="0.3"/>
    <row r="997" ht="49.95" customHeight="1" x14ac:dyDescent="0.3"/>
    <row r="998" ht="49.95" customHeight="1" x14ac:dyDescent="0.3"/>
    <row r="999" ht="49.95" customHeight="1" x14ac:dyDescent="0.3"/>
    <row r="1000" ht="49.95" customHeight="1" x14ac:dyDescent="0.3"/>
    <row r="1001" ht="49.95" customHeight="1" x14ac:dyDescent="0.3"/>
    <row r="1002" ht="49.95" customHeight="1" x14ac:dyDescent="0.3"/>
    <row r="1003" ht="49.95" customHeight="1" x14ac:dyDescent="0.3"/>
    <row r="1004" ht="49.95" customHeight="1" x14ac:dyDescent="0.3"/>
    <row r="1005" ht="49.95" customHeight="1" x14ac:dyDescent="0.3"/>
    <row r="1006" ht="49.95" customHeight="1" x14ac:dyDescent="0.3"/>
    <row r="1007" ht="49.95" customHeight="1" x14ac:dyDescent="0.3"/>
    <row r="1008" ht="49.95" customHeight="1" x14ac:dyDescent="0.3"/>
    <row r="1009" ht="49.95" customHeight="1" x14ac:dyDescent="0.3"/>
    <row r="1010" ht="49.95" customHeight="1" x14ac:dyDescent="0.3"/>
    <row r="1011" ht="49.95" customHeight="1" x14ac:dyDescent="0.3"/>
    <row r="1012" ht="49.95" customHeight="1" x14ac:dyDescent="0.3"/>
    <row r="1013" ht="49.95" customHeight="1" x14ac:dyDescent="0.3"/>
    <row r="1014" ht="49.95" customHeight="1" x14ac:dyDescent="0.3"/>
    <row r="1015" ht="49.95" customHeight="1" x14ac:dyDescent="0.3"/>
    <row r="1016" ht="49.95" customHeight="1" x14ac:dyDescent="0.3"/>
    <row r="1017" ht="49.95" customHeight="1" x14ac:dyDescent="0.3"/>
    <row r="1018" ht="49.95" customHeight="1" x14ac:dyDescent="0.3"/>
    <row r="1019" ht="49.95" customHeight="1" x14ac:dyDescent="0.3"/>
    <row r="1020" ht="49.95" customHeight="1" x14ac:dyDescent="0.3"/>
    <row r="1021" ht="49.95" customHeight="1" x14ac:dyDescent="0.3"/>
    <row r="1022" ht="49.95" customHeight="1" x14ac:dyDescent="0.3"/>
    <row r="1023" ht="49.95" customHeight="1" x14ac:dyDescent="0.3"/>
    <row r="1024" ht="49.95" customHeight="1" x14ac:dyDescent="0.3"/>
    <row r="1025" ht="49.95" customHeight="1" x14ac:dyDescent="0.3"/>
    <row r="1026" ht="49.95" customHeight="1" x14ac:dyDescent="0.3"/>
    <row r="1027" ht="49.95" customHeight="1" x14ac:dyDescent="0.3"/>
    <row r="1028" ht="49.95" customHeight="1" x14ac:dyDescent="0.3"/>
    <row r="1029" ht="49.95" customHeight="1" x14ac:dyDescent="0.3"/>
    <row r="1030" ht="49.95" customHeight="1" x14ac:dyDescent="0.3"/>
    <row r="1031" ht="49.95" customHeight="1" x14ac:dyDescent="0.3"/>
    <row r="1032" ht="49.95" customHeight="1" x14ac:dyDescent="0.3"/>
    <row r="1033" ht="49.95" customHeight="1" x14ac:dyDescent="0.3"/>
    <row r="1034" ht="49.95" customHeight="1" x14ac:dyDescent="0.3"/>
    <row r="1035" ht="49.95" customHeight="1" x14ac:dyDescent="0.3"/>
    <row r="1036" ht="49.95" customHeight="1" x14ac:dyDescent="0.3"/>
    <row r="1037" ht="49.95" customHeight="1" x14ac:dyDescent="0.3"/>
    <row r="1038" ht="49.95" customHeight="1" x14ac:dyDescent="0.3"/>
    <row r="1039" ht="49.95" customHeight="1" x14ac:dyDescent="0.3"/>
    <row r="1040" ht="49.95" customHeight="1" x14ac:dyDescent="0.3"/>
    <row r="1041" ht="49.95" customHeight="1" x14ac:dyDescent="0.3"/>
    <row r="1042" ht="49.95" customHeight="1" x14ac:dyDescent="0.3"/>
    <row r="1043" ht="49.95" customHeight="1" x14ac:dyDescent="0.3"/>
    <row r="1044" ht="49.95" customHeight="1" x14ac:dyDescent="0.3"/>
    <row r="1045" ht="49.95" customHeight="1" x14ac:dyDescent="0.3"/>
    <row r="1046" ht="49.95" customHeight="1" x14ac:dyDescent="0.3"/>
    <row r="1047" ht="49.95" customHeight="1" x14ac:dyDescent="0.3"/>
    <row r="1048" ht="49.95" customHeight="1" x14ac:dyDescent="0.3"/>
    <row r="1049" ht="49.95" customHeight="1" x14ac:dyDescent="0.3"/>
    <row r="1050" ht="49.95" customHeight="1" x14ac:dyDescent="0.3"/>
    <row r="1051" ht="49.95" customHeight="1" x14ac:dyDescent="0.3"/>
    <row r="1052" ht="49.95" customHeight="1" x14ac:dyDescent="0.3"/>
    <row r="1053" ht="49.95" customHeight="1" x14ac:dyDescent="0.3"/>
    <row r="1054" ht="49.95" customHeight="1" x14ac:dyDescent="0.3"/>
    <row r="1055" ht="49.95" customHeight="1" x14ac:dyDescent="0.3"/>
    <row r="1056" ht="49.95" customHeight="1" x14ac:dyDescent="0.3"/>
    <row r="1057" ht="49.95" customHeight="1" x14ac:dyDescent="0.3"/>
    <row r="1058" ht="49.95" customHeight="1" x14ac:dyDescent="0.3"/>
    <row r="1059" ht="49.95" customHeight="1" x14ac:dyDescent="0.3"/>
    <row r="1060" ht="49.95" customHeight="1" x14ac:dyDescent="0.3"/>
    <row r="1061" ht="49.95" customHeight="1" x14ac:dyDescent="0.3"/>
    <row r="1062" ht="49.95" customHeight="1" x14ac:dyDescent="0.3"/>
    <row r="1063" ht="49.95" customHeight="1" x14ac:dyDescent="0.3"/>
    <row r="1064" ht="49.95" customHeight="1" x14ac:dyDescent="0.3"/>
    <row r="1065" ht="49.95" customHeight="1" x14ac:dyDescent="0.3"/>
    <row r="1066" ht="49.95" customHeight="1" x14ac:dyDescent="0.3"/>
    <row r="1067" ht="49.95" customHeight="1" x14ac:dyDescent="0.3"/>
    <row r="1068" ht="49.95" customHeight="1" x14ac:dyDescent="0.3"/>
    <row r="1069" ht="49.95" customHeight="1" x14ac:dyDescent="0.3"/>
    <row r="1070" ht="49.95" customHeight="1" x14ac:dyDescent="0.3"/>
    <row r="1071" ht="49.95" customHeight="1" x14ac:dyDescent="0.3"/>
    <row r="1072" ht="49.95" customHeight="1" x14ac:dyDescent="0.3"/>
    <row r="1073" ht="49.95" customHeight="1" x14ac:dyDescent="0.3"/>
    <row r="1074" ht="49.95" customHeight="1" x14ac:dyDescent="0.3"/>
    <row r="1075" ht="49.95" customHeight="1" x14ac:dyDescent="0.3"/>
    <row r="1076" ht="49.95" customHeight="1" x14ac:dyDescent="0.3"/>
    <row r="1077" ht="49.95" customHeight="1" x14ac:dyDescent="0.3"/>
    <row r="1078" ht="49.95" customHeight="1" x14ac:dyDescent="0.3"/>
    <row r="1079" ht="49.95" customHeight="1" x14ac:dyDescent="0.3"/>
    <row r="1080" ht="49.95" customHeight="1" x14ac:dyDescent="0.3"/>
    <row r="1081" ht="49.95" customHeight="1" x14ac:dyDescent="0.3"/>
    <row r="1082" ht="49.95" customHeight="1" x14ac:dyDescent="0.3"/>
    <row r="1083" ht="49.95" customHeight="1" x14ac:dyDescent="0.3"/>
    <row r="1084" ht="49.95" customHeight="1" x14ac:dyDescent="0.3"/>
    <row r="1085" ht="49.95" customHeight="1" x14ac:dyDescent="0.3"/>
    <row r="1086" ht="49.95" customHeight="1" x14ac:dyDescent="0.3"/>
    <row r="1087" ht="49.95" customHeight="1" x14ac:dyDescent="0.3"/>
    <row r="1088" ht="49.95" customHeight="1" x14ac:dyDescent="0.3"/>
    <row r="1089" ht="49.95" customHeight="1" x14ac:dyDescent="0.3"/>
    <row r="1090" ht="49.95" customHeight="1" x14ac:dyDescent="0.3"/>
    <row r="1091" ht="49.95" customHeight="1" x14ac:dyDescent="0.3"/>
    <row r="1092" ht="49.95" customHeight="1" x14ac:dyDescent="0.3"/>
    <row r="1093" ht="49.95" customHeight="1" x14ac:dyDescent="0.3"/>
    <row r="1094" ht="49.95" customHeight="1" x14ac:dyDescent="0.3"/>
    <row r="1095" ht="49.95" customHeight="1" x14ac:dyDescent="0.3"/>
    <row r="1096" ht="49.95" customHeight="1" x14ac:dyDescent="0.3"/>
    <row r="1097" ht="49.95" customHeight="1" x14ac:dyDescent="0.3"/>
    <row r="1098" ht="49.95" customHeight="1" x14ac:dyDescent="0.3"/>
    <row r="1099" ht="49.95" customHeight="1" x14ac:dyDescent="0.3"/>
    <row r="1100" ht="49.95" customHeight="1" x14ac:dyDescent="0.3"/>
    <row r="1101" ht="49.95" customHeight="1" x14ac:dyDescent="0.3"/>
    <row r="1102" ht="49.95" customHeight="1" x14ac:dyDescent="0.3"/>
    <row r="1103" ht="49.95" customHeight="1" x14ac:dyDescent="0.3"/>
    <row r="1104" ht="49.95" customHeight="1" x14ac:dyDescent="0.3"/>
    <row r="1105" ht="49.95" customHeight="1" x14ac:dyDescent="0.3"/>
    <row r="1106" ht="49.95" customHeight="1" x14ac:dyDescent="0.3"/>
    <row r="1107" ht="49.95" customHeight="1" x14ac:dyDescent="0.3"/>
    <row r="1108" ht="49.95" customHeight="1" x14ac:dyDescent="0.3"/>
    <row r="1109" ht="49.95" customHeight="1" x14ac:dyDescent="0.3"/>
    <row r="1110" ht="49.95" customHeight="1" x14ac:dyDescent="0.3"/>
    <row r="1111" ht="49.95" customHeight="1" x14ac:dyDescent="0.3"/>
    <row r="1112" ht="49.95" customHeight="1" x14ac:dyDescent="0.3"/>
    <row r="1113" ht="49.95" customHeight="1" x14ac:dyDescent="0.3"/>
    <row r="1114" ht="49.95" customHeight="1" x14ac:dyDescent="0.3"/>
    <row r="1115" ht="49.95" customHeight="1" x14ac:dyDescent="0.3"/>
    <row r="1116" ht="49.95" customHeight="1" x14ac:dyDescent="0.3"/>
    <row r="1117" ht="49.95" customHeight="1" x14ac:dyDescent="0.3"/>
    <row r="1118" ht="49.95" customHeight="1" x14ac:dyDescent="0.3"/>
    <row r="1119" ht="49.95" customHeight="1" x14ac:dyDescent="0.3"/>
    <row r="1120" ht="49.95" customHeight="1" x14ac:dyDescent="0.3"/>
    <row r="1121" ht="49.95" customHeight="1" x14ac:dyDescent="0.3"/>
    <row r="1122" ht="49.95" customHeight="1" x14ac:dyDescent="0.3"/>
    <row r="1123" ht="49.95" customHeight="1" x14ac:dyDescent="0.3"/>
    <row r="1124" ht="49.95" customHeight="1" x14ac:dyDescent="0.3"/>
    <row r="1125" ht="49.95" customHeight="1" x14ac:dyDescent="0.3"/>
    <row r="1126" ht="49.95" customHeight="1" x14ac:dyDescent="0.3"/>
    <row r="1127" ht="49.95" customHeight="1" x14ac:dyDescent="0.3"/>
    <row r="1128" ht="49.95" customHeight="1" x14ac:dyDescent="0.3"/>
    <row r="1129" ht="49.95" customHeight="1" x14ac:dyDescent="0.3"/>
    <row r="1130" ht="49.95" customHeight="1" x14ac:dyDescent="0.3"/>
    <row r="1131" ht="49.95" customHeight="1" x14ac:dyDescent="0.3"/>
    <row r="1132" ht="49.95" customHeight="1" x14ac:dyDescent="0.3"/>
    <row r="1133" ht="49.95" customHeight="1" x14ac:dyDescent="0.3"/>
    <row r="1134" ht="49.95" customHeight="1" x14ac:dyDescent="0.3"/>
    <row r="1135" ht="49.95" customHeight="1" x14ac:dyDescent="0.3"/>
    <row r="1136" ht="49.95" customHeight="1" x14ac:dyDescent="0.3"/>
    <row r="1137" ht="49.95" customHeight="1" x14ac:dyDescent="0.3"/>
    <row r="1138" ht="49.95" customHeight="1" x14ac:dyDescent="0.3"/>
    <row r="1139" ht="49.95" customHeight="1" x14ac:dyDescent="0.3"/>
    <row r="1140" ht="49.95" customHeight="1" x14ac:dyDescent="0.3"/>
    <row r="1141" ht="49.95" customHeight="1" x14ac:dyDescent="0.3"/>
  </sheetData>
  <phoneticPr fontId="15" type="noConversion"/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CA54-99CA-4435-916F-691BE494D8CF}">
  <dimension ref="B5:K46"/>
  <sheetViews>
    <sheetView showGridLines="0" topLeftCell="B1" zoomScale="106" zoomScaleNormal="106" workbookViewId="0">
      <selection activeCell="K12" sqref="K12"/>
    </sheetView>
  </sheetViews>
  <sheetFormatPr defaultColWidth="8.88671875" defaultRowHeight="12" x14ac:dyDescent="0.25"/>
  <cols>
    <col min="1" max="1" width="3.33203125" style="2" customWidth="1"/>
    <col min="2" max="2" width="31.5546875" style="2" bestFit="1" customWidth="1"/>
    <col min="3" max="3" width="27.6640625" style="2" bestFit="1" customWidth="1"/>
    <col min="4" max="4" width="40.44140625" style="2" bestFit="1" customWidth="1"/>
    <col min="5" max="5" width="8.88671875" style="2"/>
    <col min="6" max="6" width="11.6640625" style="1" customWidth="1"/>
    <col min="7" max="7" width="8.88671875" style="2"/>
    <col min="8" max="8" width="11.88671875" style="22" bestFit="1" customWidth="1"/>
    <col min="9" max="9" width="25.5546875" style="22" bestFit="1" customWidth="1"/>
    <col min="10" max="10" width="8.88671875" style="2"/>
    <col min="11" max="11" width="16.109375" style="2" bestFit="1" customWidth="1"/>
    <col min="12" max="16384" width="8.88671875" style="2"/>
  </cols>
  <sheetData>
    <row r="5" spans="2:11" x14ac:dyDescent="0.25">
      <c r="B5" s="4" t="s">
        <v>2</v>
      </c>
      <c r="C5" s="4" t="s">
        <v>8</v>
      </c>
      <c r="D5" s="4" t="s">
        <v>10</v>
      </c>
      <c r="F5" s="1" t="s">
        <v>17</v>
      </c>
      <c r="H5" s="22" t="s">
        <v>181</v>
      </c>
      <c r="I5" s="22" t="s">
        <v>182</v>
      </c>
      <c r="K5" s="2" t="s">
        <v>28</v>
      </c>
    </row>
    <row r="6" spans="2:11" x14ac:dyDescent="0.25">
      <c r="B6" s="1" t="s">
        <v>3</v>
      </c>
      <c r="C6" s="1" t="s">
        <v>9</v>
      </c>
      <c r="D6" s="1" t="s">
        <v>11</v>
      </c>
      <c r="F6" s="1" t="s">
        <v>18</v>
      </c>
      <c r="H6" s="22" t="s">
        <v>183</v>
      </c>
      <c r="I6" s="23" t="s">
        <v>184</v>
      </c>
      <c r="K6" s="2" t="s">
        <v>159</v>
      </c>
    </row>
    <row r="7" spans="2:11" x14ac:dyDescent="0.25">
      <c r="B7" s="1" t="s">
        <v>4</v>
      </c>
      <c r="C7" s="1" t="s">
        <v>25</v>
      </c>
      <c r="D7" s="1" t="s">
        <v>179</v>
      </c>
      <c r="F7" s="1" t="s">
        <v>253</v>
      </c>
      <c r="H7" s="22" t="s">
        <v>185</v>
      </c>
      <c r="I7" s="23" t="s">
        <v>186</v>
      </c>
      <c r="K7" s="2" t="s">
        <v>158</v>
      </c>
    </row>
    <row r="8" spans="2:11" x14ac:dyDescent="0.25">
      <c r="B8" s="1" t="s">
        <v>5</v>
      </c>
      <c r="C8" s="1" t="s">
        <v>24</v>
      </c>
      <c r="D8" s="1" t="s">
        <v>15</v>
      </c>
      <c r="H8" s="22" t="s">
        <v>187</v>
      </c>
      <c r="I8" s="23" t="s">
        <v>188</v>
      </c>
      <c r="K8" s="2" t="s">
        <v>91</v>
      </c>
    </row>
    <row r="9" spans="2:11" x14ac:dyDescent="0.25">
      <c r="B9" s="1" t="s">
        <v>6</v>
      </c>
      <c r="C9" s="1" t="s">
        <v>13</v>
      </c>
      <c r="D9" s="1" t="s">
        <v>12</v>
      </c>
      <c r="H9" s="22" t="s">
        <v>189</v>
      </c>
      <c r="I9" s="23" t="s">
        <v>190</v>
      </c>
      <c r="K9" s="2" t="s">
        <v>161</v>
      </c>
    </row>
    <row r="10" spans="2:11" x14ac:dyDescent="0.25">
      <c r="B10" s="1" t="s">
        <v>7</v>
      </c>
      <c r="C10" s="1" t="s">
        <v>21</v>
      </c>
      <c r="D10" s="1" t="s">
        <v>178</v>
      </c>
      <c r="H10" s="22" t="s">
        <v>191</v>
      </c>
      <c r="I10" s="23" t="s">
        <v>192</v>
      </c>
      <c r="K10" s="2" t="s">
        <v>160</v>
      </c>
    </row>
    <row r="11" spans="2:11" x14ac:dyDescent="0.25">
      <c r="B11" s="1" t="s">
        <v>36</v>
      </c>
      <c r="C11" s="1" t="s">
        <v>176</v>
      </c>
      <c r="D11" s="1" t="s">
        <v>39</v>
      </c>
      <c r="H11" s="22" t="s">
        <v>193</v>
      </c>
      <c r="I11" s="23" t="s">
        <v>194</v>
      </c>
      <c r="K11" s="2" t="s">
        <v>385</v>
      </c>
    </row>
    <row r="12" spans="2:11" x14ac:dyDescent="0.25">
      <c r="B12" s="1" t="s">
        <v>14</v>
      </c>
      <c r="C12" s="1"/>
      <c r="D12" s="1"/>
      <c r="H12" s="22" t="s">
        <v>195</v>
      </c>
      <c r="I12" s="23" t="s">
        <v>194</v>
      </c>
    </row>
    <row r="13" spans="2:11" x14ac:dyDescent="0.25">
      <c r="B13" s="1" t="s">
        <v>20</v>
      </c>
      <c r="C13" s="1"/>
      <c r="D13" s="1"/>
      <c r="H13" s="22" t="s">
        <v>196</v>
      </c>
      <c r="I13" s="23" t="s">
        <v>197</v>
      </c>
    </row>
    <row r="14" spans="2:11" x14ac:dyDescent="0.25">
      <c r="B14" s="1" t="s">
        <v>255</v>
      </c>
      <c r="C14" s="1"/>
      <c r="D14" s="1"/>
      <c r="H14" s="22" t="s">
        <v>198</v>
      </c>
      <c r="I14" s="23" t="s">
        <v>199</v>
      </c>
    </row>
    <row r="15" spans="2:11" x14ac:dyDescent="0.25">
      <c r="B15" s="1"/>
      <c r="C15" s="1"/>
      <c r="D15" s="1"/>
      <c r="H15" s="22" t="s">
        <v>200</v>
      </c>
      <c r="I15" s="23" t="s">
        <v>192</v>
      </c>
    </row>
    <row r="16" spans="2:11" x14ac:dyDescent="0.25">
      <c r="H16" s="22" t="s">
        <v>201</v>
      </c>
      <c r="I16" s="23" t="s">
        <v>202</v>
      </c>
    </row>
    <row r="17" spans="8:9" x14ac:dyDescent="0.25">
      <c r="H17" s="22" t="s">
        <v>203</v>
      </c>
      <c r="I17" s="23" t="s">
        <v>204</v>
      </c>
    </row>
    <row r="18" spans="8:9" x14ac:dyDescent="0.25">
      <c r="H18" s="22" t="s">
        <v>205</v>
      </c>
      <c r="I18" s="23" t="s">
        <v>186</v>
      </c>
    </row>
    <row r="19" spans="8:9" x14ac:dyDescent="0.25">
      <c r="H19" s="22" t="s">
        <v>206</v>
      </c>
      <c r="I19" s="23" t="s">
        <v>190</v>
      </c>
    </row>
    <row r="20" spans="8:9" x14ac:dyDescent="0.25">
      <c r="H20" s="22" t="s">
        <v>207</v>
      </c>
      <c r="I20" s="23" t="s">
        <v>208</v>
      </c>
    </row>
    <row r="21" spans="8:9" x14ac:dyDescent="0.25">
      <c r="H21" s="22" t="s">
        <v>209</v>
      </c>
      <c r="I21" s="23" t="s">
        <v>210</v>
      </c>
    </row>
    <row r="22" spans="8:9" x14ac:dyDescent="0.25">
      <c r="H22" s="22" t="s">
        <v>211</v>
      </c>
      <c r="I22" s="23" t="s">
        <v>212</v>
      </c>
    </row>
    <row r="23" spans="8:9" x14ac:dyDescent="0.25">
      <c r="H23" s="22" t="s">
        <v>213</v>
      </c>
      <c r="I23" s="23" t="s">
        <v>194</v>
      </c>
    </row>
    <row r="24" spans="8:9" x14ac:dyDescent="0.25">
      <c r="H24" s="22" t="s">
        <v>214</v>
      </c>
      <c r="I24" s="23" t="s">
        <v>215</v>
      </c>
    </row>
    <row r="25" spans="8:9" x14ac:dyDescent="0.25">
      <c r="H25" s="22" t="s">
        <v>216</v>
      </c>
      <c r="I25" s="23" t="s">
        <v>217</v>
      </c>
    </row>
    <row r="26" spans="8:9" x14ac:dyDescent="0.25">
      <c r="H26" s="22" t="s">
        <v>218</v>
      </c>
      <c r="I26" s="23" t="s">
        <v>219</v>
      </c>
    </row>
    <row r="27" spans="8:9" x14ac:dyDescent="0.25">
      <c r="H27" s="22" t="s">
        <v>220</v>
      </c>
      <c r="I27" s="23" t="s">
        <v>221</v>
      </c>
    </row>
    <row r="28" spans="8:9" x14ac:dyDescent="0.25">
      <c r="H28" s="22" t="s">
        <v>222</v>
      </c>
      <c r="I28" s="23" t="s">
        <v>223</v>
      </c>
    </row>
    <row r="29" spans="8:9" x14ac:dyDescent="0.25">
      <c r="H29" s="22" t="s">
        <v>224</v>
      </c>
      <c r="I29" s="23" t="s">
        <v>225</v>
      </c>
    </row>
    <row r="30" spans="8:9" x14ac:dyDescent="0.25">
      <c r="H30" s="22" t="s">
        <v>226</v>
      </c>
      <c r="I30" s="23" t="s">
        <v>227</v>
      </c>
    </row>
    <row r="31" spans="8:9" x14ac:dyDescent="0.25">
      <c r="H31" s="22" t="s">
        <v>228</v>
      </c>
      <c r="I31" s="23" t="s">
        <v>229</v>
      </c>
    </row>
    <row r="32" spans="8:9" x14ac:dyDescent="0.25">
      <c r="H32" s="22" t="s">
        <v>230</v>
      </c>
      <c r="I32" s="23" t="s">
        <v>197</v>
      </c>
    </row>
    <row r="33" spans="8:9" x14ac:dyDescent="0.25">
      <c r="H33" s="22" t="s">
        <v>231</v>
      </c>
      <c r="I33" s="23" t="s">
        <v>232</v>
      </c>
    </row>
    <row r="34" spans="8:9" x14ac:dyDescent="0.25">
      <c r="H34" s="22" t="s">
        <v>233</v>
      </c>
      <c r="I34" s="23" t="s">
        <v>234</v>
      </c>
    </row>
    <row r="35" spans="8:9" x14ac:dyDescent="0.25">
      <c r="H35" s="22" t="s">
        <v>235</v>
      </c>
      <c r="I35" s="23" t="s">
        <v>236</v>
      </c>
    </row>
    <row r="36" spans="8:9" x14ac:dyDescent="0.25">
      <c r="H36" s="22" t="s">
        <v>237</v>
      </c>
      <c r="I36" s="23" t="s">
        <v>236</v>
      </c>
    </row>
    <row r="37" spans="8:9" x14ac:dyDescent="0.25">
      <c r="H37" s="22" t="s">
        <v>238</v>
      </c>
      <c r="I37" s="23" t="s">
        <v>223</v>
      </c>
    </row>
    <row r="38" spans="8:9" x14ac:dyDescent="0.25">
      <c r="H38" s="22" t="s">
        <v>239</v>
      </c>
      <c r="I38" s="23" t="s">
        <v>223</v>
      </c>
    </row>
    <row r="39" spans="8:9" x14ac:dyDescent="0.25">
      <c r="H39" s="22" t="s">
        <v>240</v>
      </c>
      <c r="I39" s="23" t="s">
        <v>227</v>
      </c>
    </row>
    <row r="40" spans="8:9" x14ac:dyDescent="0.25">
      <c r="H40" s="22" t="s">
        <v>241</v>
      </c>
      <c r="I40" s="23" t="s">
        <v>232</v>
      </c>
    </row>
    <row r="41" spans="8:9" x14ac:dyDescent="0.25">
      <c r="H41" s="22" t="s">
        <v>242</v>
      </c>
      <c r="I41" s="23" t="s">
        <v>243</v>
      </c>
    </row>
    <row r="42" spans="8:9" x14ac:dyDescent="0.25">
      <c r="H42" s="22" t="s">
        <v>244</v>
      </c>
      <c r="I42" s="23" t="s">
        <v>197</v>
      </c>
    </row>
    <row r="43" spans="8:9" x14ac:dyDescent="0.25">
      <c r="H43" s="22" t="s">
        <v>245</v>
      </c>
      <c r="I43" s="23" t="s">
        <v>246</v>
      </c>
    </row>
    <row r="44" spans="8:9" x14ac:dyDescent="0.25">
      <c r="H44" s="22" t="s">
        <v>247</v>
      </c>
      <c r="I44" s="23" t="s">
        <v>248</v>
      </c>
    </row>
    <row r="45" spans="8:9" x14ac:dyDescent="0.25">
      <c r="H45" s="22" t="s">
        <v>249</v>
      </c>
      <c r="I45" s="23" t="s">
        <v>250</v>
      </c>
    </row>
    <row r="46" spans="8:9" x14ac:dyDescent="0.25">
      <c r="H46" s="22" t="s">
        <v>251</v>
      </c>
      <c r="I46" s="23" t="s">
        <v>252</v>
      </c>
    </row>
  </sheetData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8 3 4 5 c 0 9 - 0 c 8 9 - 4 2 1 7 - b 2 2 b - d 8 5 d a 9 9 e e c 0 9 "   x m l n s = " h t t p : / / s c h e m a s . m i c r o s o f t . c o m / D a t a M a s h u p " > A A A A A O w F A A B Q S w M E F A A C A A g A U Y V 9 W Q 7 R I F K l A A A A 9 g A A A B I A H A B D b 2 5 m a W c v U G F j a 2 F n Z S 5 4 b W w g o h g A K K A U A A A A A A A A A A A A A A A A A A A A A A A A A A A A h Y 9 B D o I w F E S v Q r q n p W C i k k 9 J d C u J 0 c S 4 b U q F R i i E F s v d X H g k r y B G U X c u 5 8 1 b z N y v N 0 i H u v I u s j O q 0 Q m i O E C e 1 K L J l S 4 S 1 N u T v 0 A p g y 0 X Z 1 5 I b 5 S 1 i Q e T J 6 i 0 t o 0 J c c 5 h F + G m K 0 g Y B J Q c s 8 1 e l L L m 6 C O r / 7 K v t L F c C 4 k Y H F 5 j W I h p N M N 0 v s Q B k A l C p v R X C M e 9 z / Y H w r q v b N 9 J 1 l p / t Q M y R S D v D + w B U E s D B B Q A A g A I A F G F f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h X 1 Z 6 o 2 R H + U C A A D 8 C g A A E w A c A E Z v c m 1 1 b G F z L 1 N l Y 3 R p b 2 4 x L m 0 g o h g A K K A U A A A A A A A A A A A A A A A A A A A A A A A A A A A A 1 V Z N b x o x E L 0 j 8 R + s z W W R N k i b V j 2 0 T S U K i Z Q 2 R R U g 5 U A Q M u y k W P H a y D Y t 0 Y p f 0 0 O v P f f Y / L H a + 8 X u e l m k N I e W A y z j 8 b y Z 9 8 b j l b B U h D M 0 T n 7 9 N + 1 W u y V X W E C A J n g x H w G d j y H E D F N 0 j i i o d g v p z y V n C r T h Y r s E 2 u 1 v h A C m b r i 4 X 3 B + 7 3 a i 6 R C H c O 6 Y C B c h J l Q 6 s 9 2 0 b z Y x N f O S G C f O h K w 5 6 l E F A g f c 0 e G 0 P 4 X u R G A m 7 7 g I + 5 x u Q j Z 5 W I N 0 Y 0 Q v i p z h 7 5 + O h 6 6 Y e v W y a 5 Z 2 H o q c A V Y Y B R h J T s m S K P z 4 4 / E 7 1 2 5 K O 2 i 7 S r 0 I z m w K t i q 2 J c W Z v e O 6 v X u / x t X B 4 6 + v J L C j p 3 Z 0 i k Y g 1 1 z q L N c 4 E H U h e k q Q x Y b E 8 Z G 1 O u S h K Q R B u B Y g b a D + 8 P M H G z 1 l R a T Y R U I U C X N S p E 3 o n p Z R Z f O e E Y X V R t p 1 l B j C 7 K E Q 7 7 Q Q r A C 4 6 + Q t Y S R n W G r U k B v m 5 L 4 t Y h M k P S H d a v d 4 R 8 i u 8 F u A L M X x j 7 R h X Y a m K 5 u o L t Z 3 T d h K b 7 4 k V G m 4 Y n l j o P o M j v g 3 q z Z f B w O 8 X C F 3 e m I R O d M B / E 4 D g f 5 h B q 1 k v I K q N Z L F Z 2 / X a b c I a 4 C r j p B r + H J 4 d O Q z Q y c B 3 X R C S N e 5 e X 3 r v + i i T z w A y l E A a K C J k L f v s Q T z r 7 f m h N 8 m 3 z o + k T Q 5 m N 0 t l V u n 4 y G 2 o V R L I D a Q U Z O m M o + p 0 P h x H t H 0 S k G Y D C q 9 6 H g f C Q v i v x T M y D K y P m 1 e l e B M h 5 j N 1 m E p 5 l 4 z m h Q X 9 i g Y E C M I s f c 8 0 z G K E z 2 i s i X y A J Z C p y v / F a W z f A 7 L n X k 8 s + Z l 4 L 8 Q / v / Q v V h H n f Y J d p + H C 8 L A j d I t X k m j 2 v y Z v v B w p Q C m X y q y A v L 3 g f y U p E + + U + I w t Z 4 5 N k 1 I N 2 G g L 3 V u X m 5 6 6 Z O + x H P E X h A k c G 5 t Z l n w b D y T O z R N c 5 i h t + / i z k R q B a x g B q r b e u 9 4 V u 9 4 l j q a h S e J 2 1 y g F + V c F Q m q Q + I i A F b V w R h F F a x 8 I 1 Y b f K 9 H q Y 2 b W r f h 4 q r L z 4 u q o Y / d U 3 8 A U E s B A i 0 A F A A C A A g A U Y V 9 W Q 7 R I F K l A A A A 9 g A A A B I A A A A A A A A A A A A A A A A A A A A A A E N v b m Z p Z y 9 Q Y W N r Y W d l L n h t b F B L A Q I t A B Q A A g A I A F G F f V k P y u m r p A A A A O k A A A A T A A A A A A A A A A A A A A A A A P E A A A B b Q 2 9 u d G V u d F 9 U e X B l c 1 0 u e G 1 s U E s B A i 0 A F A A C A A g A U Y V 9 W e q N k R / l A g A A / A o A A B M A A A A A A A A A A A A A A A A A 4 g E A A E Z v c m 1 1 b G F z L 1 N l Y 3 R p b 2 4 x L m 1 Q S w U G A A A A A A M A A w D C A A A A F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C s A A A A A A A B y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X 1 J l b F 9 T Z W 1 h b m F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R l Y z Z k M D M t M G J h Y S 0 0 Z T c 0 L T k 0 Y z Q t M j B l Z j N h N j Y 5 Y z d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P c m l n Z W 0 m c X V v d D s s J n F 1 b 3 Q 7 R G F 0 Y S B k Y S B z b 2 x p Y 2 l 0 Y c O n w 6 N v J n F 1 b 3 Q 7 L C Z x d W 9 0 O 0 R p Y S Z x d W 9 0 O y w m c X V v d D t T Z W 1 h b m E g Z G E g U 2 9 s a W N p d G H D p 8 O j b y Z x d W 9 0 O y w m c X V v d D t T b 2 x p Y 2 l 0 Y c O n w 6 N v J n F 1 b 3 Q 7 L C Z x d W 9 0 O 0 T D u n Z p Z G E m c X V v d D s s J n F 1 b 3 Q 7 R M O 6 d m l k Y X M g L S B E Z X R h b G h h b W V u d G 8 m c X V v d D s s J n F 1 b 3 Q 7 T m 9 t Z S B k Y S B l b X B y Z X N h J n F 1 b 3 Q 7 L C Z x d W 9 0 O 0 N O U E o m c X V v d D s s J n F 1 b 3 Q 7 T G V p L 0 R l Y 3 J l d G 8 m c X V v d D s s J n F 1 b 3 Q 7 U 2 V 0 b 3 I m c X V v d D s s J n F 1 b 3 Q 7 R G F 0 Y S B k Y S B y Z X N w b 3 N 0 Y S Z x d W 9 0 O y w m c X V v d D t E a W F z J n F 1 b 3 Q 7 L C Z x d W 9 0 O 1 N l b W F u Y S B k Y S B S Z X N w b 3 N 0 Y S Z x d W 9 0 O y w m c X V v d D t B w 6 f D o 2 8 m c X V v d D s s J n F 1 b 3 Q 7 U H J v Y 2 V z c 2 8 g U 0 V J J n F 1 b 3 Q 7 X S I g L z 4 8 R W 5 0 c n k g V H l w Z T 0 i R m l s b E N v b H V t b l R 5 c G V z I i B W Y W x 1 Z T 0 i c 0 F B a 0 d C Z 1 l H Q U F Z R 0 F B Q U p B d 1 l B Q U E 9 P S I g L z 4 8 R W 5 0 c n k g V H l w Z T 0 i R m l s b E x h c 3 R V c G R h d G V k I i B W Y W x 1 Z T 0 i Z D I w M j Q t M T E t M j l U M T k 6 N D I 6 M z I u N D Q x M T E 0 N F o i I C 8 + P E V u d H J 5 I F R 5 c G U 9 I k Z p b G x U Y X J n Z X Q i I F Z h b H V l P S J z V G F i X 1 J l b F 9 T Z W 1 h b m F s I i A v P j x F b n R y e S B U e X B l P S J S Z W N v d m V y e V R h c m d l d F N o Z W V 0 I i B W Y W x 1 Z T 0 i c 1 J l b G F 0 w 7 N y a W 8 g U 2 V t Y W 5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f U m V s X 1 N l b W F u Y W w v Q X V 0 b 1 J l b W 9 2 Z W R D b 2 x 1 b W 5 z M S 5 7 T 3 J p Z 2 V t L D B 9 J n F 1 b 3 Q 7 L C Z x d W 9 0 O 1 N l Y 3 R p b 2 4 x L 1 R h Y l 9 S Z W x f U 2 V t Y W 5 h b C 9 B d X R v U m V t b 3 Z l Z E N v b H V t b n M x L n t E Y X R h I G R h I H N v b G l j a X R h w 6 f D o 2 8 s M X 0 m c X V v d D s s J n F 1 b 3 Q 7 U 2 V j d G l v b j E v V G F i X 1 J l b F 9 T Z W 1 h b m F s L 0 F 1 d G 9 S Z W 1 v d m V k Q 2 9 s d W 1 u c z E u e 0 R p Y S w y f S Z x d W 9 0 O y w m c X V v d D t T Z W N 0 a W 9 u M S 9 U Y W J f U m V s X 1 N l b W F u Y W w v Q X V 0 b 1 J l b W 9 2 Z W R D b 2 x 1 b W 5 z M S 5 7 U 2 V t Y W 5 h I G R h I F N v b G l j a X R h w 6 f D o 2 8 s M 3 0 m c X V v d D s s J n F 1 b 3 Q 7 U 2 V j d G l v b j E v V G F i X 1 J l b F 9 T Z W 1 h b m F s L 0 F 1 d G 9 S Z W 1 v d m V k Q 2 9 s d W 1 u c z E u e 1 N v b G l j a X R h w 6 f D o 2 8 s N H 0 m c X V v d D s s J n F 1 b 3 Q 7 U 2 V j d G l v b j E v V G F i X 1 J l b F 9 T Z W 1 h b m F s L 0 F 1 d G 9 S Z W 1 v d m V k Q 2 9 s d W 1 u c z E u e 0 T D u n Z p Z G E s N X 0 m c X V v d D s s J n F 1 b 3 Q 7 U 2 V j d G l v b j E v V G F i X 1 J l b F 9 T Z W 1 h b m F s L 0 F 1 d G 9 S Z W 1 v d m V k Q 2 9 s d W 1 u c z E u e 0 T D u n Z p Z G F z I C 0 g R G V 0 Y W x o Y W 1 l b n R v L D Z 9 J n F 1 b 3 Q 7 L C Z x d W 9 0 O 1 N l Y 3 R p b 2 4 x L 1 R h Y l 9 S Z W x f U 2 V t Y W 5 h b C 9 B d X R v U m V t b 3 Z l Z E N v b H V t b n M x L n t O b 2 1 l I G R h I G V t c H J l c 2 E s N 3 0 m c X V v d D s s J n F 1 b 3 Q 7 U 2 V j d G l v b j E v V G F i X 1 J l b F 9 T Z W 1 h b m F s L 0 F 1 d G 9 S Z W 1 v d m V k Q 2 9 s d W 1 u c z E u e 0 N O U E o s O H 0 m c X V v d D s s J n F 1 b 3 Q 7 U 2 V j d G l v b j E v V G F i X 1 J l b F 9 T Z W 1 h b m F s L 0 F 1 d G 9 S Z W 1 v d m V k Q 2 9 s d W 1 u c z E u e 0 x l a S 9 E Z W N y Z X R v L D l 9 J n F 1 b 3 Q 7 L C Z x d W 9 0 O 1 N l Y 3 R p b 2 4 x L 1 R h Y l 9 S Z W x f U 2 V t Y W 5 h b C 9 B d X R v U m V t b 3 Z l Z E N v b H V t b n M x L n t T Z X R v c i w x M H 0 m c X V v d D s s J n F 1 b 3 Q 7 U 2 V j d G l v b j E v V G F i X 1 J l b F 9 T Z W 1 h b m F s L 0 F 1 d G 9 S Z W 1 v d m V k Q 2 9 s d W 1 u c z E u e 0 R h d G E g Z G E g c m V z c G 9 z d G E s M T F 9 J n F 1 b 3 Q 7 L C Z x d W 9 0 O 1 N l Y 3 R p b 2 4 x L 1 R h Y l 9 S Z W x f U 2 V t Y W 5 h b C 9 B d X R v U m V t b 3 Z l Z E N v b H V t b n M x L n t E a W F z L D E y f S Z x d W 9 0 O y w m c X V v d D t T Z W N 0 a W 9 u M S 9 U Y W J f U m V s X 1 N l b W F u Y W w v Q X V 0 b 1 J l b W 9 2 Z W R D b 2 x 1 b W 5 z M S 5 7 U 2 V t Y W 5 h I G R h I F J l c 3 B v c 3 R h L D E z f S Z x d W 9 0 O y w m c X V v d D t T Z W N 0 a W 9 u M S 9 U Y W J f U m V s X 1 N l b W F u Y W w v Q X V 0 b 1 J l b W 9 2 Z W R D b 2 x 1 b W 5 z M S 5 7 Q c O n w 6 N v L D E 0 f S Z x d W 9 0 O y w m c X V v d D t T Z W N 0 a W 9 u M S 9 U Y W J f U m V s X 1 N l b W F u Y W w v Q X V 0 b 1 J l b W 9 2 Z W R D b 2 x 1 b W 5 z M S 5 7 U H J v Y 2 V z c 2 8 g U 0 V J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X 1 J l b F 9 T Z W 1 h b m F s L 0 F 1 d G 9 S Z W 1 v d m V k Q 2 9 s d W 1 u c z E u e 0 9 y a W d l b S w w f S Z x d W 9 0 O y w m c X V v d D t T Z W N 0 a W 9 u M S 9 U Y W J f U m V s X 1 N l b W F u Y W w v Q X V 0 b 1 J l b W 9 2 Z W R D b 2 x 1 b W 5 z M S 5 7 R G F 0 Y S B k Y S B z b 2 x p Y 2 l 0 Y c O n w 6 N v L D F 9 J n F 1 b 3 Q 7 L C Z x d W 9 0 O 1 N l Y 3 R p b 2 4 x L 1 R h Y l 9 S Z W x f U 2 V t Y W 5 h b C 9 B d X R v U m V t b 3 Z l Z E N v b H V t b n M x L n t E a W E s M n 0 m c X V v d D s s J n F 1 b 3 Q 7 U 2 V j d G l v b j E v V G F i X 1 J l b F 9 T Z W 1 h b m F s L 0 F 1 d G 9 S Z W 1 v d m V k Q 2 9 s d W 1 u c z E u e 1 N l b W F u Y S B k Y S B T b 2 x p Y 2 l 0 Y c O n w 6 N v L D N 9 J n F 1 b 3 Q 7 L C Z x d W 9 0 O 1 N l Y 3 R p b 2 4 x L 1 R h Y l 9 S Z W x f U 2 V t Y W 5 h b C 9 B d X R v U m V t b 3 Z l Z E N v b H V t b n M x L n t T b 2 x p Y 2 l 0 Y c O n w 6 N v L D R 9 J n F 1 b 3 Q 7 L C Z x d W 9 0 O 1 N l Y 3 R p b 2 4 x L 1 R h Y l 9 S Z W x f U 2 V t Y W 5 h b C 9 B d X R v U m V t b 3 Z l Z E N v b H V t b n M x L n t E w 7 p 2 a W R h L D V 9 J n F 1 b 3 Q 7 L C Z x d W 9 0 O 1 N l Y 3 R p b 2 4 x L 1 R h Y l 9 S Z W x f U 2 V t Y W 5 h b C 9 B d X R v U m V t b 3 Z l Z E N v b H V t b n M x L n t E w 7 p 2 a W R h c y A t I E R l d G F s a G F t Z W 5 0 b y w 2 f S Z x d W 9 0 O y w m c X V v d D t T Z W N 0 a W 9 u M S 9 U Y W J f U m V s X 1 N l b W F u Y W w v Q X V 0 b 1 J l b W 9 2 Z W R D b 2 x 1 b W 5 z M S 5 7 T m 9 t Z S B k Y S B l b X B y Z X N h L D d 9 J n F 1 b 3 Q 7 L C Z x d W 9 0 O 1 N l Y 3 R p b 2 4 x L 1 R h Y l 9 S Z W x f U 2 V t Y W 5 h b C 9 B d X R v U m V t b 3 Z l Z E N v b H V t b n M x L n t D T l B K L D h 9 J n F 1 b 3 Q 7 L C Z x d W 9 0 O 1 N l Y 3 R p b 2 4 x L 1 R h Y l 9 S Z W x f U 2 V t Y W 5 h b C 9 B d X R v U m V t b 3 Z l Z E N v b H V t b n M x L n t M Z W k v R G V j c m V 0 b y w 5 f S Z x d W 9 0 O y w m c X V v d D t T Z W N 0 a W 9 u M S 9 U Y W J f U m V s X 1 N l b W F u Y W w v Q X V 0 b 1 J l b W 9 2 Z W R D b 2 x 1 b W 5 z M S 5 7 U 2 V 0 b 3 I s M T B 9 J n F 1 b 3 Q 7 L C Z x d W 9 0 O 1 N l Y 3 R p b 2 4 x L 1 R h Y l 9 S Z W x f U 2 V t Y W 5 h b C 9 B d X R v U m V t b 3 Z l Z E N v b H V t b n M x L n t E Y X R h I G R h I H J l c 3 B v c 3 R h L D E x f S Z x d W 9 0 O y w m c X V v d D t T Z W N 0 a W 9 u M S 9 U Y W J f U m V s X 1 N l b W F u Y W w v Q X V 0 b 1 J l b W 9 2 Z W R D b 2 x 1 b W 5 z M S 5 7 R G l h c y w x M n 0 m c X V v d D s s J n F 1 b 3 Q 7 U 2 V j d G l v b j E v V G F i X 1 J l b F 9 T Z W 1 h b m F s L 0 F 1 d G 9 S Z W 1 v d m V k Q 2 9 s d W 1 u c z E u e 1 N l b W F u Y S B k Y S B S Z X N w b 3 N 0 Y S w x M 3 0 m c X V v d D s s J n F 1 b 3 Q 7 U 2 V j d G l v b j E v V G F i X 1 J l b F 9 T Z W 1 h b m F s L 0 F 1 d G 9 S Z W 1 v d m V k Q 2 9 s d W 1 u c z E u e 0 H D p 8 O j b y w x N H 0 m c X V v d D s s J n F 1 b 3 Q 7 U 2 V j d G l v b j E v V G F i X 1 J l b F 9 T Z W 1 h b m F s L 0 F 1 d G 9 S Z W 1 v d m V k Q 2 9 s d W 1 u c z E u e 1 B y b 2 N l c 3 N v I F N F S S w x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X 1 J l b F 9 T Z W 1 h b m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X 1 J l b F 9 T Z W 1 h b m F s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l 9 S Z W x f U 2 V t Y W 5 h b C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X 1 J l b F 9 T Z W 1 h b m F s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f U m V s X 1 N l b W F u Y W w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X 1 J l b F 9 T Z W 1 h b m F s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X 0 x l Z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0 M z J k O G E y L T U x M G M t N D B i N y 1 i M T d i L T U y O W R i Z T Z k O W J i N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T m F 2 a W d h d G l v b l N 0 Z X B O Y W 1 l I i B W Y W x 1 Z T 0 i c 0 5 h d m V n Y c O n w 6 N v I i A v P j x F b n R y e S B U e X B l P S J G a W x s T G F z d F V w Z G F 0 Z W Q i I F Z h b H V l P S J k M j A y N C 0 x M S 0 y O V Q x O T o 0 M j o z M S 4 1 M D c y M T Q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X 0 x l Z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l 9 M Z W c v V G F i X 0 x l Z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l 9 M Z W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X 0 R l Y 3 J l d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A z Z G V m N T g t N T M 1 M C 0 0 Y T h m L T g 1 N T M t Y j U z Z j h i M D Q 2 N z Q y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O Y X Z p Z 2 F 0 a W 9 u U 3 R l c E 5 h b W U i I F Z h b H V l P S J z T m F 2 Z W d h w 6 f D o 2 8 i I C 8 + P E V u d H J 5 I F R 5 c G U 9 I k Z p b G x M Y X N 0 V X B k Y X R l Z C I g V m F s d W U 9 I m Q y M D I 0 L T E x L T I 5 V D E 5 O j Q y O j M x L j U z M T E z M T R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f R G V j c m V 0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f R G V j c m V 0 b 3 M v V G F i X 0 R l Y 3 J l d G 9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X 0 R l Y 3 J l d G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l 9 M Z W c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l 9 E Z W N y Z X R v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X 0 x l Z 2 l z b G E l Q z M l Q T c l Q z M l Q T N v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N h Z T Q y M j Y t Z W U 4 M y 0 0 M j U 3 L W E y M D E t N T g 0 Z m M 1 M m U 2 O G V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M Z W d p c 2 x h w 6 f D o 2 8 m c X V v d D s s J n F 1 b 3 Q 7 U 2 V 0 b 3 I m c X V v d D t d I i A v P j x F b n R y e S B U e X B l P S J G a W x s Q 2 9 s d W 1 u V H l w Z X M i I F Z h b H V l P S J z Q m d B P S I g L z 4 8 R W 5 0 c n k g V H l w Z T 0 i R m l s b E x h c 3 R V c G R h d G V k I i B W Y W x 1 Z T 0 i Z D I w M j Q t M T E t M j l U M T k 6 N D I 6 M z E u N D M 4 N D Q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l J l Y 2 9 2 Z X J 5 V G F y Z 2 V 0 U 2 h l Z X Q i I F Z h b H V l P S J z Q X B v a W 8 i I C 8 + P E V u d H J 5 I F R 5 c G U 9 I l J l Y 2 9 2 Z X J 5 V G F y Z 2 V 0 Q 2 9 s d W 1 u I i B W Y W x 1 Z T 0 i b D g i I C 8 + P E V u d H J 5 I F R 5 c G U 9 I l J l Y 2 9 2 Z X J 5 V G F y Z 2 V 0 U m 9 3 I i B W Y W x 1 Z T 0 i b D U i I C 8 + P E V u d H J 5 I F R 5 c G U 9 I k Z p b G x U Y X J n Z X Q i I F Z h b H V l P S J z V G F i X 0 x l Z 2 l z b G H D p 8 O j b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X 0 x l Z 2 l z b G H D p 8 O j b y 9 G b 2 5 0 Z S 5 7 T G V n a X N s Y c O n w 6 N v L D B 9 J n F 1 b 3 Q 7 L C Z x d W 9 0 O 1 N l Y 3 R p b 2 4 x L 1 R h Y l 9 M Z W d p c 2 x h w 6 f D o 2 8 v Q 2 9 s d W 5 h I E N v b m R p Y 2 l v b m F s I E F k a W N p b 2 5 h Z G E u e 1 N l d G 9 y L D R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l 9 M Z W d p c 2 x h w 6 f D o 2 8 v R m 9 u d G U u e 0 x l Z 2 l z b G H D p 8 O j b y w w f S Z x d W 9 0 O y w m c X V v d D t T Z W N 0 a W 9 u M S 9 U Y W J f T G V n a X N s Y c O n w 6 N v L 0 N v b H V u Y S B D b 2 5 k a W N p b 2 5 h b C B B Z G l j a W 9 u Y W R h L n t T Z X R v c i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f T G V n a X N s Y S V D M y V B N y V D M y V B M 2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f T G V n a X N s Y S V D M y V B N y V D M y V B M 2 8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f T G V n a X N s Y S V D M y V B N y V D M y V B M 2 8 v Q 2 9 s d W 5 h J T I w Q 2 9 u Z G l j a W 9 u Y W w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X 0 x l Z 2 l z b G E l Q z M l Q T c l Q z M l Q T N v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f T G V n a X N s Y S V D M y V B N y V D M y V B M 2 8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X 0 x l Z 2 l z b G E l Q z M l Q T c l Q z M l Q T N v L 0 N v b H V u Y X M l M j B S Z W 1 v d m l k Y X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x l s k H T g m N B t K K V s B n C M t w A A A A A A g A A A A A A A 2 Y A A M A A A A A Q A A A A 1 h 6 x p p u n 5 7 v g j U q b E E I v 4 Q A A A A A E g A A A o A A A A B A A A A D y b H J w H M G Z f f R g Z X C U A n e q U A A A A A j 9 b z f i I E 1 X V n W 3 U t 3 J H d d B 8 i N n Q / Q H B 1 k s 2 X r Y e K t C O 0 n j Z t 0 Q m e 7 T Y C D N T u 7 / 4 n K e 2 2 t 1 g j J s f 8 R E 0 J 0 e W J N V c d O U l i J p h n Y K g F A h y n R v F A A A A N m l X L U 1 X s S 8 S E 6 h W L L j O 6 V 5 c Q J 3 < / D a t a M a s h u p > 
</file>

<file path=customXml/itemProps1.xml><?xml version="1.0" encoding="utf-8"?>
<ds:datastoreItem xmlns:ds="http://schemas.openxmlformats.org/officeDocument/2006/customXml" ds:itemID="{5EAC9ABF-A423-40A4-B2D5-D200BDF12F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Gestão dos Emails</vt:lpstr>
      <vt:lpstr>Relatório Semanal</vt:lpstr>
      <vt:lpstr>Apoio</vt:lpstr>
      <vt:lpstr>Dúvida</vt:lpstr>
      <vt:lpstr>Solicitação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CODIN .</dc:creator>
  <cp:lastModifiedBy>CODIN .</cp:lastModifiedBy>
  <dcterms:created xsi:type="dcterms:W3CDTF">2024-11-07T17:48:46Z</dcterms:created>
  <dcterms:modified xsi:type="dcterms:W3CDTF">2024-11-29T22:13:22Z</dcterms:modified>
</cp:coreProperties>
</file>