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7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7467D181-96D2-45C4-9289-1BE723589EDC}" xr6:coauthVersionLast="47" xr6:coauthVersionMax="47" xr10:uidLastSave="{00000000-0000-0000-0000-000000000000}"/>
  <bookViews>
    <workbookView xWindow="-108" yWindow="-108" windowWidth="23256" windowHeight="12456" firstSheet="18" activeTab="30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</sheets>
  <definedNames>
    <definedName name="_xlnm._FilterDatabase" localSheetId="30" hidden="1">'2020'!$A$1:$I$97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9" i="55" l="1"/>
  <c r="A12" i="55" s="1"/>
  <c r="A13" i="55" s="1"/>
  <c r="A14" i="55" s="1"/>
  <c r="A15" i="55" s="1"/>
  <c r="A16" i="55" s="1"/>
  <c r="A18" i="55" s="1"/>
  <c r="A19" i="55" s="1"/>
  <c r="A21" i="55" s="1"/>
  <c r="A22" i="55" s="1"/>
  <c r="A24" i="55" s="1"/>
  <c r="A25" i="55" s="1"/>
  <c r="A26" i="55" s="1"/>
  <c r="A29" i="55" s="1"/>
  <c r="G71" i="55"/>
  <c r="H73" i="55"/>
  <c r="H74" i="55"/>
  <c r="H87" i="55"/>
  <c r="H88" i="55"/>
  <c r="H89" i="55"/>
  <c r="H90" i="55"/>
  <c r="H91" i="55"/>
  <c r="H15" i="55"/>
  <c r="H24" i="55"/>
  <c r="H32" i="55"/>
  <c r="H33" i="55"/>
  <c r="H37" i="55"/>
  <c r="H41" i="55"/>
  <c r="H17" i="55"/>
  <c r="H21" i="55"/>
  <c r="H35" i="55"/>
  <c r="H54" i="55"/>
  <c r="H66" i="55"/>
  <c r="H67" i="55"/>
  <c r="H85" i="55"/>
  <c r="H86" i="55"/>
  <c r="H11" i="55"/>
  <c r="H23" i="55"/>
  <c r="H46" i="55"/>
  <c r="H57" i="55"/>
  <c r="H72" i="55"/>
  <c r="H93" i="55"/>
  <c r="H55" i="55"/>
  <c r="H56" i="55"/>
  <c r="H58" i="55"/>
  <c r="H76" i="55"/>
  <c r="H5" i="55"/>
  <c r="H7" i="55"/>
  <c r="H47" i="55"/>
  <c r="H48" i="55"/>
  <c r="H50" i="55"/>
  <c r="H51" i="55"/>
  <c r="H53" i="55"/>
  <c r="H63" i="55"/>
  <c r="H64" i="55"/>
  <c r="H84" i="55"/>
  <c r="H40" i="55"/>
  <c r="H45" i="55"/>
  <c r="H49" i="55"/>
  <c r="H68" i="55"/>
  <c r="H81" i="55"/>
  <c r="H18" i="55"/>
  <c r="H25" i="55"/>
  <c r="H31" i="55"/>
  <c r="H52" i="55"/>
  <c r="H13" i="55"/>
  <c r="H14" i="55"/>
  <c r="H16" i="55"/>
  <c r="H19" i="55"/>
  <c r="H20" i="55"/>
  <c r="H29" i="55"/>
  <c r="H36" i="55"/>
  <c r="H43" i="55"/>
  <c r="H60" i="55"/>
  <c r="H75" i="55"/>
  <c r="H82" i="55"/>
  <c r="H83" i="55"/>
  <c r="H6" i="55"/>
  <c r="H8" i="55"/>
  <c r="H9" i="55"/>
  <c r="H26" i="55"/>
  <c r="H27" i="55"/>
  <c r="H28" i="55"/>
  <c r="H30" i="55"/>
  <c r="H42" i="55"/>
  <c r="H44" i="55"/>
  <c r="H61" i="55"/>
  <c r="H62" i="55"/>
  <c r="H77" i="55"/>
  <c r="H78" i="55"/>
  <c r="H92" i="55"/>
  <c r="H94" i="55"/>
  <c r="H4" i="55"/>
  <c r="H12" i="55"/>
  <c r="H22" i="55"/>
  <c r="H34" i="55"/>
  <c r="H38" i="55"/>
  <c r="H39" i="55"/>
  <c r="H59" i="55"/>
  <c r="H65" i="55"/>
  <c r="H69" i="55"/>
  <c r="H70" i="55"/>
  <c r="H95" i="55"/>
  <c r="H2" i="55"/>
  <c r="H3" i="55"/>
  <c r="H10" i="55"/>
  <c r="H79" i="55"/>
  <c r="H80" i="55"/>
  <c r="H96" i="55"/>
  <c r="H97" i="55"/>
  <c r="H71" i="55"/>
  <c r="G73" i="55"/>
  <c r="I73" i="55" s="1"/>
  <c r="G74" i="55"/>
  <c r="I74" i="55" s="1"/>
  <c r="G87" i="55"/>
  <c r="I87" i="55" s="1"/>
  <c r="G88" i="55"/>
  <c r="I88" i="55" s="1"/>
  <c r="G89" i="55"/>
  <c r="I89" i="55" s="1"/>
  <c r="G90" i="55"/>
  <c r="I90" i="55" s="1"/>
  <c r="G91" i="55"/>
  <c r="I91" i="55" s="1"/>
  <c r="G15" i="55"/>
  <c r="I15" i="55" s="1"/>
  <c r="G24" i="55"/>
  <c r="I24" i="55" s="1"/>
  <c r="G32" i="55"/>
  <c r="I32" i="55" s="1"/>
  <c r="G33" i="55"/>
  <c r="I33" i="55" s="1"/>
  <c r="G37" i="55"/>
  <c r="I37" i="55" s="1"/>
  <c r="G41" i="55"/>
  <c r="G17" i="55"/>
  <c r="I17" i="55" s="1"/>
  <c r="G21" i="55"/>
  <c r="I21" i="55" s="1"/>
  <c r="G35" i="55"/>
  <c r="I35" i="55" s="1"/>
  <c r="G54" i="55"/>
  <c r="I54" i="55" s="1"/>
  <c r="G66" i="55"/>
  <c r="I66" i="55" s="1"/>
  <c r="G67" i="55"/>
  <c r="I67" i="55" s="1"/>
  <c r="G85" i="55"/>
  <c r="I85" i="55" s="1"/>
  <c r="G86" i="55"/>
  <c r="I86" i="55" s="1"/>
  <c r="G11" i="55"/>
  <c r="I11" i="55" s="1"/>
  <c r="G23" i="55"/>
  <c r="I23" i="55" s="1"/>
  <c r="G46" i="55"/>
  <c r="I46" i="55" s="1"/>
  <c r="G57" i="55"/>
  <c r="I57" i="55" s="1"/>
  <c r="G72" i="55"/>
  <c r="I72" i="55" s="1"/>
  <c r="G93" i="55"/>
  <c r="I93" i="55" s="1"/>
  <c r="G55" i="55"/>
  <c r="I55" i="55" s="1"/>
  <c r="G56" i="55"/>
  <c r="I56" i="55" s="1"/>
  <c r="G58" i="55"/>
  <c r="I58" i="55" s="1"/>
  <c r="G76" i="55"/>
  <c r="I76" i="55" s="1"/>
  <c r="G5" i="55"/>
  <c r="I5" i="55" s="1"/>
  <c r="G7" i="55"/>
  <c r="I7" i="55" s="1"/>
  <c r="G47" i="55"/>
  <c r="I47" i="55" s="1"/>
  <c r="G48" i="55"/>
  <c r="I48" i="55" s="1"/>
  <c r="G50" i="55"/>
  <c r="I50" i="55" s="1"/>
  <c r="G51" i="55"/>
  <c r="I51" i="55" s="1"/>
  <c r="G53" i="55"/>
  <c r="I53" i="55" s="1"/>
  <c r="G63" i="55"/>
  <c r="I63" i="55" s="1"/>
  <c r="G64" i="55"/>
  <c r="I64" i="55" s="1"/>
  <c r="G84" i="55"/>
  <c r="I84" i="55" s="1"/>
  <c r="G40" i="55"/>
  <c r="I40" i="55" s="1"/>
  <c r="G45" i="55"/>
  <c r="I45" i="55" s="1"/>
  <c r="G49" i="55"/>
  <c r="I49" i="55" s="1"/>
  <c r="G68" i="55"/>
  <c r="I68" i="55" s="1"/>
  <c r="G81" i="55"/>
  <c r="I81" i="55" s="1"/>
  <c r="G18" i="55"/>
  <c r="I18" i="55" s="1"/>
  <c r="G25" i="55"/>
  <c r="I25" i="55" s="1"/>
  <c r="G31" i="55"/>
  <c r="I31" i="55" s="1"/>
  <c r="G52" i="55"/>
  <c r="I52" i="55" s="1"/>
  <c r="G13" i="55"/>
  <c r="I13" i="55" s="1"/>
  <c r="G14" i="55"/>
  <c r="I14" i="55" s="1"/>
  <c r="G16" i="55"/>
  <c r="I16" i="55" s="1"/>
  <c r="G19" i="55"/>
  <c r="I19" i="55" s="1"/>
  <c r="G20" i="55"/>
  <c r="I20" i="55" s="1"/>
  <c r="G29" i="55"/>
  <c r="I29" i="55" s="1"/>
  <c r="G36" i="55"/>
  <c r="I36" i="55" s="1"/>
  <c r="G43" i="55"/>
  <c r="I43" i="55" s="1"/>
  <c r="G60" i="55"/>
  <c r="I60" i="55" s="1"/>
  <c r="G75" i="55"/>
  <c r="I75" i="55" s="1"/>
  <c r="G82" i="55"/>
  <c r="I82" i="55" s="1"/>
  <c r="G83" i="55"/>
  <c r="I83" i="55" s="1"/>
  <c r="G6" i="55"/>
  <c r="I6" i="55" s="1"/>
  <c r="G8" i="55"/>
  <c r="I8" i="55" s="1"/>
  <c r="G9" i="55"/>
  <c r="I9" i="55" s="1"/>
  <c r="G26" i="55"/>
  <c r="I26" i="55" s="1"/>
  <c r="G27" i="55"/>
  <c r="I27" i="55" s="1"/>
  <c r="G28" i="55"/>
  <c r="I28" i="55" s="1"/>
  <c r="G30" i="55"/>
  <c r="I30" i="55" s="1"/>
  <c r="G42" i="55"/>
  <c r="I42" i="55" s="1"/>
  <c r="G44" i="55"/>
  <c r="I44" i="55" s="1"/>
  <c r="G61" i="55"/>
  <c r="I61" i="55" s="1"/>
  <c r="G62" i="55"/>
  <c r="I62" i="55" s="1"/>
  <c r="G77" i="55"/>
  <c r="I77" i="55" s="1"/>
  <c r="G78" i="55"/>
  <c r="I78" i="55" s="1"/>
  <c r="G92" i="55"/>
  <c r="I92" i="55" s="1"/>
  <c r="G94" i="55"/>
  <c r="I94" i="55" s="1"/>
  <c r="G4" i="55"/>
  <c r="I4" i="55" s="1"/>
  <c r="G12" i="55"/>
  <c r="I12" i="55" s="1"/>
  <c r="G22" i="55"/>
  <c r="I22" i="55" s="1"/>
  <c r="G34" i="55"/>
  <c r="I34" i="55" s="1"/>
  <c r="G38" i="55"/>
  <c r="I38" i="55" s="1"/>
  <c r="G39" i="55"/>
  <c r="I39" i="55" s="1"/>
  <c r="G59" i="55"/>
  <c r="I59" i="55" s="1"/>
  <c r="G65" i="55"/>
  <c r="I65" i="55" s="1"/>
  <c r="G69" i="55"/>
  <c r="I69" i="55" s="1"/>
  <c r="G70" i="55"/>
  <c r="I70" i="55" s="1"/>
  <c r="G95" i="55"/>
  <c r="I95" i="55" s="1"/>
  <c r="G2" i="55"/>
  <c r="I2" i="55" s="1"/>
  <c r="G3" i="55"/>
  <c r="I3" i="55" s="1"/>
  <c r="G10" i="55"/>
  <c r="I10" i="55" s="1"/>
  <c r="G79" i="55"/>
  <c r="I79" i="55" s="1"/>
  <c r="G80" i="55"/>
  <c r="I80" i="55" s="1"/>
  <c r="G96" i="55"/>
  <c r="I96" i="55" s="1"/>
  <c r="G97" i="55"/>
  <c r="I97" i="55" s="1"/>
  <c r="I41" i="55" l="1"/>
  <c r="I71" i="55"/>
</calcChain>
</file>

<file path=xl/sharedStrings.xml><?xml version="1.0" encoding="utf-8"?>
<sst xmlns="http://purl.oclc.org/ooxml/spreadsheetml/main" count="4665" uniqueCount="239">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</sst>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</cellStyleXfs>
  <cellXfs count="175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/>
    <xf numFmtId="1" fontId="8" fillId="0" borderId="0" xfId="0" applyNumberFormat="1" applyFon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9" fillId="0" borderId="0" xfId="0" applyFont="1"/>
    <xf numFmtId="49" fontId="10" fillId="0" borderId="0" xfId="0" applyNumberFormat="1" applyFont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vertical="center"/>
    </xf>
    <xf numFmtId="3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1" fillId="2" borderId="9" xfId="0" applyFont="1" applyFill="1" applyBorder="1" applyAlignment="1">
      <alignment horizontal="center" vertical="center" wrapText="1"/>
    </xf>
    <xf numFmtId="4" fontId="11" fillId="2" borderId="10" xfId="0" applyNumberFormat="1" applyFont="1" applyFill="1" applyBorder="1" applyAlignment="1">
      <alignment horizontal="center" vertical="center" wrapText="1"/>
    </xf>
    <xf numFmtId="166" fontId="11" fillId="2" borderId="10" xfId="0" applyNumberFormat="1" applyFont="1" applyFill="1" applyBorder="1" applyAlignment="1">
      <alignment horizontal="center" vertical="center" wrapText="1"/>
    </xf>
    <xf numFmtId="166" fontId="11" fillId="2" borderId="1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top" wrapText="1"/>
    </xf>
    <xf numFmtId="4" fontId="11" fillId="2" borderId="10" xfId="0" applyNumberFormat="1" applyFont="1" applyFill="1" applyBorder="1" applyAlignment="1">
      <alignment horizontal="right" vertical="top" wrapText="1"/>
    </xf>
    <xf numFmtId="166" fontId="11" fillId="2" borderId="10" xfId="0" applyNumberFormat="1" applyFont="1" applyFill="1" applyBorder="1" applyAlignment="1">
      <alignment horizontal="right" vertical="top" wrapText="1"/>
    </xf>
    <xf numFmtId="166" fontId="11" fillId="2" borderId="11" xfId="0" applyNumberFormat="1" applyFont="1" applyFill="1" applyBorder="1" applyAlignment="1">
      <alignment horizontal="right" vertical="top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2" fillId="2" borderId="12" xfId="0" applyFont="1" applyFill="1" applyBorder="1" applyAlignment="1">
      <alignment horizontal="left" vertical="top" wrapText="1"/>
    </xf>
    <xf numFmtId="4" fontId="12" fillId="2" borderId="13" xfId="0" applyNumberFormat="1" applyFont="1" applyFill="1" applyBorder="1" applyAlignment="1">
      <alignment horizontal="right" vertical="top" wrapText="1"/>
    </xf>
    <xf numFmtId="166" fontId="12" fillId="2" borderId="13" xfId="0" applyNumberFormat="1" applyFont="1" applyFill="1" applyBorder="1" applyAlignment="1">
      <alignment horizontal="right" vertical="top" wrapText="1"/>
    </xf>
    <xf numFmtId="166" fontId="12" fillId="2" borderId="14" xfId="0" applyNumberFormat="1" applyFont="1" applyFill="1" applyBorder="1" applyAlignment="1">
      <alignment horizontal="right" vertical="top" wrapText="1"/>
    </xf>
    <xf numFmtId="4" fontId="11" fillId="2" borderId="15" xfId="0" applyNumberFormat="1" applyFont="1" applyFill="1" applyBorder="1" applyAlignment="1">
      <alignment horizontal="center" vertical="center" wrapText="1"/>
    </xf>
    <xf numFmtId="166" fontId="11" fillId="2" borderId="15" xfId="0" applyNumberFormat="1" applyFont="1" applyFill="1" applyBorder="1" applyAlignment="1">
      <alignment horizontal="center" vertical="center" wrapText="1"/>
    </xf>
    <xf numFmtId="4" fontId="11" fillId="2" borderId="15" xfId="0" applyNumberFormat="1" applyFont="1" applyFill="1" applyBorder="1" applyAlignment="1">
      <alignment horizontal="right" vertical="top" wrapText="1"/>
    </xf>
    <xf numFmtId="166" fontId="11" fillId="2" borderId="15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0" fontId="11" fillId="2" borderId="16" xfId="0" applyFont="1" applyFill="1" applyBorder="1" applyAlignment="1">
      <alignment horizontal="center" vertical="center" wrapText="1"/>
    </xf>
    <xf numFmtId="166" fontId="11" fillId="2" borderId="17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top" wrapText="1"/>
    </xf>
    <xf numFmtId="166" fontId="11" fillId="2" borderId="17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4" fontId="12" fillId="2" borderId="18" xfId="0" applyNumberFormat="1" applyFont="1" applyFill="1" applyBorder="1" applyAlignment="1">
      <alignment horizontal="right" vertical="top" wrapText="1"/>
    </xf>
    <xf numFmtId="166" fontId="12" fillId="2" borderId="18" xfId="0" applyNumberFormat="1" applyFont="1" applyFill="1" applyBorder="1" applyAlignment="1">
      <alignment horizontal="right" vertical="top" wrapText="1"/>
    </xf>
    <xf numFmtId="166" fontId="12" fillId="2" borderId="19" xfId="0" applyNumberFormat="1" applyFont="1" applyFill="1" applyBorder="1" applyAlignment="1">
      <alignment horizontal="right" vertical="top" wrapText="1"/>
    </xf>
    <xf numFmtId="0" fontId="12" fillId="2" borderId="20" xfId="0" applyFont="1" applyFill="1" applyBorder="1" applyAlignment="1">
      <alignment horizontal="left" vertical="top" wrapText="1"/>
    </xf>
    <xf numFmtId="4" fontId="13" fillId="3" borderId="26" xfId="0" applyNumberFormat="1" applyFont="1" applyFill="1" applyBorder="1" applyAlignment="1">
      <alignment horizontal="right" vertical="top" wrapText="1"/>
    </xf>
    <xf numFmtId="166" fontId="13" fillId="3" borderId="26" xfId="0" applyNumberFormat="1" applyFont="1" applyFill="1" applyBorder="1" applyAlignment="1">
      <alignment horizontal="right" vertical="top" wrapText="1"/>
    </xf>
    <xf numFmtId="166" fontId="13" fillId="3" borderId="27" xfId="0" applyNumberFormat="1" applyFont="1" applyFill="1" applyBorder="1" applyAlignment="1">
      <alignment horizontal="righ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4" fillId="3" borderId="28" xfId="0" applyNumberFormat="1" applyFont="1" applyFill="1" applyBorder="1" applyAlignment="1">
      <alignment horizontal="right" vertical="top" wrapText="1"/>
    </xf>
    <xf numFmtId="166" fontId="14" fillId="3" borderId="28" xfId="0" applyNumberFormat="1" applyFont="1" applyFill="1" applyBorder="1" applyAlignment="1">
      <alignment horizontal="right" vertical="top" wrapText="1"/>
    </xf>
    <xf numFmtId="166" fontId="14" fillId="3" borderId="29" xfId="0" applyNumberFormat="1" applyFont="1" applyFill="1" applyBorder="1" applyAlignment="1">
      <alignment horizontal="right" vertical="top" wrapText="1"/>
    </xf>
    <xf numFmtId="0" fontId="13" fillId="0" borderId="0" xfId="1" applyFont="1" applyAlignment="1">
      <alignment horizontal="left"/>
    </xf>
    <xf numFmtId="0" fontId="7" fillId="0" borderId="0" xfId="1" applyAlignment="1">
      <alignment horizontal="center"/>
    </xf>
    <xf numFmtId="0" fontId="13" fillId="3" borderId="35" xfId="1" applyFont="1" applyFill="1" applyBorder="1" applyAlignment="1">
      <alignment horizontal="center" vertical="center" wrapText="1"/>
    </xf>
    <xf numFmtId="4" fontId="13" fillId="3" borderId="26" xfId="1" applyNumberFormat="1" applyFont="1" applyFill="1" applyBorder="1" applyAlignment="1">
      <alignment horizontal="center" vertical="center" wrapText="1"/>
    </xf>
    <xf numFmtId="166" fontId="13" fillId="3" borderId="26" xfId="1" applyNumberFormat="1" applyFont="1" applyFill="1" applyBorder="1" applyAlignment="1">
      <alignment horizontal="center" vertical="center" wrapText="1"/>
    </xf>
    <xf numFmtId="166" fontId="13" fillId="3" borderId="27" xfId="1" applyNumberFormat="1" applyFont="1" applyFill="1" applyBorder="1" applyAlignment="1">
      <alignment horizontal="center" vertical="center" wrapText="1"/>
    </xf>
    <xf numFmtId="0" fontId="13" fillId="3" borderId="35" xfId="1" applyFont="1" applyFill="1" applyBorder="1" applyAlignment="1">
      <alignment horizontal="left" vertical="top" wrapText="1"/>
    </xf>
    <xf numFmtId="4" fontId="13" fillId="3" borderId="26" xfId="1" applyNumberFormat="1" applyFont="1" applyFill="1" applyBorder="1" applyAlignment="1">
      <alignment horizontal="right" vertical="top" wrapText="1"/>
    </xf>
    <xf numFmtId="166" fontId="13" fillId="3" borderId="26" xfId="1" applyNumberFormat="1" applyFont="1" applyFill="1" applyBorder="1" applyAlignment="1">
      <alignment horizontal="right" vertical="top" wrapText="1"/>
    </xf>
    <xf numFmtId="166" fontId="13" fillId="3" borderId="27" xfId="1" applyNumberFormat="1" applyFont="1" applyFill="1" applyBorder="1" applyAlignment="1">
      <alignment horizontal="right" vertical="top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4" fillId="3" borderId="36" xfId="1" applyFont="1" applyFill="1" applyBorder="1" applyAlignment="1">
      <alignment horizontal="left" vertical="top" wrapText="1"/>
    </xf>
    <xf numFmtId="4" fontId="14" fillId="3" borderId="28" xfId="1" applyNumberFormat="1" applyFont="1" applyFill="1" applyBorder="1" applyAlignment="1">
      <alignment horizontal="right" vertical="top" wrapText="1"/>
    </xf>
    <xf numFmtId="166" fontId="14" fillId="3" borderId="28" xfId="1" applyNumberFormat="1" applyFont="1" applyFill="1" applyBorder="1" applyAlignment="1">
      <alignment horizontal="right" vertical="top" wrapText="1"/>
    </xf>
    <xf numFmtId="166" fontId="14" fillId="3" borderId="29" xfId="1" applyNumberFormat="1" applyFont="1" applyFill="1" applyBorder="1" applyAlignment="1">
      <alignment horizontal="right" vertical="top" wrapText="1"/>
    </xf>
    <xf numFmtId="0" fontId="13" fillId="0" borderId="0" xfId="2" applyFont="1" applyAlignment="1">
      <alignment horizontal="left"/>
    </xf>
    <xf numFmtId="0" fontId="6" fillId="0" borderId="0" xfId="2" applyAlignment="1">
      <alignment horizontal="center"/>
    </xf>
    <xf numFmtId="0" fontId="13" fillId="3" borderId="35" xfId="2" applyFont="1" applyFill="1" applyBorder="1" applyAlignment="1">
      <alignment horizontal="center" vertical="center" wrapText="1"/>
    </xf>
    <xf numFmtId="4" fontId="13" fillId="3" borderId="26" xfId="2" applyNumberFormat="1" applyFont="1" applyFill="1" applyBorder="1" applyAlignment="1">
      <alignment horizontal="center" vertical="center" wrapText="1"/>
    </xf>
    <xf numFmtId="166" fontId="13" fillId="3" borderId="26" xfId="2" applyNumberFormat="1" applyFont="1" applyFill="1" applyBorder="1" applyAlignment="1">
      <alignment horizontal="center" vertical="center" wrapText="1"/>
    </xf>
    <xf numFmtId="166" fontId="13" fillId="3" borderId="27" xfId="2" applyNumberFormat="1" applyFont="1" applyFill="1" applyBorder="1" applyAlignment="1">
      <alignment horizontal="center" vertical="center" wrapText="1"/>
    </xf>
    <xf numFmtId="0" fontId="13" fillId="3" borderId="35" xfId="2" applyFont="1" applyFill="1" applyBorder="1" applyAlignment="1">
      <alignment horizontal="left" vertical="top" wrapText="1"/>
    </xf>
    <xf numFmtId="4" fontId="13" fillId="3" borderId="26" xfId="2" applyNumberFormat="1" applyFont="1" applyFill="1" applyBorder="1" applyAlignment="1">
      <alignment horizontal="right" vertical="top" wrapText="1"/>
    </xf>
    <xf numFmtId="166" fontId="13" fillId="3" borderId="26" xfId="2" applyNumberFormat="1" applyFont="1" applyFill="1" applyBorder="1" applyAlignment="1">
      <alignment horizontal="right" vertical="top" wrapText="1"/>
    </xf>
    <xf numFmtId="166" fontId="13" fillId="3" borderId="27" xfId="2" applyNumberFormat="1" applyFont="1" applyFill="1" applyBorder="1" applyAlignment="1">
      <alignment horizontal="right" vertical="top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4" fillId="3" borderId="36" xfId="2" applyFont="1" applyFill="1" applyBorder="1" applyAlignment="1">
      <alignment horizontal="left" vertical="top" wrapText="1"/>
    </xf>
    <xf numFmtId="4" fontId="14" fillId="3" borderId="28" xfId="2" applyNumberFormat="1" applyFont="1" applyFill="1" applyBorder="1" applyAlignment="1">
      <alignment horizontal="right" vertical="top" wrapText="1"/>
    </xf>
    <xf numFmtId="166" fontId="14" fillId="3" borderId="28" xfId="2" applyNumberFormat="1" applyFont="1" applyFill="1" applyBorder="1" applyAlignment="1">
      <alignment horizontal="right" vertical="top" wrapText="1"/>
    </xf>
    <xf numFmtId="166" fontId="14" fillId="3" borderId="29" xfId="2" applyNumberFormat="1" applyFont="1" applyFill="1" applyBorder="1" applyAlignment="1">
      <alignment horizontal="right" vertical="top" wrapText="1"/>
    </xf>
    <xf numFmtId="0" fontId="13" fillId="0" borderId="0" xfId="3" applyFont="1" applyAlignment="1">
      <alignment horizontal="left"/>
    </xf>
    <xf numFmtId="0" fontId="5" fillId="0" borderId="0" xfId="3" applyAlignment="1">
      <alignment horizontal="center"/>
    </xf>
    <xf numFmtId="0" fontId="13" fillId="3" borderId="35" xfId="3" applyFont="1" applyFill="1" applyBorder="1" applyAlignment="1">
      <alignment horizontal="center" vertical="center" wrapText="1"/>
    </xf>
    <xf numFmtId="4" fontId="13" fillId="3" borderId="26" xfId="3" applyNumberFormat="1" applyFont="1" applyFill="1" applyBorder="1" applyAlignment="1">
      <alignment horizontal="center" vertical="center" wrapText="1"/>
    </xf>
    <xf numFmtId="166" fontId="13" fillId="3" borderId="26" xfId="3" applyNumberFormat="1" applyFont="1" applyFill="1" applyBorder="1" applyAlignment="1">
      <alignment horizontal="center" vertical="center" wrapText="1"/>
    </xf>
    <xf numFmtId="166" fontId="13" fillId="3" borderId="27" xfId="3" applyNumberFormat="1" applyFont="1" applyFill="1" applyBorder="1" applyAlignment="1">
      <alignment horizontal="center" vertical="center" wrapText="1"/>
    </xf>
    <xf numFmtId="0" fontId="13" fillId="3" borderId="35" xfId="3" applyFont="1" applyFill="1" applyBorder="1" applyAlignment="1">
      <alignment horizontal="left" vertical="top" wrapText="1"/>
    </xf>
    <xf numFmtId="4" fontId="13" fillId="3" borderId="26" xfId="3" applyNumberFormat="1" applyFont="1" applyFill="1" applyBorder="1" applyAlignment="1">
      <alignment horizontal="right" vertical="top" wrapText="1"/>
    </xf>
    <xf numFmtId="166" fontId="13" fillId="3" borderId="26" xfId="3" applyNumberFormat="1" applyFont="1" applyFill="1" applyBorder="1" applyAlignment="1">
      <alignment horizontal="right" vertical="top" wrapText="1"/>
    </xf>
    <xf numFmtId="166" fontId="13" fillId="3" borderId="27" xfId="3" applyNumberFormat="1" applyFont="1" applyFill="1" applyBorder="1" applyAlignment="1">
      <alignment horizontal="right" vertical="top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0" fontId="14" fillId="3" borderId="36" xfId="3" applyFont="1" applyFill="1" applyBorder="1" applyAlignment="1">
      <alignment horizontal="left" vertical="top" wrapText="1"/>
    </xf>
    <xf numFmtId="4" fontId="14" fillId="3" borderId="28" xfId="3" applyNumberFormat="1" applyFont="1" applyFill="1" applyBorder="1" applyAlignment="1">
      <alignment horizontal="right" vertical="top" wrapText="1"/>
    </xf>
    <xf numFmtId="166" fontId="14" fillId="3" borderId="28" xfId="3" applyNumberFormat="1" applyFont="1" applyFill="1" applyBorder="1" applyAlignment="1">
      <alignment horizontal="right" vertical="top" wrapText="1"/>
    </xf>
    <xf numFmtId="166" fontId="14" fillId="3" borderId="29" xfId="3" applyNumberFormat="1" applyFont="1" applyFill="1" applyBorder="1" applyAlignment="1">
      <alignment horizontal="right" vertical="top" wrapText="1"/>
    </xf>
    <xf numFmtId="3" fontId="13" fillId="3" borderId="26" xfId="6" applyNumberFormat="1" applyFont="1" applyFill="1" applyBorder="1" applyAlignment="1">
      <alignment horizontal="right" vertical="top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center"/>
    </xf>
    <xf numFmtId="166" fontId="5" fillId="0" borderId="0" xfId="3" applyNumberFormat="1" applyAlignment="1">
      <alignment horizontal="center"/>
    </xf>
    <xf numFmtId="2" fontId="2" fillId="0" borderId="0" xfId="3" applyNumberFormat="1" applyFont="1" applyAlignment="1">
      <alignment horizontal="center"/>
    </xf>
    <xf numFmtId="2" fontId="15" fillId="0" borderId="0" xfId="0" applyNumberFormat="1" applyFont="1"/>
    <xf numFmtId="2" fontId="5" fillId="0" borderId="0" xfId="3" applyNumberFormat="1" applyAlignment="1">
      <alignment horizontal="center"/>
    </xf>
    <xf numFmtId="49" fontId="2" fillId="0" borderId="0" xfId="3" applyNumberFormat="1" applyFont="1" applyAlignment="1">
      <alignment horizontal="center"/>
    </xf>
    <xf numFmtId="49" fontId="1" fillId="0" borderId="0" xfId="3" applyNumberFormat="1" applyFont="1" applyAlignment="1">
      <alignment horizontal="center"/>
    </xf>
    <xf numFmtId="49" fontId="5" fillId="0" borderId="0" xfId="3" applyNumberFormat="1" applyAlignment="1">
      <alignment horizont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3" fillId="3" borderId="30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3" borderId="33" xfId="1" applyFont="1" applyFill="1" applyBorder="1" applyAlignment="1">
      <alignment horizontal="center" vertical="center" wrapText="1"/>
    </xf>
    <xf numFmtId="0" fontId="13" fillId="3" borderId="34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wrapText="1"/>
    </xf>
    <xf numFmtId="0" fontId="7" fillId="0" borderId="0" xfId="1" applyAlignment="1">
      <alignment horizontal="center"/>
    </xf>
    <xf numFmtId="0" fontId="13" fillId="3" borderId="30" xfId="2" applyFont="1" applyFill="1" applyBorder="1" applyAlignment="1">
      <alignment horizontal="center" vertical="center" wrapText="1"/>
    </xf>
    <xf numFmtId="0" fontId="13" fillId="3" borderId="31" xfId="2" applyFont="1" applyFill="1" applyBorder="1" applyAlignment="1">
      <alignment horizontal="center" vertical="center" wrapText="1"/>
    </xf>
    <xf numFmtId="0" fontId="13" fillId="3" borderId="32" xfId="2" applyFont="1" applyFill="1" applyBorder="1" applyAlignment="1">
      <alignment horizontal="center" vertical="center" wrapText="1"/>
    </xf>
    <xf numFmtId="0" fontId="13" fillId="3" borderId="33" xfId="2" applyFont="1" applyFill="1" applyBorder="1" applyAlignment="1">
      <alignment horizontal="center" vertical="center" wrapText="1"/>
    </xf>
    <xf numFmtId="0" fontId="13" fillId="3" borderId="34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wrapText="1"/>
    </xf>
    <xf numFmtId="0" fontId="6" fillId="0" borderId="0" xfId="2" applyAlignment="1">
      <alignment horizontal="center"/>
    </xf>
    <xf numFmtId="0" fontId="13" fillId="3" borderId="30" xfId="3" applyFont="1" applyFill="1" applyBorder="1" applyAlignment="1">
      <alignment horizontal="center" vertical="center" wrapText="1"/>
    </xf>
    <xf numFmtId="0" fontId="13" fillId="3" borderId="31" xfId="3" applyFont="1" applyFill="1" applyBorder="1" applyAlignment="1">
      <alignment horizontal="center" vertical="center" wrapText="1"/>
    </xf>
    <xf numFmtId="0" fontId="13" fillId="3" borderId="32" xfId="3" applyFont="1" applyFill="1" applyBorder="1" applyAlignment="1">
      <alignment horizontal="center" vertical="center" wrapText="1"/>
    </xf>
    <xf numFmtId="0" fontId="13" fillId="3" borderId="33" xfId="3" applyFont="1" applyFill="1" applyBorder="1" applyAlignment="1">
      <alignment horizontal="center" vertical="center" wrapText="1"/>
    </xf>
    <xf numFmtId="0" fontId="13" fillId="3" borderId="34" xfId="3" applyFont="1" applyFill="1" applyBorder="1" applyAlignment="1">
      <alignment horizontal="center" vertical="center" wrapText="1"/>
    </xf>
    <xf numFmtId="0" fontId="13" fillId="0" borderId="0" xfId="3" applyFont="1" applyAlignment="1">
      <alignment horizontal="left" wrapText="1"/>
    </xf>
    <xf numFmtId="0" fontId="5" fillId="0" borderId="0" xfId="3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haredStrings" Target="sharedStrings.xml"/><Relationship Id="rId8" Type="http://purl.oclc.org/ooxml/officeDocument/relationships/worksheet" Target="worksheets/sheet8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A4" sqref="A4:F12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3" t="s">
        <v>0</v>
      </c>
      <c r="F5" s="144"/>
    </row>
    <row r="6" spans="1:6" x14ac:dyDescent="0.25">
      <c r="A6" s="9"/>
      <c r="B6" s="9"/>
      <c r="C6" s="1"/>
      <c r="D6" s="12"/>
      <c r="E6" s="143" t="s">
        <v>1</v>
      </c>
      <c r="F6" s="144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5" t="s">
        <v>137</v>
      </c>
      <c r="B146" s="146"/>
      <c r="C146" s="146"/>
      <c r="D146" s="146"/>
      <c r="E146" s="146"/>
      <c r="F146" s="146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7"/>
      <c r="B4" s="148"/>
      <c r="C4" s="148"/>
      <c r="D4" s="149"/>
      <c r="E4" s="150" t="s">
        <v>177</v>
      </c>
      <c r="F4" s="151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8.77734375" defaultRowHeight="13.2" x14ac:dyDescent="0.25"/>
  <cols>
    <col min="1" max="1" width="27.441406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7"/>
      <c r="B4" s="148"/>
      <c r="C4" s="148"/>
      <c r="D4" s="149"/>
      <c r="E4" s="150" t="s">
        <v>177</v>
      </c>
      <c r="F4" s="151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77734375" defaultRowHeight="13.2" x14ac:dyDescent="0.25"/>
  <cols>
    <col min="1" max="1" width="26.332031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7"/>
      <c r="B4" s="148"/>
      <c r="C4" s="148"/>
      <c r="D4" s="149"/>
      <c r="E4" s="150" t="s">
        <v>177</v>
      </c>
      <c r="F4" s="151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2" t="s">
        <v>210</v>
      </c>
      <c r="B127" s="153"/>
      <c r="C127" s="153"/>
      <c r="D127" s="153"/>
      <c r="E127" s="153"/>
      <c r="F127" s="153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777343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7"/>
      <c r="B4" s="148"/>
      <c r="C4" s="148"/>
      <c r="D4" s="149"/>
      <c r="E4" s="150" t="s">
        <v>177</v>
      </c>
      <c r="F4" s="151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2" t="s">
        <v>210</v>
      </c>
      <c r="B127" s="153"/>
      <c r="C127" s="153"/>
      <c r="D127" s="153"/>
      <c r="E127" s="153"/>
      <c r="F127" s="153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777343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44140625" style="37" bestFit="1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7"/>
      <c r="B4" s="148"/>
      <c r="C4" s="148"/>
      <c r="D4" s="149"/>
      <c r="E4" s="150" t="s">
        <v>177</v>
      </c>
      <c r="F4" s="151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2" t="s">
        <v>210</v>
      </c>
      <c r="B127" s="153"/>
      <c r="C127" s="153"/>
      <c r="D127" s="153"/>
      <c r="E127" s="153"/>
      <c r="F127" s="153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25.77734375" style="80" customWidth="1"/>
    <col min="2" max="2" width="15.109375" style="80" customWidth="1"/>
    <col min="3" max="3" width="14.4414062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4"/>
      <c r="B4" s="155"/>
      <c r="C4" s="155"/>
      <c r="D4" s="156"/>
      <c r="E4" s="157" t="s">
        <v>177</v>
      </c>
      <c r="F4" s="158"/>
    </row>
    <row r="5" spans="1:6" ht="40.049999999999997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59" t="s">
        <v>210</v>
      </c>
      <c r="B127" s="160"/>
      <c r="C127" s="160"/>
      <c r="D127" s="160"/>
      <c r="E127" s="160"/>
      <c r="F127" s="160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34.44140625" style="98" customWidth="1"/>
    <col min="2" max="2" width="13.44140625" style="98" bestFit="1" customWidth="1"/>
    <col min="3" max="3" width="14.44140625" style="98" bestFit="1" customWidth="1"/>
    <col min="4" max="4" width="13.777343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61"/>
      <c r="B4" s="162"/>
      <c r="C4" s="162"/>
      <c r="D4" s="163"/>
      <c r="E4" s="164" t="s">
        <v>177</v>
      </c>
      <c r="F4" s="165"/>
    </row>
    <row r="5" spans="1:6" ht="40.049999999999997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6" t="s">
        <v>210</v>
      </c>
      <c r="B127" s="167"/>
      <c r="C127" s="167"/>
      <c r="D127" s="167"/>
      <c r="E127" s="167"/>
      <c r="F127" s="167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29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7" sqref="B7"/>
    </sheetView>
  </sheetViews>
  <sheetFormatPr baseColWidth="10" defaultColWidth="9.109375" defaultRowHeight="14.4" x14ac:dyDescent="0.3"/>
  <cols>
    <col min="1" max="1" width="34.44140625" style="116" customWidth="1"/>
    <col min="2" max="2" width="13.44140625" style="116" customWidth="1"/>
    <col min="3" max="3" width="14.44140625" style="116" customWidth="1"/>
    <col min="4" max="4" width="14.6640625" style="116" customWidth="1"/>
    <col min="5" max="6" width="15.6640625" style="116" customWidth="1"/>
    <col min="7" max="16384" width="9.109375" style="116"/>
  </cols>
  <sheetData>
    <row r="1" spans="1:6" x14ac:dyDescent="0.3">
      <c r="A1" s="115" t="s">
        <v>175</v>
      </c>
    </row>
    <row r="2" spans="1:6" ht="15" thickBot="1" x14ac:dyDescent="0.35"/>
    <row r="3" spans="1:6" x14ac:dyDescent="0.3">
      <c r="A3" s="168"/>
      <c r="B3" s="169"/>
      <c r="C3" s="169"/>
      <c r="D3" s="170"/>
      <c r="E3" s="171" t="s">
        <v>177</v>
      </c>
      <c r="F3" s="172"/>
    </row>
    <row r="4" spans="1:6" ht="40.049999999999997" customHeight="1" x14ac:dyDescent="0.3">
      <c r="A4" s="117" t="s">
        <v>178</v>
      </c>
      <c r="B4" s="118" t="s">
        <v>179</v>
      </c>
      <c r="C4" s="119" t="s">
        <v>180</v>
      </c>
      <c r="D4" s="119" t="s">
        <v>181</v>
      </c>
      <c r="E4" s="119" t="s">
        <v>10</v>
      </c>
      <c r="F4" s="120" t="s">
        <v>11</v>
      </c>
    </row>
    <row r="5" spans="1:6" x14ac:dyDescent="0.3">
      <c r="A5" s="121" t="s">
        <v>13</v>
      </c>
      <c r="B5" s="122">
        <v>1.51</v>
      </c>
      <c r="C5" s="123">
        <v>48.5</v>
      </c>
      <c r="D5" s="123">
        <v>33.9</v>
      </c>
      <c r="E5" s="123">
        <v>81.900000000000006</v>
      </c>
      <c r="F5" s="124">
        <v>86.9</v>
      </c>
    </row>
    <row r="6" spans="1:6" x14ac:dyDescent="0.3">
      <c r="A6" s="121" t="s">
        <v>14</v>
      </c>
      <c r="B6" s="122">
        <v>2</v>
      </c>
      <c r="C6" s="123">
        <v>59</v>
      </c>
      <c r="D6" s="123">
        <v>30.9</v>
      </c>
      <c r="E6" s="123">
        <v>80.400000000000006</v>
      </c>
      <c r="F6" s="124">
        <v>85.3</v>
      </c>
    </row>
    <row r="7" spans="1:6" x14ac:dyDescent="0.3">
      <c r="A7" s="121" t="s">
        <v>15</v>
      </c>
      <c r="B7" s="122">
        <v>2.0699999999999998</v>
      </c>
      <c r="C7" s="123">
        <v>48</v>
      </c>
      <c r="D7" s="123">
        <v>31.7</v>
      </c>
      <c r="E7" s="123">
        <v>82.1</v>
      </c>
      <c r="F7" s="124">
        <v>86.5</v>
      </c>
    </row>
    <row r="8" spans="1:6" x14ac:dyDescent="0.3">
      <c r="A8" s="121" t="s">
        <v>16</v>
      </c>
      <c r="B8" s="122">
        <v>2.17</v>
      </c>
      <c r="C8" s="123">
        <v>54.9</v>
      </c>
      <c r="D8" s="123">
        <v>31</v>
      </c>
      <c r="E8" s="123">
        <v>81.599999999999994</v>
      </c>
      <c r="F8" s="124">
        <v>86.2</v>
      </c>
    </row>
    <row r="9" spans="1:6" x14ac:dyDescent="0.3">
      <c r="A9" s="121" t="s">
        <v>17</v>
      </c>
      <c r="B9" s="122">
        <v>1.8</v>
      </c>
      <c r="C9" s="123">
        <v>40.299999999999997</v>
      </c>
      <c r="D9" s="123">
        <v>32.6</v>
      </c>
      <c r="E9" s="123">
        <v>82.4</v>
      </c>
      <c r="F9" s="124">
        <v>86.8</v>
      </c>
    </row>
    <row r="10" spans="1:6" x14ac:dyDescent="0.3">
      <c r="A10" s="121" t="s">
        <v>18</v>
      </c>
      <c r="B10" s="122">
        <v>2.34</v>
      </c>
      <c r="C10" s="123">
        <v>44.7</v>
      </c>
      <c r="D10" s="123">
        <v>31.1</v>
      </c>
      <c r="E10" s="123">
        <v>80</v>
      </c>
      <c r="F10" s="124">
        <v>85.1</v>
      </c>
    </row>
    <row r="11" spans="1:6" x14ac:dyDescent="0.3">
      <c r="A11" s="121" t="s">
        <v>19</v>
      </c>
      <c r="B11" s="122">
        <v>1.98</v>
      </c>
      <c r="C11" s="123">
        <v>47.2</v>
      </c>
      <c r="D11" s="123">
        <v>31.9</v>
      </c>
      <c r="E11" s="123">
        <v>81.2</v>
      </c>
      <c r="F11" s="124">
        <v>86.3</v>
      </c>
    </row>
    <row r="12" spans="1:6" x14ac:dyDescent="0.3">
      <c r="A12" s="121" t="s">
        <v>20</v>
      </c>
      <c r="B12" s="122">
        <v>2.31</v>
      </c>
      <c r="C12" s="123">
        <v>46.6</v>
      </c>
      <c r="D12" s="123">
        <v>31.1</v>
      </c>
      <c r="E12" s="123">
        <v>80.400000000000006</v>
      </c>
      <c r="F12" s="124">
        <v>85.4</v>
      </c>
    </row>
    <row r="13" spans="1:6" x14ac:dyDescent="0.3">
      <c r="A13" s="125" t="s">
        <v>182</v>
      </c>
      <c r="B13" s="126">
        <v>1.94</v>
      </c>
      <c r="C13" s="127">
        <v>48.2</v>
      </c>
      <c r="D13" s="127">
        <v>31.9</v>
      </c>
      <c r="E13" s="127">
        <v>81.3</v>
      </c>
      <c r="F13" s="128">
        <v>86.2</v>
      </c>
    </row>
    <row r="14" spans="1:6" x14ac:dyDescent="0.3">
      <c r="A14" s="121" t="s">
        <v>34</v>
      </c>
      <c r="B14" s="122">
        <v>1.92</v>
      </c>
      <c r="C14" s="123">
        <v>70.400000000000006</v>
      </c>
      <c r="D14" s="123">
        <v>29.7</v>
      </c>
      <c r="E14" s="123">
        <v>77.599999999999994</v>
      </c>
      <c r="F14" s="124">
        <v>84.8</v>
      </c>
    </row>
    <row r="15" spans="1:6" x14ac:dyDescent="0.3">
      <c r="A15" s="121" t="s">
        <v>35</v>
      </c>
      <c r="B15" s="122">
        <v>2</v>
      </c>
      <c r="C15" s="123">
        <v>63.5</v>
      </c>
      <c r="D15" s="123">
        <v>30.1</v>
      </c>
      <c r="E15" s="123">
        <v>79</v>
      </c>
      <c r="F15" s="124">
        <v>84.9</v>
      </c>
    </row>
    <row r="16" spans="1:6" x14ac:dyDescent="0.3">
      <c r="A16" s="121" t="s">
        <v>36</v>
      </c>
      <c r="B16" s="122">
        <v>1.82</v>
      </c>
      <c r="C16" s="123">
        <v>72</v>
      </c>
      <c r="D16" s="123">
        <v>29.7</v>
      </c>
      <c r="E16" s="123">
        <v>78.900000000000006</v>
      </c>
      <c r="F16" s="124">
        <v>84.3</v>
      </c>
    </row>
    <row r="17" spans="1:6" x14ac:dyDescent="0.3">
      <c r="A17" s="121" t="s">
        <v>37</v>
      </c>
      <c r="B17" s="122">
        <v>1.69</v>
      </c>
      <c r="C17" s="123">
        <v>66.599999999999994</v>
      </c>
      <c r="D17" s="123">
        <v>30.8</v>
      </c>
      <c r="E17" s="123">
        <v>80.2</v>
      </c>
      <c r="F17" s="124">
        <v>85.8</v>
      </c>
    </row>
    <row r="18" spans="1:6" x14ac:dyDescent="0.3">
      <c r="A18" s="121" t="s">
        <v>38</v>
      </c>
      <c r="B18" s="122">
        <v>1.87</v>
      </c>
      <c r="C18" s="123">
        <v>67.8</v>
      </c>
      <c r="D18" s="123">
        <v>29.6</v>
      </c>
      <c r="E18" s="123">
        <v>79.5</v>
      </c>
      <c r="F18" s="124">
        <v>85.5</v>
      </c>
    </row>
    <row r="19" spans="1:6" x14ac:dyDescent="0.3">
      <c r="A19" s="121" t="s">
        <v>39</v>
      </c>
      <c r="B19" s="122">
        <v>2</v>
      </c>
      <c r="C19" s="123">
        <v>61.8</v>
      </c>
      <c r="D19" s="123">
        <v>30.1</v>
      </c>
      <c r="E19" s="123">
        <v>79.7</v>
      </c>
      <c r="F19" s="124">
        <v>85.3</v>
      </c>
    </row>
    <row r="20" spans="1:6" x14ac:dyDescent="0.3">
      <c r="A20" s="125" t="s">
        <v>196</v>
      </c>
      <c r="B20" s="126">
        <v>1.87</v>
      </c>
      <c r="C20" s="127">
        <v>65.5</v>
      </c>
      <c r="D20" s="127">
        <v>30.3</v>
      </c>
      <c r="E20" s="127">
        <v>79.3</v>
      </c>
      <c r="F20" s="128">
        <v>85.2</v>
      </c>
    </row>
    <row r="21" spans="1:6" x14ac:dyDescent="0.3">
      <c r="A21" s="121" t="s">
        <v>184</v>
      </c>
      <c r="B21" s="122">
        <v>1.59</v>
      </c>
      <c r="C21" s="123">
        <v>63.7</v>
      </c>
      <c r="D21" s="123">
        <v>31</v>
      </c>
      <c r="E21" s="123">
        <v>80.5</v>
      </c>
      <c r="F21" s="124">
        <v>86</v>
      </c>
    </row>
    <row r="22" spans="1:6" x14ac:dyDescent="0.3">
      <c r="A22" s="121" t="s">
        <v>61</v>
      </c>
      <c r="B22" s="122">
        <v>1.75</v>
      </c>
      <c r="C22" s="123">
        <v>59.4</v>
      </c>
      <c r="D22" s="123">
        <v>30.5</v>
      </c>
      <c r="E22" s="123">
        <v>80.099999999999994</v>
      </c>
      <c r="F22" s="124">
        <v>85.1</v>
      </c>
    </row>
    <row r="23" spans="1:6" x14ac:dyDescent="0.3">
      <c r="A23" s="121" t="s">
        <v>62</v>
      </c>
      <c r="B23" s="122">
        <v>1.88</v>
      </c>
      <c r="C23" s="123">
        <v>66.8</v>
      </c>
      <c r="D23" s="123">
        <v>29.8</v>
      </c>
      <c r="E23" s="123">
        <v>79.3</v>
      </c>
      <c r="F23" s="124">
        <v>85.6</v>
      </c>
    </row>
    <row r="24" spans="1:6" x14ac:dyDescent="0.3">
      <c r="A24" s="121" t="s">
        <v>46</v>
      </c>
      <c r="B24" s="122">
        <v>1.75</v>
      </c>
      <c r="C24" s="123">
        <v>71.5</v>
      </c>
      <c r="D24" s="123">
        <v>29.7</v>
      </c>
      <c r="E24" s="123">
        <v>77.900000000000006</v>
      </c>
      <c r="F24" s="124">
        <v>84</v>
      </c>
    </row>
    <row r="25" spans="1:6" x14ac:dyDescent="0.3">
      <c r="A25" s="121" t="s">
        <v>63</v>
      </c>
      <c r="B25" s="122">
        <v>1.82</v>
      </c>
      <c r="C25" s="123">
        <v>69</v>
      </c>
      <c r="D25" s="123">
        <v>29.5</v>
      </c>
      <c r="E25" s="123">
        <v>78.400000000000006</v>
      </c>
      <c r="F25" s="124">
        <v>85.5</v>
      </c>
    </row>
    <row r="26" spans="1:6" x14ac:dyDescent="0.3">
      <c r="A26" s="121" t="s">
        <v>47</v>
      </c>
      <c r="B26" s="122">
        <v>1.85</v>
      </c>
      <c r="C26" s="123">
        <v>63.2</v>
      </c>
      <c r="D26" s="123">
        <v>29.8</v>
      </c>
      <c r="E26" s="123">
        <v>78.8</v>
      </c>
      <c r="F26" s="124">
        <v>85.6</v>
      </c>
    </row>
    <row r="27" spans="1:6" x14ac:dyDescent="0.3">
      <c r="A27" s="121" t="s">
        <v>48</v>
      </c>
      <c r="B27" s="122">
        <v>1.96</v>
      </c>
      <c r="C27" s="123">
        <v>66.5</v>
      </c>
      <c r="D27" s="123">
        <v>29.6</v>
      </c>
      <c r="E27" s="123">
        <v>78.3</v>
      </c>
      <c r="F27" s="124">
        <v>83.4</v>
      </c>
    </row>
    <row r="28" spans="1:6" x14ac:dyDescent="0.3">
      <c r="A28" s="121" t="s">
        <v>64</v>
      </c>
      <c r="B28" s="122">
        <v>1.84</v>
      </c>
      <c r="C28" s="123">
        <v>55.3</v>
      </c>
      <c r="D28" s="123">
        <v>30.4</v>
      </c>
      <c r="E28" s="123">
        <v>78.599999999999994</v>
      </c>
      <c r="F28" s="124">
        <v>85</v>
      </c>
    </row>
    <row r="29" spans="1:6" x14ac:dyDescent="0.3">
      <c r="A29" s="125" t="s">
        <v>197</v>
      </c>
      <c r="B29" s="126">
        <v>1.76</v>
      </c>
      <c r="C29" s="127">
        <v>63.7</v>
      </c>
      <c r="D29" s="127">
        <v>30.2</v>
      </c>
      <c r="E29" s="127">
        <v>79.2</v>
      </c>
      <c r="F29" s="128">
        <v>85.1</v>
      </c>
    </row>
    <row r="30" spans="1:6" x14ac:dyDescent="0.3">
      <c r="A30" s="121" t="s">
        <v>41</v>
      </c>
      <c r="B30" s="122">
        <v>1.67</v>
      </c>
      <c r="C30" s="123">
        <v>70.400000000000006</v>
      </c>
      <c r="D30" s="123">
        <v>30.6</v>
      </c>
      <c r="E30" s="123">
        <v>79</v>
      </c>
      <c r="F30" s="124">
        <v>85.2</v>
      </c>
    </row>
    <row r="31" spans="1:6" x14ac:dyDescent="0.3">
      <c r="A31" s="121" t="s">
        <v>31</v>
      </c>
      <c r="B31" s="122">
        <v>1.92</v>
      </c>
      <c r="C31" s="123">
        <v>68.8</v>
      </c>
      <c r="D31" s="123">
        <v>29.6</v>
      </c>
      <c r="E31" s="123">
        <v>78.2</v>
      </c>
      <c r="F31" s="124">
        <v>84.4</v>
      </c>
    </row>
    <row r="32" spans="1:6" x14ac:dyDescent="0.3">
      <c r="A32" s="121" t="s">
        <v>42</v>
      </c>
      <c r="B32" s="122">
        <v>1.85</v>
      </c>
      <c r="C32" s="123">
        <v>74</v>
      </c>
      <c r="D32" s="123">
        <v>29.7</v>
      </c>
      <c r="E32" s="123">
        <v>78.7</v>
      </c>
      <c r="F32" s="124">
        <v>85.4</v>
      </c>
    </row>
    <row r="33" spans="1:6" x14ac:dyDescent="0.3">
      <c r="A33" s="121" t="s">
        <v>43</v>
      </c>
      <c r="B33" s="122">
        <v>1.84</v>
      </c>
      <c r="C33" s="123">
        <v>72</v>
      </c>
      <c r="D33" s="123">
        <v>29.4</v>
      </c>
      <c r="E33" s="123">
        <v>78.599999999999994</v>
      </c>
      <c r="F33" s="124">
        <v>85.3</v>
      </c>
    </row>
    <row r="34" spans="1:6" x14ac:dyDescent="0.3">
      <c r="A34" s="121" t="s">
        <v>32</v>
      </c>
      <c r="B34" s="122">
        <v>1.86</v>
      </c>
      <c r="C34" s="123">
        <v>65.5</v>
      </c>
      <c r="D34" s="123">
        <v>30.2</v>
      </c>
      <c r="E34" s="123">
        <v>78.3</v>
      </c>
      <c r="F34" s="124">
        <v>84.6</v>
      </c>
    </row>
    <row r="35" spans="1:6" x14ac:dyDescent="0.3">
      <c r="A35" s="125" t="s">
        <v>198</v>
      </c>
      <c r="B35" s="126">
        <v>1.82</v>
      </c>
      <c r="C35" s="127">
        <v>68.599999999999994</v>
      </c>
      <c r="D35" s="127">
        <v>30.1</v>
      </c>
      <c r="E35" s="127">
        <v>78.5</v>
      </c>
      <c r="F35" s="128">
        <v>84.9</v>
      </c>
    </row>
    <row r="36" spans="1:6" x14ac:dyDescent="0.3">
      <c r="A36" s="121" t="s">
        <v>27</v>
      </c>
      <c r="B36" s="122">
        <v>1.9</v>
      </c>
      <c r="C36" s="123">
        <v>71.099999999999994</v>
      </c>
      <c r="D36" s="123">
        <v>29.2</v>
      </c>
      <c r="E36" s="123">
        <v>77</v>
      </c>
      <c r="F36" s="124">
        <v>83.3</v>
      </c>
    </row>
    <row r="37" spans="1:6" x14ac:dyDescent="0.3">
      <c r="A37" s="121" t="s">
        <v>50</v>
      </c>
      <c r="B37" s="122">
        <v>1.84</v>
      </c>
      <c r="C37" s="123">
        <v>60.9</v>
      </c>
      <c r="D37" s="123">
        <v>30.3</v>
      </c>
      <c r="E37" s="123">
        <v>77.8</v>
      </c>
      <c r="F37" s="124">
        <v>84.1</v>
      </c>
    </row>
    <row r="38" spans="1:6" x14ac:dyDescent="0.3">
      <c r="A38" s="121" t="s">
        <v>28</v>
      </c>
      <c r="B38" s="122">
        <v>1.93</v>
      </c>
      <c r="C38" s="123">
        <v>62.2</v>
      </c>
      <c r="D38" s="123">
        <v>30.1</v>
      </c>
      <c r="E38" s="123">
        <v>79.2</v>
      </c>
      <c r="F38" s="124">
        <v>84.6</v>
      </c>
    </row>
    <row r="39" spans="1:6" x14ac:dyDescent="0.3">
      <c r="A39" s="121" t="s">
        <v>51</v>
      </c>
      <c r="B39" s="122">
        <v>1.89</v>
      </c>
      <c r="C39" s="123">
        <v>72.3</v>
      </c>
      <c r="D39" s="123">
        <v>29.1</v>
      </c>
      <c r="E39" s="123">
        <v>77.099999999999994</v>
      </c>
      <c r="F39" s="124">
        <v>83.6</v>
      </c>
    </row>
    <row r="40" spans="1:6" x14ac:dyDescent="0.3">
      <c r="A40" s="121" t="s">
        <v>29</v>
      </c>
      <c r="B40" s="122">
        <v>1.66</v>
      </c>
      <c r="C40" s="123">
        <v>70.5</v>
      </c>
      <c r="D40" s="123">
        <v>30.1</v>
      </c>
      <c r="E40" s="123">
        <v>77.7</v>
      </c>
      <c r="F40" s="124">
        <v>83.8</v>
      </c>
    </row>
    <row r="41" spans="1:6" x14ac:dyDescent="0.3">
      <c r="A41" s="125" t="s">
        <v>199</v>
      </c>
      <c r="B41" s="126">
        <v>1.85</v>
      </c>
      <c r="C41" s="127">
        <v>65.3</v>
      </c>
      <c r="D41" s="127">
        <v>29.8</v>
      </c>
      <c r="E41" s="127">
        <v>77.7</v>
      </c>
      <c r="F41" s="128">
        <v>84</v>
      </c>
    </row>
    <row r="42" spans="1:6" x14ac:dyDescent="0.3">
      <c r="A42" s="121" t="s">
        <v>22</v>
      </c>
      <c r="B42" s="122">
        <v>1.85</v>
      </c>
      <c r="C42" s="123">
        <v>72.099999999999994</v>
      </c>
      <c r="D42" s="123">
        <v>28.9</v>
      </c>
      <c r="E42" s="123">
        <v>77.900000000000006</v>
      </c>
      <c r="F42" s="124">
        <v>84.2</v>
      </c>
    </row>
    <row r="43" spans="1:6" x14ac:dyDescent="0.3">
      <c r="A43" s="121" t="s">
        <v>23</v>
      </c>
      <c r="B43" s="122">
        <v>1.8</v>
      </c>
      <c r="C43" s="123">
        <v>68.599999999999994</v>
      </c>
      <c r="D43" s="123">
        <v>29.8</v>
      </c>
      <c r="E43" s="123">
        <v>78.099999999999994</v>
      </c>
      <c r="F43" s="124">
        <v>84.5</v>
      </c>
    </row>
    <row r="44" spans="1:6" x14ac:dyDescent="0.3">
      <c r="A44" s="121" t="s">
        <v>24</v>
      </c>
      <c r="B44" s="122">
        <v>1.77</v>
      </c>
      <c r="C44" s="123">
        <v>65.2</v>
      </c>
      <c r="D44" s="123">
        <v>30.3</v>
      </c>
      <c r="E44" s="123">
        <v>78.5</v>
      </c>
      <c r="F44" s="124">
        <v>85</v>
      </c>
    </row>
    <row r="45" spans="1:6" x14ac:dyDescent="0.3">
      <c r="A45" s="121" t="s">
        <v>25</v>
      </c>
      <c r="B45" s="122">
        <v>1.72</v>
      </c>
      <c r="C45" s="123">
        <v>72.5</v>
      </c>
      <c r="D45" s="123">
        <v>29.1</v>
      </c>
      <c r="E45" s="123">
        <v>77.900000000000006</v>
      </c>
      <c r="F45" s="124">
        <v>84.4</v>
      </c>
    </row>
    <row r="46" spans="1:6" x14ac:dyDescent="0.3">
      <c r="A46" s="121" t="s">
        <v>53</v>
      </c>
      <c r="B46" s="122">
        <v>1.54</v>
      </c>
      <c r="C46" s="123">
        <v>62.3</v>
      </c>
      <c r="D46" s="123">
        <v>30.7</v>
      </c>
      <c r="E46" s="123">
        <v>79.400000000000006</v>
      </c>
      <c r="F46" s="124">
        <v>84.8</v>
      </c>
    </row>
    <row r="47" spans="1:6" x14ac:dyDescent="0.3">
      <c r="A47" s="121" t="s">
        <v>54</v>
      </c>
      <c r="B47" s="122">
        <v>1.73</v>
      </c>
      <c r="C47" s="123">
        <v>73.8</v>
      </c>
      <c r="D47" s="123">
        <v>29.1</v>
      </c>
      <c r="E47" s="123">
        <v>78.2</v>
      </c>
      <c r="F47" s="124">
        <v>84.4</v>
      </c>
    </row>
    <row r="48" spans="1:6" x14ac:dyDescent="0.3">
      <c r="A48" s="121" t="s">
        <v>55</v>
      </c>
      <c r="B48" s="122">
        <v>1.66</v>
      </c>
      <c r="C48" s="123">
        <v>56.7</v>
      </c>
      <c r="D48" s="123">
        <v>30.1</v>
      </c>
      <c r="E48" s="123">
        <v>78.900000000000006</v>
      </c>
      <c r="F48" s="124">
        <v>83.9</v>
      </c>
    </row>
    <row r="49" spans="1:6" x14ac:dyDescent="0.3">
      <c r="A49" s="121" t="s">
        <v>58</v>
      </c>
      <c r="B49" s="122">
        <v>1.64</v>
      </c>
      <c r="C49" s="123">
        <v>53.1</v>
      </c>
      <c r="D49" s="123">
        <v>31</v>
      </c>
      <c r="E49" s="123">
        <v>80.2</v>
      </c>
      <c r="F49" s="124">
        <v>85.5</v>
      </c>
    </row>
    <row r="50" spans="1:6" x14ac:dyDescent="0.3">
      <c r="A50" s="121" t="s">
        <v>59</v>
      </c>
      <c r="B50" s="122">
        <v>1.76</v>
      </c>
      <c r="C50" s="123">
        <v>52.6</v>
      </c>
      <c r="D50" s="123">
        <v>30.3</v>
      </c>
      <c r="E50" s="123">
        <v>80.3</v>
      </c>
      <c r="F50" s="124">
        <v>85.1</v>
      </c>
    </row>
    <row r="51" spans="1:6" x14ac:dyDescent="0.3">
      <c r="A51" s="121" t="s">
        <v>56</v>
      </c>
      <c r="B51" s="122">
        <v>1.78</v>
      </c>
      <c r="C51" s="123">
        <v>72</v>
      </c>
      <c r="D51" s="123">
        <v>29.4</v>
      </c>
      <c r="E51" s="123">
        <v>77.900000000000006</v>
      </c>
      <c r="F51" s="124">
        <v>85.1</v>
      </c>
    </row>
    <row r="52" spans="1:6" x14ac:dyDescent="0.3">
      <c r="A52" s="125" t="s">
        <v>200</v>
      </c>
      <c r="B52" s="126">
        <v>1.68</v>
      </c>
      <c r="C52" s="127">
        <v>60.2</v>
      </c>
      <c r="D52" s="127">
        <v>30.3</v>
      </c>
      <c r="E52" s="127">
        <v>79.2</v>
      </c>
      <c r="F52" s="128">
        <v>84.8</v>
      </c>
    </row>
    <row r="53" spans="1:6" x14ac:dyDescent="0.3">
      <c r="A53" s="121" t="s">
        <v>66</v>
      </c>
      <c r="B53" s="122">
        <v>1.83</v>
      </c>
      <c r="C53" s="123">
        <v>65.400000000000006</v>
      </c>
      <c r="D53" s="123">
        <v>30.8</v>
      </c>
      <c r="E53" s="123">
        <v>79.599999999999994</v>
      </c>
      <c r="F53" s="124">
        <v>85.9</v>
      </c>
    </row>
    <row r="54" spans="1:6" x14ac:dyDescent="0.3">
      <c r="A54" s="121" t="s">
        <v>67</v>
      </c>
      <c r="B54" s="122">
        <v>1.83</v>
      </c>
      <c r="C54" s="123">
        <v>67.3</v>
      </c>
      <c r="D54" s="123">
        <v>30.3</v>
      </c>
      <c r="E54" s="123">
        <v>80.5</v>
      </c>
      <c r="F54" s="124">
        <v>86.5</v>
      </c>
    </row>
    <row r="55" spans="1:6" x14ac:dyDescent="0.3">
      <c r="A55" s="121" t="s">
        <v>68</v>
      </c>
      <c r="B55" s="122">
        <v>1.99</v>
      </c>
      <c r="C55" s="123">
        <v>71.2</v>
      </c>
      <c r="D55" s="123">
        <v>29.6</v>
      </c>
      <c r="E55" s="123">
        <v>80.400000000000006</v>
      </c>
      <c r="F55" s="124">
        <v>86.3</v>
      </c>
    </row>
    <row r="56" spans="1:6" x14ac:dyDescent="0.3">
      <c r="A56" s="121" t="s">
        <v>69</v>
      </c>
      <c r="B56" s="122">
        <v>1.93</v>
      </c>
      <c r="C56" s="123">
        <v>70.7</v>
      </c>
      <c r="D56" s="123">
        <v>29.9</v>
      </c>
      <c r="E56" s="123">
        <v>79.599999999999994</v>
      </c>
      <c r="F56" s="124">
        <v>85.6</v>
      </c>
    </row>
    <row r="57" spans="1:6" x14ac:dyDescent="0.3">
      <c r="A57" s="121" t="s">
        <v>70</v>
      </c>
      <c r="B57" s="122">
        <v>1.83</v>
      </c>
      <c r="C57" s="123">
        <v>72.8</v>
      </c>
      <c r="D57" s="123">
        <v>30</v>
      </c>
      <c r="E57" s="123">
        <v>79.400000000000006</v>
      </c>
      <c r="F57" s="124">
        <v>85.6</v>
      </c>
    </row>
    <row r="58" spans="1:6" x14ac:dyDescent="0.3">
      <c r="A58" s="125" t="s">
        <v>71</v>
      </c>
      <c r="B58" s="126">
        <v>1.85</v>
      </c>
      <c r="C58" s="127">
        <v>68.2</v>
      </c>
      <c r="D58" s="127">
        <v>30.4</v>
      </c>
      <c r="E58" s="127">
        <v>79.8</v>
      </c>
      <c r="F58" s="128">
        <v>86</v>
      </c>
    </row>
    <row r="59" spans="1:6" x14ac:dyDescent="0.3">
      <c r="A59" s="121" t="s">
        <v>72</v>
      </c>
      <c r="B59" s="122">
        <v>1.9</v>
      </c>
      <c r="C59" s="123">
        <v>75.2</v>
      </c>
      <c r="D59" s="123">
        <v>29.9</v>
      </c>
      <c r="E59" s="123">
        <v>77.900000000000006</v>
      </c>
      <c r="F59" s="124">
        <v>84.9</v>
      </c>
    </row>
    <row r="60" spans="1:6" x14ac:dyDescent="0.3">
      <c r="A60" s="121" t="s">
        <v>73</v>
      </c>
      <c r="B60" s="122">
        <v>1.72</v>
      </c>
      <c r="C60" s="123">
        <v>71.8</v>
      </c>
      <c r="D60" s="123">
        <v>30.6</v>
      </c>
      <c r="E60" s="123">
        <v>78.3</v>
      </c>
      <c r="F60" s="124">
        <v>85</v>
      </c>
    </row>
    <row r="61" spans="1:6" x14ac:dyDescent="0.3">
      <c r="A61" s="121" t="s">
        <v>74</v>
      </c>
      <c r="B61" s="122">
        <v>1.73</v>
      </c>
      <c r="C61" s="123">
        <v>67.5</v>
      </c>
      <c r="D61" s="123">
        <v>31.1</v>
      </c>
      <c r="E61" s="123">
        <v>80.400000000000006</v>
      </c>
      <c r="F61" s="124">
        <v>86.2</v>
      </c>
    </row>
    <row r="62" spans="1:6" x14ac:dyDescent="0.3">
      <c r="A62" s="121" t="s">
        <v>75</v>
      </c>
      <c r="B62" s="122">
        <v>1.85</v>
      </c>
      <c r="C62" s="123">
        <v>72.8</v>
      </c>
      <c r="D62" s="123">
        <v>30.3</v>
      </c>
      <c r="E62" s="123">
        <v>78.400000000000006</v>
      </c>
      <c r="F62" s="124">
        <v>85.2</v>
      </c>
    </row>
    <row r="63" spans="1:6" x14ac:dyDescent="0.3">
      <c r="A63" s="125" t="s">
        <v>76</v>
      </c>
      <c r="B63" s="126">
        <v>1.77</v>
      </c>
      <c r="C63" s="127">
        <v>71</v>
      </c>
      <c r="D63" s="127">
        <v>30.6</v>
      </c>
      <c r="E63" s="127">
        <v>78.8</v>
      </c>
      <c r="F63" s="128">
        <v>85.4</v>
      </c>
    </row>
    <row r="64" spans="1:6" x14ac:dyDescent="0.3">
      <c r="A64" s="121" t="s">
        <v>77</v>
      </c>
      <c r="B64" s="122">
        <v>1.74</v>
      </c>
      <c r="C64" s="123">
        <v>72.099999999999994</v>
      </c>
      <c r="D64" s="123">
        <v>29.6</v>
      </c>
      <c r="E64" s="123">
        <v>79</v>
      </c>
      <c r="F64" s="124">
        <v>84.9</v>
      </c>
    </row>
    <row r="65" spans="1:6" x14ac:dyDescent="0.3">
      <c r="A65" s="121" t="s">
        <v>78</v>
      </c>
      <c r="B65" s="122">
        <v>1.7</v>
      </c>
      <c r="C65" s="123">
        <v>75.2</v>
      </c>
      <c r="D65" s="123">
        <v>30.1</v>
      </c>
      <c r="E65" s="123">
        <v>79</v>
      </c>
      <c r="F65" s="124">
        <v>85.3</v>
      </c>
    </row>
    <row r="66" spans="1:6" x14ac:dyDescent="0.3">
      <c r="A66" s="121" t="s">
        <v>97</v>
      </c>
      <c r="B66" s="122">
        <v>1.7</v>
      </c>
      <c r="C66" s="123">
        <v>69</v>
      </c>
      <c r="D66" s="123">
        <v>30</v>
      </c>
      <c r="E66" s="123">
        <v>79.3</v>
      </c>
      <c r="F66" s="124">
        <v>85</v>
      </c>
    </row>
    <row r="67" spans="1:6" x14ac:dyDescent="0.3">
      <c r="A67" s="121" t="s">
        <v>98</v>
      </c>
      <c r="B67" s="122">
        <v>1.68</v>
      </c>
      <c r="C67" s="123">
        <v>78.400000000000006</v>
      </c>
      <c r="D67" s="123">
        <v>29.3</v>
      </c>
      <c r="E67" s="123">
        <v>76.400000000000006</v>
      </c>
      <c r="F67" s="124">
        <v>84.3</v>
      </c>
    </row>
    <row r="68" spans="1:6" x14ac:dyDescent="0.3">
      <c r="A68" s="121" t="s">
        <v>82</v>
      </c>
      <c r="B68" s="122">
        <v>1.68</v>
      </c>
      <c r="C68" s="123">
        <v>73.599999999999994</v>
      </c>
      <c r="D68" s="123">
        <v>29.8</v>
      </c>
      <c r="E68" s="123">
        <v>79</v>
      </c>
      <c r="F68" s="124">
        <v>85</v>
      </c>
    </row>
    <row r="69" spans="1:6" x14ac:dyDescent="0.3">
      <c r="A69" s="121" t="s">
        <v>83</v>
      </c>
      <c r="B69" s="122">
        <v>1.61</v>
      </c>
      <c r="C69" s="123">
        <v>64</v>
      </c>
      <c r="D69" s="123">
        <v>31.4</v>
      </c>
      <c r="E69" s="123">
        <v>80.2</v>
      </c>
      <c r="F69" s="124">
        <v>85.9</v>
      </c>
    </row>
    <row r="70" spans="1:6" x14ac:dyDescent="0.3">
      <c r="A70" s="121" t="s">
        <v>84</v>
      </c>
      <c r="B70" s="122">
        <v>1.77</v>
      </c>
      <c r="C70" s="123">
        <v>73.2</v>
      </c>
      <c r="D70" s="123">
        <v>30.2</v>
      </c>
      <c r="E70" s="123">
        <v>80.400000000000006</v>
      </c>
      <c r="F70" s="124">
        <v>85.4</v>
      </c>
    </row>
    <row r="71" spans="1:6" x14ac:dyDescent="0.3">
      <c r="A71" s="121" t="s">
        <v>85</v>
      </c>
      <c r="B71" s="122">
        <v>1.87</v>
      </c>
      <c r="C71" s="123">
        <v>63.2</v>
      </c>
      <c r="D71" s="123">
        <v>30</v>
      </c>
      <c r="E71" s="123">
        <v>79.5</v>
      </c>
      <c r="F71" s="124">
        <v>85.8</v>
      </c>
    </row>
    <row r="72" spans="1:6" x14ac:dyDescent="0.3">
      <c r="A72" s="121" t="s">
        <v>86</v>
      </c>
      <c r="B72" s="122">
        <v>1.6</v>
      </c>
      <c r="C72" s="123">
        <v>69.7</v>
      </c>
      <c r="D72" s="123">
        <v>31.3</v>
      </c>
      <c r="E72" s="123">
        <v>80.599999999999994</v>
      </c>
      <c r="F72" s="124">
        <v>85.9</v>
      </c>
    </row>
    <row r="73" spans="1:6" x14ac:dyDescent="0.3">
      <c r="A73" s="121" t="s">
        <v>79</v>
      </c>
      <c r="B73" s="122">
        <v>1.86</v>
      </c>
      <c r="C73" s="123">
        <v>73.599999999999994</v>
      </c>
      <c r="D73" s="123">
        <v>29.6</v>
      </c>
      <c r="E73" s="123">
        <v>79.8</v>
      </c>
      <c r="F73" s="124">
        <v>85.2</v>
      </c>
    </row>
    <row r="74" spans="1:6" x14ac:dyDescent="0.3">
      <c r="A74" s="121" t="s">
        <v>80</v>
      </c>
      <c r="B74" s="122">
        <v>1.62</v>
      </c>
      <c r="C74" s="123">
        <v>72.599999999999994</v>
      </c>
      <c r="D74" s="123">
        <v>30.6</v>
      </c>
      <c r="E74" s="123">
        <v>80</v>
      </c>
      <c r="F74" s="124">
        <v>86</v>
      </c>
    </row>
    <row r="75" spans="1:6" x14ac:dyDescent="0.3">
      <c r="A75" s="121" t="s">
        <v>99</v>
      </c>
      <c r="B75" s="122">
        <v>1.71</v>
      </c>
      <c r="C75" s="123">
        <v>69.599999999999994</v>
      </c>
      <c r="D75" s="123">
        <v>30.4</v>
      </c>
      <c r="E75" s="123">
        <v>79.400000000000006</v>
      </c>
      <c r="F75" s="124">
        <v>85.7</v>
      </c>
    </row>
    <row r="76" spans="1:6" x14ac:dyDescent="0.3">
      <c r="A76" s="125" t="s">
        <v>201</v>
      </c>
      <c r="B76" s="126">
        <v>1.67</v>
      </c>
      <c r="C76" s="127">
        <v>69.2</v>
      </c>
      <c r="D76" s="127">
        <v>30.5</v>
      </c>
      <c r="E76" s="127">
        <v>79.7</v>
      </c>
      <c r="F76" s="128">
        <v>85.6</v>
      </c>
    </row>
    <row r="77" spans="1:6" x14ac:dyDescent="0.3">
      <c r="A77" s="121" t="s">
        <v>88</v>
      </c>
      <c r="B77" s="122">
        <v>1.72</v>
      </c>
      <c r="C77" s="123">
        <v>73.099999999999994</v>
      </c>
      <c r="D77" s="123">
        <v>29.8</v>
      </c>
      <c r="E77" s="123">
        <v>78.900000000000006</v>
      </c>
      <c r="F77" s="124">
        <v>85.4</v>
      </c>
    </row>
    <row r="78" spans="1:6" x14ac:dyDescent="0.3">
      <c r="A78" s="121" t="s">
        <v>115</v>
      </c>
      <c r="B78" s="122">
        <v>1.8</v>
      </c>
      <c r="C78" s="123">
        <v>69.400000000000006</v>
      </c>
      <c r="D78" s="123">
        <v>29.7</v>
      </c>
      <c r="E78" s="123">
        <v>79.900000000000006</v>
      </c>
      <c r="F78" s="124">
        <v>85.2</v>
      </c>
    </row>
    <row r="79" spans="1:6" x14ac:dyDescent="0.3">
      <c r="A79" s="121" t="s">
        <v>89</v>
      </c>
      <c r="B79" s="122">
        <v>1.74</v>
      </c>
      <c r="C79" s="123">
        <v>69.400000000000006</v>
      </c>
      <c r="D79" s="123">
        <v>30.4</v>
      </c>
      <c r="E79" s="123">
        <v>81.3</v>
      </c>
      <c r="F79" s="124">
        <v>85.9</v>
      </c>
    </row>
    <row r="80" spans="1:6" x14ac:dyDescent="0.3">
      <c r="A80" s="121" t="s">
        <v>116</v>
      </c>
      <c r="B80" s="122">
        <v>1.93</v>
      </c>
      <c r="C80" s="123">
        <v>60.9</v>
      </c>
      <c r="D80" s="123">
        <v>30.3</v>
      </c>
      <c r="E80" s="123">
        <v>79.7</v>
      </c>
      <c r="F80" s="124">
        <v>85.4</v>
      </c>
    </row>
    <row r="81" spans="1:6" x14ac:dyDescent="0.3">
      <c r="A81" s="121" t="s">
        <v>90</v>
      </c>
      <c r="B81" s="122">
        <v>1.61</v>
      </c>
      <c r="C81" s="123">
        <v>60.6</v>
      </c>
      <c r="D81" s="123">
        <v>31.7</v>
      </c>
      <c r="E81" s="123">
        <v>81.3</v>
      </c>
      <c r="F81" s="124">
        <v>86.3</v>
      </c>
    </row>
    <row r="82" spans="1:6" x14ac:dyDescent="0.3">
      <c r="A82" s="121" t="s">
        <v>91</v>
      </c>
      <c r="B82" s="122">
        <v>1.68</v>
      </c>
      <c r="C82" s="123">
        <v>70.5</v>
      </c>
      <c r="D82" s="123">
        <v>30.3</v>
      </c>
      <c r="E82" s="123">
        <v>79.599999999999994</v>
      </c>
      <c r="F82" s="124">
        <v>85.8</v>
      </c>
    </row>
    <row r="83" spans="1:6" x14ac:dyDescent="0.3">
      <c r="A83" s="121" t="s">
        <v>117</v>
      </c>
      <c r="B83" s="122">
        <v>1.71</v>
      </c>
      <c r="C83" s="123">
        <v>60.4</v>
      </c>
      <c r="D83" s="123">
        <v>31.1</v>
      </c>
      <c r="E83" s="123">
        <v>80.400000000000006</v>
      </c>
      <c r="F83" s="124">
        <v>85.7</v>
      </c>
    </row>
    <row r="84" spans="1:6" x14ac:dyDescent="0.3">
      <c r="A84" s="121" t="s">
        <v>92</v>
      </c>
      <c r="B84" s="122">
        <v>1.69</v>
      </c>
      <c r="C84" s="123">
        <v>74.599999999999994</v>
      </c>
      <c r="D84" s="123">
        <v>29.9</v>
      </c>
      <c r="E84" s="123">
        <v>79.7</v>
      </c>
      <c r="F84" s="124">
        <v>85.5</v>
      </c>
    </row>
    <row r="85" spans="1:6" x14ac:dyDescent="0.3">
      <c r="A85" s="121" t="s">
        <v>118</v>
      </c>
      <c r="B85" s="122">
        <v>1.59</v>
      </c>
      <c r="C85" s="123">
        <v>71.8</v>
      </c>
      <c r="D85" s="123">
        <v>30.5</v>
      </c>
      <c r="E85" s="123">
        <v>78.5</v>
      </c>
      <c r="F85" s="124">
        <v>84.5</v>
      </c>
    </row>
    <row r="86" spans="1:6" x14ac:dyDescent="0.3">
      <c r="A86" s="121" t="s">
        <v>93</v>
      </c>
      <c r="B86" s="122">
        <v>1.71</v>
      </c>
      <c r="C86" s="123">
        <v>73.5</v>
      </c>
      <c r="D86" s="123">
        <v>30</v>
      </c>
      <c r="E86" s="123">
        <v>80.3</v>
      </c>
      <c r="F86" s="124">
        <v>85.6</v>
      </c>
    </row>
    <row r="87" spans="1:6" x14ac:dyDescent="0.3">
      <c r="A87" s="121" t="s">
        <v>119</v>
      </c>
      <c r="B87" s="122">
        <v>1.79</v>
      </c>
      <c r="C87" s="123">
        <v>68.7</v>
      </c>
      <c r="D87" s="123">
        <v>29.9</v>
      </c>
      <c r="E87" s="123">
        <v>78.599999999999994</v>
      </c>
      <c r="F87" s="124">
        <v>85.2</v>
      </c>
    </row>
    <row r="88" spans="1:6" x14ac:dyDescent="0.3">
      <c r="A88" s="121" t="s">
        <v>94</v>
      </c>
      <c r="B88" s="122">
        <v>1.79</v>
      </c>
      <c r="C88" s="123">
        <v>70.400000000000006</v>
      </c>
      <c r="D88" s="123">
        <v>30.3</v>
      </c>
      <c r="E88" s="123">
        <v>80.900000000000006</v>
      </c>
      <c r="F88" s="124">
        <v>86.1</v>
      </c>
    </row>
    <row r="89" spans="1:6" x14ac:dyDescent="0.3">
      <c r="A89" s="121" t="s">
        <v>95</v>
      </c>
      <c r="B89" s="122">
        <v>1.98</v>
      </c>
      <c r="C89" s="123">
        <v>66.099999999999994</v>
      </c>
      <c r="D89" s="123">
        <v>29.6</v>
      </c>
      <c r="E89" s="123">
        <v>79.8</v>
      </c>
      <c r="F89" s="124">
        <v>85.5</v>
      </c>
    </row>
    <row r="90" spans="1:6" x14ac:dyDescent="0.3">
      <c r="A90" s="125" t="s">
        <v>202</v>
      </c>
      <c r="B90" s="126">
        <v>1.71</v>
      </c>
      <c r="C90" s="127">
        <v>64.2</v>
      </c>
      <c r="D90" s="127">
        <v>30.8</v>
      </c>
      <c r="E90" s="127">
        <v>80.3</v>
      </c>
      <c r="F90" s="128">
        <v>85.7</v>
      </c>
    </row>
    <row r="91" spans="1:6" x14ac:dyDescent="0.3">
      <c r="A91" s="121" t="s">
        <v>101</v>
      </c>
      <c r="B91" s="122">
        <v>1.85</v>
      </c>
      <c r="C91" s="123">
        <v>56.4</v>
      </c>
      <c r="D91" s="123">
        <v>30.2</v>
      </c>
      <c r="E91" s="123">
        <v>81.3</v>
      </c>
      <c r="F91" s="124">
        <v>85.9</v>
      </c>
    </row>
    <row r="92" spans="1:6" x14ac:dyDescent="0.3">
      <c r="A92" s="121" t="s">
        <v>110</v>
      </c>
      <c r="B92" s="122">
        <v>1.83</v>
      </c>
      <c r="C92" s="123">
        <v>73.400000000000006</v>
      </c>
      <c r="D92" s="123">
        <v>29.6</v>
      </c>
      <c r="E92" s="123">
        <v>78.099999999999994</v>
      </c>
      <c r="F92" s="124">
        <v>85.2</v>
      </c>
    </row>
    <row r="93" spans="1:6" x14ac:dyDescent="0.3">
      <c r="A93" s="121" t="s">
        <v>102</v>
      </c>
      <c r="B93" s="122">
        <v>1.97</v>
      </c>
      <c r="C93" s="123">
        <v>68.5</v>
      </c>
      <c r="D93" s="123">
        <v>29.9</v>
      </c>
      <c r="E93" s="123">
        <v>79.3</v>
      </c>
      <c r="F93" s="124">
        <v>85.3</v>
      </c>
    </row>
    <row r="94" spans="1:6" x14ac:dyDescent="0.3">
      <c r="A94" s="121" t="s">
        <v>111</v>
      </c>
      <c r="B94" s="122">
        <v>1.63</v>
      </c>
      <c r="C94" s="123">
        <v>76.7</v>
      </c>
      <c r="D94" s="123">
        <v>29.7</v>
      </c>
      <c r="E94" s="123">
        <v>79.599999999999994</v>
      </c>
      <c r="F94" s="124">
        <v>84.9</v>
      </c>
    </row>
    <row r="95" spans="1:6" x14ac:dyDescent="0.3">
      <c r="A95" s="121" t="s">
        <v>103</v>
      </c>
      <c r="B95" s="122">
        <v>1.98</v>
      </c>
      <c r="C95" s="123">
        <v>60.9</v>
      </c>
      <c r="D95" s="123">
        <v>30.2</v>
      </c>
      <c r="E95" s="123">
        <v>80.2</v>
      </c>
      <c r="F95" s="124">
        <v>85.6</v>
      </c>
    </row>
    <row r="96" spans="1:6" x14ac:dyDescent="0.3">
      <c r="A96" s="121" t="s">
        <v>104</v>
      </c>
      <c r="B96" s="122">
        <v>1.85</v>
      </c>
      <c r="C96" s="123">
        <v>57.6</v>
      </c>
      <c r="D96" s="123">
        <v>30.7</v>
      </c>
      <c r="E96" s="123">
        <v>81.099999999999994</v>
      </c>
      <c r="F96" s="124">
        <v>86.2</v>
      </c>
    </row>
    <row r="97" spans="1:6" x14ac:dyDescent="0.3">
      <c r="A97" s="121" t="s">
        <v>105</v>
      </c>
      <c r="B97" s="122">
        <v>2.0099999999999998</v>
      </c>
      <c r="C97" s="123">
        <v>56.1</v>
      </c>
      <c r="D97" s="123">
        <v>30.4</v>
      </c>
      <c r="E97" s="123">
        <v>80.2</v>
      </c>
      <c r="F97" s="124">
        <v>85.4</v>
      </c>
    </row>
    <row r="98" spans="1:6" x14ac:dyDescent="0.3">
      <c r="A98" s="121" t="s">
        <v>112</v>
      </c>
      <c r="B98" s="122">
        <v>1.85</v>
      </c>
      <c r="C98" s="123">
        <v>69.3</v>
      </c>
      <c r="D98" s="123">
        <v>30.2</v>
      </c>
      <c r="E98" s="123">
        <v>79.2</v>
      </c>
      <c r="F98" s="124">
        <v>85.8</v>
      </c>
    </row>
    <row r="99" spans="1:6" x14ac:dyDescent="0.3">
      <c r="A99" s="121" t="s">
        <v>113</v>
      </c>
      <c r="B99" s="122">
        <v>1.68</v>
      </c>
      <c r="C99" s="123">
        <v>66.7</v>
      </c>
      <c r="D99" s="123">
        <v>30.8</v>
      </c>
      <c r="E99" s="123">
        <v>79.3</v>
      </c>
      <c r="F99" s="124">
        <v>85.1</v>
      </c>
    </row>
    <row r="100" spans="1:6" x14ac:dyDescent="0.3">
      <c r="A100" s="121" t="s">
        <v>106</v>
      </c>
      <c r="B100" s="122">
        <v>1.88</v>
      </c>
      <c r="C100" s="123">
        <v>49</v>
      </c>
      <c r="D100" s="123">
        <v>31.8</v>
      </c>
      <c r="E100" s="123">
        <v>81.400000000000006</v>
      </c>
      <c r="F100" s="124">
        <v>86.5</v>
      </c>
    </row>
    <row r="101" spans="1:6" x14ac:dyDescent="0.3">
      <c r="A101" s="121" t="s">
        <v>107</v>
      </c>
      <c r="B101" s="122">
        <v>1.77</v>
      </c>
      <c r="C101" s="123">
        <v>61.5</v>
      </c>
      <c r="D101" s="123">
        <v>30.9</v>
      </c>
      <c r="E101" s="123">
        <v>80.599999999999994</v>
      </c>
      <c r="F101" s="124">
        <v>86.1</v>
      </c>
    </row>
    <row r="102" spans="1:6" x14ac:dyDescent="0.3">
      <c r="A102" s="121" t="s">
        <v>108</v>
      </c>
      <c r="B102" s="122">
        <v>1.83</v>
      </c>
      <c r="C102" s="123">
        <v>55.8</v>
      </c>
      <c r="D102" s="123">
        <v>30.8</v>
      </c>
      <c r="E102" s="123">
        <v>80.900000000000006</v>
      </c>
      <c r="F102" s="124">
        <v>86.6</v>
      </c>
    </row>
    <row r="103" spans="1:6" x14ac:dyDescent="0.3">
      <c r="A103" s="125" t="s">
        <v>203</v>
      </c>
      <c r="B103" s="126">
        <v>1.85</v>
      </c>
      <c r="C103" s="127">
        <v>57.1</v>
      </c>
      <c r="D103" s="127">
        <v>30.8</v>
      </c>
      <c r="E103" s="127">
        <v>80.5</v>
      </c>
      <c r="F103" s="128">
        <v>85.9</v>
      </c>
    </row>
    <row r="104" spans="1:6" x14ac:dyDescent="0.3">
      <c r="A104" s="121" t="s">
        <v>121</v>
      </c>
      <c r="B104" s="122">
        <v>1.8</v>
      </c>
      <c r="C104" s="123">
        <v>68.599999999999994</v>
      </c>
      <c r="D104" s="123">
        <v>30</v>
      </c>
      <c r="E104" s="123">
        <v>79.400000000000006</v>
      </c>
      <c r="F104" s="124">
        <v>85.3</v>
      </c>
    </row>
    <row r="105" spans="1:6" x14ac:dyDescent="0.3">
      <c r="A105" s="121" t="s">
        <v>122</v>
      </c>
      <c r="B105" s="122">
        <v>1.79</v>
      </c>
      <c r="C105" s="123">
        <v>71.2</v>
      </c>
      <c r="D105" s="123">
        <v>30.4</v>
      </c>
      <c r="E105" s="123">
        <v>80.400000000000006</v>
      </c>
      <c r="F105" s="124">
        <v>85.6</v>
      </c>
    </row>
    <row r="106" spans="1:6" x14ac:dyDescent="0.3">
      <c r="A106" s="121" t="s">
        <v>123</v>
      </c>
      <c r="B106" s="122">
        <v>1.87</v>
      </c>
      <c r="C106" s="123">
        <v>53.3</v>
      </c>
      <c r="D106" s="123">
        <v>31.2</v>
      </c>
      <c r="E106" s="123">
        <v>80.599999999999994</v>
      </c>
      <c r="F106" s="124">
        <v>85.8</v>
      </c>
    </row>
    <row r="107" spans="1:6" x14ac:dyDescent="0.3">
      <c r="A107" s="121" t="s">
        <v>124</v>
      </c>
      <c r="B107" s="122">
        <v>2</v>
      </c>
      <c r="C107" s="123">
        <v>57.8</v>
      </c>
      <c r="D107" s="123">
        <v>31</v>
      </c>
      <c r="E107" s="123">
        <v>80.400000000000006</v>
      </c>
      <c r="F107" s="124">
        <v>85.7</v>
      </c>
    </row>
    <row r="108" spans="1:6" x14ac:dyDescent="0.3">
      <c r="A108" s="121" t="s">
        <v>125</v>
      </c>
      <c r="B108" s="122">
        <v>1.92</v>
      </c>
      <c r="C108" s="123">
        <v>60.4</v>
      </c>
      <c r="D108" s="123">
        <v>30.5</v>
      </c>
      <c r="E108" s="123">
        <v>80.2</v>
      </c>
      <c r="F108" s="124">
        <v>85.6</v>
      </c>
    </row>
    <row r="109" spans="1:6" x14ac:dyDescent="0.3">
      <c r="A109" s="121" t="s">
        <v>126</v>
      </c>
      <c r="B109" s="122">
        <v>2.0699999999999998</v>
      </c>
      <c r="C109" s="123">
        <v>54.9</v>
      </c>
      <c r="D109" s="123">
        <v>30.2</v>
      </c>
      <c r="E109" s="123">
        <v>79.599999999999994</v>
      </c>
      <c r="F109" s="124">
        <v>85.2</v>
      </c>
    </row>
    <row r="110" spans="1:6" ht="15" customHeight="1" x14ac:dyDescent="0.3">
      <c r="A110" s="125" t="s">
        <v>127</v>
      </c>
      <c r="B110" s="126">
        <v>1.95</v>
      </c>
      <c r="C110" s="127">
        <v>57.6</v>
      </c>
      <c r="D110" s="127">
        <v>30.8</v>
      </c>
      <c r="E110" s="127">
        <v>80.3</v>
      </c>
      <c r="F110" s="128">
        <v>85.6</v>
      </c>
    </row>
    <row r="111" spans="1:6" x14ac:dyDescent="0.3">
      <c r="A111" s="121" t="s">
        <v>128</v>
      </c>
      <c r="B111" s="122">
        <v>1.47</v>
      </c>
      <c r="C111" s="123">
        <v>65.3</v>
      </c>
      <c r="D111" s="123">
        <v>30.8</v>
      </c>
      <c r="E111" s="123">
        <v>80.5</v>
      </c>
      <c r="F111" s="124">
        <v>85.4</v>
      </c>
    </row>
    <row r="112" spans="1:6" x14ac:dyDescent="0.3">
      <c r="A112" s="121" t="s">
        <v>129</v>
      </c>
      <c r="B112" s="122">
        <v>1.4</v>
      </c>
      <c r="C112" s="123">
        <v>58.7</v>
      </c>
      <c r="D112" s="123">
        <v>31</v>
      </c>
      <c r="E112" s="123">
        <v>81.099999999999994</v>
      </c>
      <c r="F112" s="124">
        <v>86</v>
      </c>
    </row>
    <row r="113" spans="1:6" x14ac:dyDescent="0.3">
      <c r="A113" s="125" t="s">
        <v>130</v>
      </c>
      <c r="B113" s="126">
        <v>1.43</v>
      </c>
      <c r="C113" s="127">
        <v>61.8</v>
      </c>
      <c r="D113" s="127">
        <v>30.9</v>
      </c>
      <c r="E113" s="127">
        <v>80.900000000000006</v>
      </c>
      <c r="F113" s="128">
        <v>85.7</v>
      </c>
    </row>
    <row r="114" spans="1:6" x14ac:dyDescent="0.3">
      <c r="A114" s="125" t="s">
        <v>186</v>
      </c>
      <c r="B114" s="126">
        <v>1.827</v>
      </c>
      <c r="C114" s="127">
        <v>59.8</v>
      </c>
      <c r="D114" s="127">
        <v>30.8</v>
      </c>
      <c r="E114" s="127">
        <v>79.8</v>
      </c>
      <c r="F114" s="128">
        <v>85.6</v>
      </c>
    </row>
    <row r="115" spans="1:6" x14ac:dyDescent="0.3">
      <c r="A115" s="121" t="s">
        <v>132</v>
      </c>
      <c r="B115" s="122">
        <v>2.23</v>
      </c>
      <c r="C115" s="123">
        <v>82</v>
      </c>
      <c r="D115" s="123">
        <v>30.1</v>
      </c>
      <c r="E115" s="123">
        <v>77.599999999999994</v>
      </c>
      <c r="F115" s="124">
        <v>84.2</v>
      </c>
    </row>
    <row r="116" spans="1:6" x14ac:dyDescent="0.3">
      <c r="A116" s="121" t="s">
        <v>133</v>
      </c>
      <c r="B116" s="122">
        <v>1.97</v>
      </c>
      <c r="C116" s="123">
        <v>81.099999999999994</v>
      </c>
      <c r="D116" s="123">
        <v>29.8</v>
      </c>
      <c r="E116" s="123">
        <v>78.400000000000006</v>
      </c>
      <c r="F116" s="124">
        <v>84.6</v>
      </c>
    </row>
    <row r="117" spans="1:6" x14ac:dyDescent="0.3">
      <c r="A117" s="121" t="s">
        <v>134</v>
      </c>
      <c r="B117" s="122">
        <v>3.82</v>
      </c>
      <c r="C117" s="123">
        <v>90</v>
      </c>
      <c r="D117" s="123">
        <v>28.8</v>
      </c>
      <c r="E117" s="123">
        <v>76.5</v>
      </c>
      <c r="F117" s="124">
        <v>82.5</v>
      </c>
    </row>
    <row r="118" spans="1:6" x14ac:dyDescent="0.3">
      <c r="A118" s="121" t="s">
        <v>138</v>
      </c>
      <c r="B118" s="122">
        <v>2.36</v>
      </c>
      <c r="C118" s="123">
        <v>77.2</v>
      </c>
      <c r="D118" s="123">
        <v>29.2</v>
      </c>
      <c r="E118" s="123">
        <v>77.3</v>
      </c>
      <c r="F118" s="124">
        <v>84.5</v>
      </c>
    </row>
    <row r="119" spans="1:6" x14ac:dyDescent="0.3">
      <c r="A119" s="121" t="s">
        <v>204</v>
      </c>
      <c r="B119" s="122">
        <v>4.58</v>
      </c>
      <c r="C119" s="123">
        <v>91.7</v>
      </c>
      <c r="D119" s="123">
        <v>29</v>
      </c>
      <c r="E119" s="123">
        <v>75</v>
      </c>
      <c r="F119" s="124">
        <v>76.2</v>
      </c>
    </row>
    <row r="120" spans="1:6" ht="15" customHeight="1" x14ac:dyDescent="0.3">
      <c r="A120" s="125" t="s">
        <v>208</v>
      </c>
      <c r="B120" s="126">
        <v>2.85</v>
      </c>
      <c r="C120" s="127">
        <v>84.4</v>
      </c>
      <c r="D120" s="127">
        <v>29.2</v>
      </c>
      <c r="E120" s="127">
        <v>77.400000000000006</v>
      </c>
      <c r="F120" s="128">
        <v>83.8</v>
      </c>
    </row>
    <row r="121" spans="1:6" ht="15" thickBot="1" x14ac:dyDescent="0.35">
      <c r="A121" s="129" t="s">
        <v>209</v>
      </c>
      <c r="B121" s="130">
        <v>1.863</v>
      </c>
      <c r="C121" s="131">
        <v>61.1</v>
      </c>
      <c r="D121" s="131">
        <v>30.7</v>
      </c>
      <c r="E121" s="131">
        <v>79.7</v>
      </c>
      <c r="F121" s="132">
        <v>85.6</v>
      </c>
    </row>
    <row r="123" spans="1:6" x14ac:dyDescent="0.3">
      <c r="A123" s="115" t="s">
        <v>189</v>
      </c>
    </row>
    <row r="124" spans="1:6" x14ac:dyDescent="0.3">
      <c r="A124" s="115" t="s">
        <v>190</v>
      </c>
    </row>
    <row r="125" spans="1:6" x14ac:dyDescent="0.3">
      <c r="A125" s="115" t="s">
        <v>191</v>
      </c>
    </row>
    <row r="126" spans="1:6" ht="25.5" customHeight="1" x14ac:dyDescent="0.3">
      <c r="A126" s="173" t="s">
        <v>210</v>
      </c>
      <c r="B126" s="174"/>
      <c r="C126" s="174"/>
      <c r="D126" s="174"/>
      <c r="E126" s="174"/>
      <c r="F126" s="174"/>
    </row>
    <row r="127" spans="1:6" x14ac:dyDescent="0.3">
      <c r="A127" s="115" t="s">
        <v>211</v>
      </c>
    </row>
    <row r="128" spans="1:6" x14ac:dyDescent="0.3">
      <c r="A128" s="115" t="s">
        <v>205</v>
      </c>
    </row>
    <row r="129" spans="1:1" x14ac:dyDescent="0.3">
      <c r="A129" s="115" t="s">
        <v>194</v>
      </c>
    </row>
  </sheetData>
  <mergeCells count="3">
    <mergeCell ref="A3:D3"/>
    <mergeCell ref="E3:F3"/>
    <mergeCell ref="A126:F126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tabSelected="1" zoomScale="104" workbookViewId="0">
      <pane xSplit="2" ySplit="1" topLeftCell="C17" activePane="bottomRight" state="frozen"/>
      <selection activeCell="B5" sqref="B5"/>
      <selection pane="topRight" activeCell="B5" sqref="B5"/>
      <selection pane="bottomLeft" activeCell="B6" sqref="B6"/>
      <selection pane="bottomRight" activeCell="J1" sqref="J1"/>
    </sheetView>
  </sheetViews>
  <sheetFormatPr baseColWidth="10" defaultColWidth="9.109375" defaultRowHeight="14.4" x14ac:dyDescent="0.3"/>
  <cols>
    <col min="1" max="1" width="9.109375" style="142"/>
    <col min="2" max="2" width="34.44140625" style="116" customWidth="1"/>
    <col min="3" max="3" width="13.44140625" style="116" customWidth="1"/>
    <col min="4" max="4" width="14.44140625" style="116" customWidth="1"/>
    <col min="5" max="5" width="14.6640625" style="116" customWidth="1"/>
    <col min="6" max="6" width="9.109375" style="116"/>
    <col min="7" max="7" width="25.109375" style="116" customWidth="1"/>
    <col min="8" max="8" width="13.6640625" style="116" customWidth="1"/>
    <col min="9" max="9" width="9.109375" style="139"/>
    <col min="10" max="16384" width="9.109375" style="116"/>
  </cols>
  <sheetData>
    <row r="1" spans="1:9" x14ac:dyDescent="0.3">
      <c r="A1" s="140" t="s">
        <v>227</v>
      </c>
      <c r="B1" s="117" t="s">
        <v>223</v>
      </c>
      <c r="C1" s="118" t="s">
        <v>219</v>
      </c>
      <c r="D1" s="119" t="s">
        <v>220</v>
      </c>
      <c r="E1" s="119" t="s">
        <v>221</v>
      </c>
      <c r="F1" s="134" t="s">
        <v>222</v>
      </c>
      <c r="G1" s="135" t="s">
        <v>224</v>
      </c>
      <c r="H1" s="135" t="s">
        <v>225</v>
      </c>
      <c r="I1" s="137" t="s">
        <v>226</v>
      </c>
    </row>
    <row r="2" spans="1:9" x14ac:dyDescent="0.3">
      <c r="A2" s="141" t="s">
        <v>234</v>
      </c>
      <c r="B2" s="121" t="s">
        <v>122</v>
      </c>
      <c r="C2" s="122">
        <v>1.71</v>
      </c>
      <c r="D2" s="123">
        <v>73.099999999999994</v>
      </c>
      <c r="E2" s="123">
        <v>30.6</v>
      </c>
      <c r="F2" s="133">
        <v>1157</v>
      </c>
      <c r="G2" s="116" t="str">
        <f t="shared" ref="G2:G33" si="0">IF(C2&gt;1.9,"Forte fécondité",IF(C2&gt;1.65,"Dans la moyenne","Faible fécondité"))</f>
        <v>Dans la moyenne</v>
      </c>
      <c r="H2" s="116" t="str">
        <f t="shared" ref="H2:H33" si="1">IF(E2&gt;30.3,"Calendrier tardif","Calendrier précoce")</f>
        <v>Calendrier tardif</v>
      </c>
      <c r="I2" s="138" t="str">
        <f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">
      <c r="A3" s="141" t="s">
        <v>235</v>
      </c>
      <c r="B3" s="121" t="s">
        <v>123</v>
      </c>
      <c r="C3" s="122">
        <v>1.82</v>
      </c>
      <c r="D3" s="123">
        <v>55.6</v>
      </c>
      <c r="E3" s="123">
        <v>31.2</v>
      </c>
      <c r="F3" s="133">
        <v>11216</v>
      </c>
      <c r="G3" s="116" t="str">
        <f t="shared" si="0"/>
        <v>Dans la moyenne</v>
      </c>
      <c r="H3" s="116" t="str">
        <f t="shared" si="1"/>
        <v>Calendrier tardif</v>
      </c>
      <c r="I3" s="138" t="str">
        <f t="shared" ref="I3:I66" si="2">IF(AND(G3="Faible fécondité",H3="Calendrier tardif"),"1",IF(AND(G3="Forte fécondité",H3="Calendrier tardif"),"4",IF(AND(H3="Calendrier tardif",G3="Dans la moyenne"),"3",IF(AND(H3="Calendrier précoce",G3="Faible fécondité"),"2",IF(AND(H3="Calendrier précoce",G3="Forte fécondité"),"5","3")))))</f>
        <v>3</v>
      </c>
    </row>
    <row r="4" spans="1:9" x14ac:dyDescent="0.3">
      <c r="A4" s="141" t="s">
        <v>238</v>
      </c>
      <c r="B4" s="121" t="s">
        <v>102</v>
      </c>
      <c r="C4" s="122">
        <v>1.82</v>
      </c>
      <c r="D4" s="123">
        <v>70</v>
      </c>
      <c r="E4" s="123">
        <v>30.1</v>
      </c>
      <c r="F4" s="133">
        <v>5187</v>
      </c>
      <c r="G4" s="116" t="str">
        <f t="shared" si="0"/>
        <v>Dans la moyenne</v>
      </c>
      <c r="H4" s="116" t="str">
        <f t="shared" si="1"/>
        <v>Calendrier précoce</v>
      </c>
      <c r="I4" s="138" t="str">
        <f t="shared" si="2"/>
        <v>3</v>
      </c>
    </row>
    <row r="5" spans="1:9" x14ac:dyDescent="0.3">
      <c r="A5" s="141" t="s">
        <v>236</v>
      </c>
      <c r="B5" s="121" t="s">
        <v>22</v>
      </c>
      <c r="C5" s="122">
        <v>1.79</v>
      </c>
      <c r="D5" s="123">
        <v>71</v>
      </c>
      <c r="E5" s="123">
        <v>29.1</v>
      </c>
      <c r="F5" s="133">
        <v>6819</v>
      </c>
      <c r="G5" s="116" t="str">
        <f t="shared" si="0"/>
        <v>Dans la moyenne</v>
      </c>
      <c r="H5" s="116" t="str">
        <f t="shared" si="1"/>
        <v>Calendrier précoce</v>
      </c>
      <c r="I5" s="138" t="str">
        <f t="shared" si="2"/>
        <v>3</v>
      </c>
    </row>
    <row r="6" spans="1:9" x14ac:dyDescent="0.3">
      <c r="A6" s="141" t="s">
        <v>237</v>
      </c>
      <c r="B6" s="121" t="s">
        <v>88</v>
      </c>
      <c r="C6" s="122">
        <v>1.69</v>
      </c>
      <c r="D6" s="123">
        <v>75.8</v>
      </c>
      <c r="E6" s="123">
        <v>30.2</v>
      </c>
      <c r="F6" s="133">
        <v>1196</v>
      </c>
      <c r="G6" s="116" t="str">
        <f t="shared" si="0"/>
        <v>Dans la moyenne</v>
      </c>
      <c r="H6" s="116" t="str">
        <f t="shared" si="1"/>
        <v>Calendrier précoce</v>
      </c>
      <c r="I6" s="138" t="str">
        <f t="shared" si="2"/>
        <v>3</v>
      </c>
    </row>
    <row r="7" spans="1:9" x14ac:dyDescent="0.3">
      <c r="A7" s="141">
        <v>10</v>
      </c>
      <c r="B7" s="121" t="s">
        <v>23</v>
      </c>
      <c r="C7" s="122">
        <v>1.8</v>
      </c>
      <c r="D7" s="123">
        <v>69.7</v>
      </c>
      <c r="E7" s="123">
        <v>29.6</v>
      </c>
      <c r="F7" s="133">
        <v>1512</v>
      </c>
      <c r="G7" s="116" t="str">
        <f t="shared" si="0"/>
        <v>Dans la moyenne</v>
      </c>
      <c r="H7" s="116" t="str">
        <f t="shared" si="1"/>
        <v>Calendrier précoce</v>
      </c>
      <c r="I7" s="138" t="str">
        <f t="shared" si="2"/>
        <v>3</v>
      </c>
    </row>
    <row r="8" spans="1:9" x14ac:dyDescent="0.3">
      <c r="A8" s="142">
        <v>11</v>
      </c>
      <c r="B8" s="121" t="s">
        <v>115</v>
      </c>
      <c r="C8" s="122">
        <v>1.82</v>
      </c>
      <c r="D8" s="123">
        <v>70.3</v>
      </c>
      <c r="E8" s="123">
        <v>29.9</v>
      </c>
      <c r="F8" s="133">
        <v>2178</v>
      </c>
      <c r="G8" s="116" t="str">
        <f t="shared" si="0"/>
        <v>Dans la moyenne</v>
      </c>
      <c r="H8" s="116" t="str">
        <f t="shared" si="1"/>
        <v>Calendrier précoce</v>
      </c>
      <c r="I8" s="138" t="str">
        <f t="shared" si="2"/>
        <v>3</v>
      </c>
    </row>
    <row r="9" spans="1:9" x14ac:dyDescent="0.3">
      <c r="A9" s="142">
        <f>A8+1</f>
        <v>12</v>
      </c>
      <c r="B9" s="121" t="s">
        <v>89</v>
      </c>
      <c r="C9" s="122">
        <v>1.76</v>
      </c>
      <c r="D9" s="123">
        <v>70.099999999999994</v>
      </c>
      <c r="E9" s="123">
        <v>30.2</v>
      </c>
      <c r="F9" s="133">
        <v>15825</v>
      </c>
      <c r="G9" s="116" t="str">
        <f t="shared" si="0"/>
        <v>Dans la moyenne</v>
      </c>
      <c r="H9" s="116" t="str">
        <f t="shared" si="1"/>
        <v>Calendrier précoce</v>
      </c>
      <c r="I9" s="138" t="str">
        <f t="shared" si="2"/>
        <v>3</v>
      </c>
    </row>
    <row r="10" spans="1:9" x14ac:dyDescent="0.3">
      <c r="A10" s="142">
        <v>13</v>
      </c>
      <c r="B10" s="121" t="s">
        <v>124</v>
      </c>
      <c r="C10" s="122">
        <v>1.95</v>
      </c>
      <c r="D10" s="123">
        <v>60.6</v>
      </c>
      <c r="E10" s="123">
        <v>31.1</v>
      </c>
      <c r="F10" s="133">
        <v>24670</v>
      </c>
      <c r="G10" s="116" t="str">
        <f t="shared" si="0"/>
        <v>Forte fécondité</v>
      </c>
      <c r="H10" s="116" t="str">
        <f t="shared" si="1"/>
        <v>Calendrier tardif</v>
      </c>
      <c r="I10" s="138" t="str">
        <f t="shared" si="2"/>
        <v>4</v>
      </c>
    </row>
    <row r="11" spans="1:9" x14ac:dyDescent="0.3">
      <c r="A11" s="142">
        <v>14</v>
      </c>
      <c r="B11" s="121" t="s">
        <v>41</v>
      </c>
      <c r="C11" s="122">
        <v>1.66</v>
      </c>
      <c r="D11" s="123">
        <v>71.400000000000006</v>
      </c>
      <c r="E11" s="123">
        <v>30.7</v>
      </c>
      <c r="F11" s="133">
        <v>6181</v>
      </c>
      <c r="G11" s="116" t="str">
        <f t="shared" si="0"/>
        <v>Dans la moyenne</v>
      </c>
      <c r="H11" s="116" t="str">
        <f t="shared" si="1"/>
        <v>Calendrier tardif</v>
      </c>
      <c r="I11" s="138" t="str">
        <f t="shared" si="2"/>
        <v>3</v>
      </c>
    </row>
    <row r="12" spans="1:9" x14ac:dyDescent="0.3">
      <c r="A12" s="142">
        <f>A11+1</f>
        <v>15</v>
      </c>
      <c r="B12" s="121" t="s">
        <v>111</v>
      </c>
      <c r="C12" s="122">
        <v>1.66</v>
      </c>
      <c r="D12" s="123">
        <v>76.900000000000006</v>
      </c>
      <c r="E12" s="123">
        <v>29.9</v>
      </c>
      <c r="F12" s="133">
        <v>13791</v>
      </c>
      <c r="G12" s="116" t="str">
        <f t="shared" si="0"/>
        <v>Dans la moyenne</v>
      </c>
      <c r="H12" s="116" t="str">
        <f t="shared" si="1"/>
        <v>Calendrier précoce</v>
      </c>
      <c r="I12" s="138" t="str">
        <f t="shared" si="2"/>
        <v>3</v>
      </c>
    </row>
    <row r="13" spans="1:9" x14ac:dyDescent="0.3">
      <c r="A13" s="142">
        <f>A12+1</f>
        <v>16</v>
      </c>
      <c r="B13" s="121" t="s">
        <v>77</v>
      </c>
      <c r="C13" s="122">
        <v>1.71</v>
      </c>
      <c r="D13" s="123">
        <v>72.7</v>
      </c>
      <c r="E13" s="123">
        <v>29.7</v>
      </c>
      <c r="F13" s="133">
        <v>3012</v>
      </c>
      <c r="G13" s="116" t="str">
        <f t="shared" si="0"/>
        <v>Dans la moyenne</v>
      </c>
      <c r="H13" s="116" t="str">
        <f t="shared" si="1"/>
        <v>Calendrier précoce</v>
      </c>
      <c r="I13" s="138" t="str">
        <f t="shared" si="2"/>
        <v>3</v>
      </c>
    </row>
    <row r="14" spans="1:9" x14ac:dyDescent="0.3">
      <c r="A14" s="142">
        <f>A13+1</f>
        <v>17</v>
      </c>
      <c r="B14" s="121" t="s">
        <v>78</v>
      </c>
      <c r="C14" s="122">
        <v>1.63</v>
      </c>
      <c r="D14" s="123">
        <v>75</v>
      </c>
      <c r="E14" s="123">
        <v>30.2</v>
      </c>
      <c r="F14" s="133">
        <v>16970</v>
      </c>
      <c r="G14" s="116" t="str">
        <f t="shared" si="0"/>
        <v>Faible fécondité</v>
      </c>
      <c r="H14" s="116" t="str">
        <f t="shared" si="1"/>
        <v>Calendrier précoce</v>
      </c>
      <c r="I14" s="138" t="str">
        <f t="shared" si="2"/>
        <v>2</v>
      </c>
    </row>
    <row r="15" spans="1:9" x14ac:dyDescent="0.3">
      <c r="A15" s="142">
        <f>A14+1</f>
        <v>18</v>
      </c>
      <c r="B15" s="121" t="s">
        <v>34</v>
      </c>
      <c r="C15" s="122">
        <v>1.82</v>
      </c>
      <c r="D15" s="123">
        <v>71.8</v>
      </c>
      <c r="E15" s="123">
        <v>29.6</v>
      </c>
      <c r="F15" s="133">
        <v>2601</v>
      </c>
      <c r="G15" s="116" t="str">
        <f t="shared" si="0"/>
        <v>Dans la moyenne</v>
      </c>
      <c r="H15" s="116" t="str">
        <f t="shared" si="1"/>
        <v>Calendrier précoce</v>
      </c>
      <c r="I15" s="138" t="str">
        <f t="shared" si="2"/>
        <v>3</v>
      </c>
    </row>
    <row r="16" spans="1:9" x14ac:dyDescent="0.3">
      <c r="A16" s="142">
        <f>A15+1</f>
        <v>19</v>
      </c>
      <c r="B16" s="121" t="s">
        <v>97</v>
      </c>
      <c r="C16" s="122">
        <v>1.75</v>
      </c>
      <c r="D16" s="123">
        <v>72.7</v>
      </c>
      <c r="E16" s="123">
        <v>29.9</v>
      </c>
      <c r="F16" s="133">
        <v>3405</v>
      </c>
      <c r="G16" s="116" t="str">
        <f t="shared" si="0"/>
        <v>Dans la moyenne</v>
      </c>
      <c r="H16" s="116" t="str">
        <f t="shared" si="1"/>
        <v>Calendrier précoce</v>
      </c>
      <c r="I16" s="138" t="str">
        <f t="shared" si="2"/>
        <v>3</v>
      </c>
    </row>
    <row r="17" spans="1:9" x14ac:dyDescent="0.3">
      <c r="A17" s="142">
        <v>21</v>
      </c>
      <c r="B17" s="121" t="s">
        <v>184</v>
      </c>
      <c r="C17" s="122">
        <v>1.63</v>
      </c>
      <c r="D17" s="123">
        <v>65.3</v>
      </c>
      <c r="E17" s="123">
        <v>31</v>
      </c>
      <c r="F17" s="133">
        <v>5165</v>
      </c>
      <c r="G17" s="116" t="str">
        <f t="shared" si="0"/>
        <v>Faible fécondité</v>
      </c>
      <c r="H17" s="116" t="str">
        <f t="shared" si="1"/>
        <v>Calendrier tardif</v>
      </c>
      <c r="I17" s="138" t="str">
        <f t="shared" si="2"/>
        <v>1</v>
      </c>
    </row>
    <row r="18" spans="1:9" x14ac:dyDescent="0.3">
      <c r="A18" s="142">
        <f>A17+1</f>
        <v>22</v>
      </c>
      <c r="B18" s="121" t="s">
        <v>72</v>
      </c>
      <c r="C18" s="122">
        <v>1.87</v>
      </c>
      <c r="D18" s="123">
        <v>75.2</v>
      </c>
      <c r="E18" s="123">
        <v>30.1</v>
      </c>
      <c r="F18" s="133">
        <v>5082</v>
      </c>
      <c r="G18" s="116" t="str">
        <f t="shared" si="0"/>
        <v>Dans la moyenne</v>
      </c>
      <c r="H18" s="116" t="str">
        <f t="shared" si="1"/>
        <v>Calendrier précoce</v>
      </c>
      <c r="I18" s="138" t="str">
        <f t="shared" si="2"/>
        <v>3</v>
      </c>
    </row>
    <row r="19" spans="1:9" x14ac:dyDescent="0.3">
      <c r="A19" s="142">
        <f>A18+1</f>
        <v>23</v>
      </c>
      <c r="B19" s="121" t="s">
        <v>98</v>
      </c>
      <c r="C19" s="122">
        <v>1.65</v>
      </c>
      <c r="D19" s="123">
        <v>76.8</v>
      </c>
      <c r="E19" s="123">
        <v>29.7</v>
      </c>
      <c r="F19" s="133">
        <v>2892</v>
      </c>
      <c r="G19" s="116" t="str">
        <f t="shared" si="0"/>
        <v>Faible fécondité</v>
      </c>
      <c r="H19" s="116" t="str">
        <f t="shared" si="1"/>
        <v>Calendrier précoce</v>
      </c>
      <c r="I19" s="138" t="str">
        <f t="shared" si="2"/>
        <v>2</v>
      </c>
    </row>
    <row r="20" spans="1:9" x14ac:dyDescent="0.3">
      <c r="A20" s="142">
        <v>24</v>
      </c>
      <c r="B20" s="121" t="s">
        <v>82</v>
      </c>
      <c r="C20" s="122">
        <v>1.71</v>
      </c>
      <c r="D20" s="123">
        <v>75.5</v>
      </c>
      <c r="E20" s="123">
        <v>29.7</v>
      </c>
      <c r="F20" s="133">
        <v>5950</v>
      </c>
      <c r="G20" s="116" t="str">
        <f t="shared" si="0"/>
        <v>Dans la moyenne</v>
      </c>
      <c r="H20" s="116" t="str">
        <f t="shared" si="1"/>
        <v>Calendrier précoce</v>
      </c>
      <c r="I20" s="138" t="str">
        <f t="shared" si="2"/>
        <v>3</v>
      </c>
    </row>
    <row r="21" spans="1:9" x14ac:dyDescent="0.3">
      <c r="A21" s="142">
        <f>A20+1</f>
        <v>25</v>
      </c>
      <c r="B21" s="121" t="s">
        <v>61</v>
      </c>
      <c r="C21" s="122">
        <v>1.73</v>
      </c>
      <c r="D21" s="123">
        <v>61.1</v>
      </c>
      <c r="E21" s="123">
        <v>30.5</v>
      </c>
      <c r="F21" s="133">
        <v>1482</v>
      </c>
      <c r="G21" s="116" t="str">
        <f t="shared" si="0"/>
        <v>Dans la moyenne</v>
      </c>
      <c r="H21" s="116" t="str">
        <f t="shared" si="1"/>
        <v>Calendrier tardif</v>
      </c>
      <c r="I21" s="138" t="str">
        <f t="shared" si="2"/>
        <v>3</v>
      </c>
    </row>
    <row r="22" spans="1:9" x14ac:dyDescent="0.3">
      <c r="A22" s="142">
        <f>A21+1</f>
        <v>26</v>
      </c>
      <c r="B22" s="121" t="s">
        <v>103</v>
      </c>
      <c r="C22" s="122">
        <v>1.87</v>
      </c>
      <c r="D22" s="123">
        <v>62</v>
      </c>
      <c r="E22" s="123">
        <v>30.3</v>
      </c>
      <c r="F22" s="133">
        <v>8050</v>
      </c>
      <c r="G22" s="116" t="str">
        <f t="shared" si="0"/>
        <v>Dans la moyenne</v>
      </c>
      <c r="H22" s="116" t="str">
        <f t="shared" si="1"/>
        <v>Calendrier précoce</v>
      </c>
      <c r="I22" s="138" t="str">
        <f t="shared" si="2"/>
        <v>3</v>
      </c>
    </row>
    <row r="23" spans="1:9" x14ac:dyDescent="0.3">
      <c r="A23" s="142">
        <v>27</v>
      </c>
      <c r="B23" s="121" t="s">
        <v>31</v>
      </c>
      <c r="C23" s="122">
        <v>1.94</v>
      </c>
      <c r="D23" s="123">
        <v>69.900000000000006</v>
      </c>
      <c r="E23" s="123">
        <v>29.6</v>
      </c>
      <c r="F23" s="133">
        <v>13446</v>
      </c>
      <c r="G23" s="116" t="str">
        <f t="shared" si="0"/>
        <v>Forte fécondité</v>
      </c>
      <c r="H23" s="116" t="str">
        <f t="shared" si="1"/>
        <v>Calendrier précoce</v>
      </c>
      <c r="I23" s="138" t="str">
        <f t="shared" si="2"/>
        <v>5</v>
      </c>
    </row>
    <row r="24" spans="1:9" x14ac:dyDescent="0.3">
      <c r="A24" s="142">
        <f>A23+1</f>
        <v>28</v>
      </c>
      <c r="B24" s="121" t="s">
        <v>35</v>
      </c>
      <c r="C24" s="122">
        <v>1.95</v>
      </c>
      <c r="D24" s="123">
        <v>62.6</v>
      </c>
      <c r="E24" s="123">
        <v>30.3</v>
      </c>
      <c r="F24" s="133">
        <v>4439</v>
      </c>
      <c r="G24" s="116" t="str">
        <f t="shared" si="0"/>
        <v>Forte fécondité</v>
      </c>
      <c r="H24" s="116" t="str">
        <f t="shared" si="1"/>
        <v>Calendrier précoce</v>
      </c>
      <c r="I24" s="138" t="str">
        <f t="shared" si="2"/>
        <v>5</v>
      </c>
    </row>
    <row r="25" spans="1:9" x14ac:dyDescent="0.3">
      <c r="A25" s="142">
        <f>A24+1</f>
        <v>29</v>
      </c>
      <c r="B25" s="121" t="s">
        <v>73</v>
      </c>
      <c r="C25" s="122">
        <v>1.7</v>
      </c>
      <c r="D25" s="123">
        <v>73.400000000000006</v>
      </c>
      <c r="E25" s="123">
        <v>30.7</v>
      </c>
      <c r="F25" s="133">
        <v>7885</v>
      </c>
      <c r="G25" s="116" t="str">
        <f t="shared" si="0"/>
        <v>Dans la moyenne</v>
      </c>
      <c r="H25" s="116" t="str">
        <f t="shared" si="1"/>
        <v>Calendrier tardif</v>
      </c>
      <c r="I25" s="138" t="str">
        <f t="shared" si="2"/>
        <v>3</v>
      </c>
    </row>
    <row r="26" spans="1:9" x14ac:dyDescent="0.3">
      <c r="A26" s="142">
        <f>A25+1</f>
        <v>30</v>
      </c>
      <c r="B26" s="121" t="s">
        <v>116</v>
      </c>
      <c r="C26" s="122">
        <v>1.92</v>
      </c>
      <c r="D26" s="123">
        <v>63.3</v>
      </c>
      <c r="E26" s="123">
        <v>30.3</v>
      </c>
      <c r="F26" s="133">
        <v>1409</v>
      </c>
      <c r="G26" s="116" t="str">
        <f t="shared" si="0"/>
        <v>Forte fécondité</v>
      </c>
      <c r="H26" s="116" t="str">
        <f t="shared" si="1"/>
        <v>Calendrier précoce</v>
      </c>
      <c r="I26" s="138" t="str">
        <f t="shared" si="2"/>
        <v>5</v>
      </c>
    </row>
    <row r="27" spans="1:9" x14ac:dyDescent="0.3">
      <c r="A27" s="141">
        <v>31</v>
      </c>
      <c r="B27" s="121" t="s">
        <v>90</v>
      </c>
      <c r="C27" s="122">
        <v>1.58</v>
      </c>
      <c r="D27" s="123">
        <v>62</v>
      </c>
      <c r="E27" s="123">
        <v>31.8</v>
      </c>
      <c r="F27" s="133">
        <v>1229</v>
      </c>
      <c r="G27" s="116" t="str">
        <f t="shared" si="0"/>
        <v>Faible fécondité</v>
      </c>
      <c r="H27" s="116" t="str">
        <f t="shared" si="1"/>
        <v>Calendrier tardif</v>
      </c>
      <c r="I27" s="138" t="str">
        <f t="shared" si="2"/>
        <v>1</v>
      </c>
    </row>
    <row r="28" spans="1:9" x14ac:dyDescent="0.3">
      <c r="A28" s="142">
        <v>32</v>
      </c>
      <c r="B28" s="121" t="s">
        <v>91</v>
      </c>
      <c r="C28" s="122">
        <v>1.72</v>
      </c>
      <c r="D28" s="123">
        <v>71.5</v>
      </c>
      <c r="E28" s="123">
        <v>30.4</v>
      </c>
      <c r="F28" s="133">
        <v>1897</v>
      </c>
      <c r="G28" s="116" t="str">
        <f t="shared" si="0"/>
        <v>Dans la moyenne</v>
      </c>
      <c r="H28" s="116" t="str">
        <f t="shared" si="1"/>
        <v>Calendrier tardif</v>
      </c>
      <c r="I28" s="138" t="str">
        <f t="shared" si="2"/>
        <v>3</v>
      </c>
    </row>
    <row r="29" spans="1:9" x14ac:dyDescent="0.3">
      <c r="A29" s="142">
        <f>A28+1</f>
        <v>33</v>
      </c>
      <c r="B29" s="121" t="s">
        <v>83</v>
      </c>
      <c r="C29" s="122">
        <v>1.6</v>
      </c>
      <c r="D29" s="123">
        <v>66.2</v>
      </c>
      <c r="E29" s="123">
        <v>31.4</v>
      </c>
      <c r="F29" s="133">
        <v>2931</v>
      </c>
      <c r="G29" s="116" t="str">
        <f t="shared" si="0"/>
        <v>Faible fécondité</v>
      </c>
      <c r="H29" s="116" t="str">
        <f t="shared" si="1"/>
        <v>Calendrier tardif</v>
      </c>
      <c r="I29" s="138" t="str">
        <f t="shared" si="2"/>
        <v>1</v>
      </c>
    </row>
    <row r="30" spans="1:9" x14ac:dyDescent="0.3">
      <c r="A30" s="142">
        <v>34</v>
      </c>
      <c r="B30" s="121" t="s">
        <v>117</v>
      </c>
      <c r="C30" s="122">
        <v>1.68</v>
      </c>
      <c r="D30" s="123">
        <v>61.9</v>
      </c>
      <c r="E30" s="123">
        <v>31.3</v>
      </c>
      <c r="F30" s="133">
        <v>3213</v>
      </c>
      <c r="G30" s="116" t="str">
        <f t="shared" si="0"/>
        <v>Dans la moyenne</v>
      </c>
      <c r="H30" s="116" t="str">
        <f t="shared" si="1"/>
        <v>Calendrier tardif</v>
      </c>
      <c r="I30" s="138" t="str">
        <f t="shared" si="2"/>
        <v>3</v>
      </c>
    </row>
    <row r="31" spans="1:9" x14ac:dyDescent="0.3">
      <c r="A31" s="142">
        <v>35</v>
      </c>
      <c r="B31" s="121" t="s">
        <v>74</v>
      </c>
      <c r="C31" s="122">
        <v>1.7</v>
      </c>
      <c r="D31" s="123">
        <v>69</v>
      </c>
      <c r="E31" s="123">
        <v>31.2</v>
      </c>
      <c r="F31" s="133">
        <v>11548</v>
      </c>
      <c r="G31" s="116" t="str">
        <f t="shared" si="0"/>
        <v>Dans la moyenne</v>
      </c>
      <c r="H31" s="116" t="str">
        <f t="shared" si="1"/>
        <v>Calendrier tardif</v>
      </c>
      <c r="I31" s="138" t="str">
        <f t="shared" si="2"/>
        <v>3</v>
      </c>
    </row>
    <row r="32" spans="1:9" x14ac:dyDescent="0.3">
      <c r="A32" s="142">
        <v>36</v>
      </c>
      <c r="B32" s="121" t="s">
        <v>36</v>
      </c>
      <c r="C32" s="122">
        <v>1.79</v>
      </c>
      <c r="D32" s="123">
        <v>76.099999999999994</v>
      </c>
      <c r="E32" s="123">
        <v>29.8</v>
      </c>
      <c r="F32" s="133">
        <v>1727</v>
      </c>
      <c r="G32" s="116" t="str">
        <f t="shared" si="0"/>
        <v>Dans la moyenne</v>
      </c>
      <c r="H32" s="116" t="str">
        <f t="shared" si="1"/>
        <v>Calendrier précoce</v>
      </c>
      <c r="I32" s="138" t="str">
        <f t="shared" si="2"/>
        <v>3</v>
      </c>
    </row>
    <row r="33" spans="1:9" x14ac:dyDescent="0.3">
      <c r="A33" s="142">
        <v>37</v>
      </c>
      <c r="B33" s="121" t="s">
        <v>37</v>
      </c>
      <c r="C33" s="122">
        <v>1.7</v>
      </c>
      <c r="D33" s="123">
        <v>66</v>
      </c>
      <c r="E33" s="123">
        <v>31</v>
      </c>
      <c r="F33" s="133">
        <v>6020</v>
      </c>
      <c r="G33" s="116" t="str">
        <f t="shared" si="0"/>
        <v>Dans la moyenne</v>
      </c>
      <c r="H33" s="116" t="str">
        <f t="shared" si="1"/>
        <v>Calendrier tardif</v>
      </c>
      <c r="I33" s="138" t="str">
        <f t="shared" si="2"/>
        <v>3</v>
      </c>
    </row>
    <row r="34" spans="1:9" x14ac:dyDescent="0.3">
      <c r="A34" s="142">
        <v>38</v>
      </c>
      <c r="B34" s="121" t="s">
        <v>104</v>
      </c>
      <c r="C34" s="122">
        <v>1.83</v>
      </c>
      <c r="D34" s="123">
        <v>58.3</v>
      </c>
      <c r="E34" s="123">
        <v>30.8</v>
      </c>
      <c r="F34" s="133">
        <v>24241</v>
      </c>
      <c r="G34" s="116" t="str">
        <f t="shared" ref="G34:G65" si="3">IF(C34&gt;1.9,"Forte fécondité",IF(C34&gt;1.65,"Dans la moyenne","Faible fécondité"))</f>
        <v>Dans la moyenne</v>
      </c>
      <c r="H34" s="116" t="str">
        <f t="shared" ref="H34:H65" si="4">IF(E34&gt;30.3,"Calendrier tardif","Calendrier précoce")</f>
        <v>Calendrier tardif</v>
      </c>
      <c r="I34" s="138" t="str">
        <f t="shared" si="2"/>
        <v>3</v>
      </c>
    </row>
    <row r="35" spans="1:9" x14ac:dyDescent="0.3">
      <c r="A35" s="142">
        <v>39</v>
      </c>
      <c r="B35" s="121" t="s">
        <v>62</v>
      </c>
      <c r="C35" s="122">
        <v>1.79</v>
      </c>
      <c r="D35" s="123">
        <v>68.599999999999994</v>
      </c>
      <c r="E35" s="123">
        <v>30</v>
      </c>
      <c r="F35" s="133">
        <v>4655</v>
      </c>
      <c r="G35" s="116" t="str">
        <f t="shared" si="3"/>
        <v>Dans la moyenne</v>
      </c>
      <c r="H35" s="116" t="str">
        <f t="shared" si="4"/>
        <v>Calendrier précoce</v>
      </c>
      <c r="I35" s="138" t="str">
        <f t="shared" si="2"/>
        <v>3</v>
      </c>
    </row>
    <row r="36" spans="1:9" x14ac:dyDescent="0.3">
      <c r="A36" s="142">
        <v>40</v>
      </c>
      <c r="B36" s="121" t="s">
        <v>84</v>
      </c>
      <c r="C36" s="122">
        <v>1.73</v>
      </c>
      <c r="D36" s="123">
        <v>74.5</v>
      </c>
      <c r="E36" s="123">
        <v>30.2</v>
      </c>
      <c r="F36" s="133">
        <v>4941</v>
      </c>
      <c r="G36" s="116" t="str">
        <f t="shared" si="3"/>
        <v>Dans la moyenne</v>
      </c>
      <c r="H36" s="116" t="str">
        <f t="shared" si="4"/>
        <v>Calendrier précoce</v>
      </c>
      <c r="I36" s="138" t="str">
        <f t="shared" si="2"/>
        <v>3</v>
      </c>
    </row>
    <row r="37" spans="1:9" x14ac:dyDescent="0.3">
      <c r="A37" s="142">
        <v>41</v>
      </c>
      <c r="B37" s="121" t="s">
        <v>38</v>
      </c>
      <c r="C37" s="122">
        <v>1.89</v>
      </c>
      <c r="D37" s="123">
        <v>67.099999999999994</v>
      </c>
      <c r="E37" s="123">
        <v>29.6</v>
      </c>
      <c r="F37" s="133">
        <v>2935</v>
      </c>
      <c r="G37" s="116" t="str">
        <f t="shared" si="3"/>
        <v>Dans la moyenne</v>
      </c>
      <c r="H37" s="116" t="str">
        <f t="shared" si="4"/>
        <v>Calendrier précoce</v>
      </c>
      <c r="I37" s="138" t="str">
        <f t="shared" si="2"/>
        <v>3</v>
      </c>
    </row>
    <row r="38" spans="1:9" x14ac:dyDescent="0.3">
      <c r="A38" s="142">
        <v>42</v>
      </c>
      <c r="B38" s="121" t="s">
        <v>105</v>
      </c>
      <c r="C38" s="122">
        <v>1.94</v>
      </c>
      <c r="D38" s="123">
        <v>58.1</v>
      </c>
      <c r="E38" s="123">
        <v>30.3</v>
      </c>
      <c r="F38" s="133">
        <v>4273</v>
      </c>
      <c r="G38" s="116" t="str">
        <f t="shared" si="3"/>
        <v>Forte fécondité</v>
      </c>
      <c r="H38" s="116" t="str">
        <f t="shared" si="4"/>
        <v>Calendrier précoce</v>
      </c>
      <c r="I38" s="138" t="str">
        <f t="shared" si="2"/>
        <v>5</v>
      </c>
    </row>
    <row r="39" spans="1:9" x14ac:dyDescent="0.3">
      <c r="A39" s="142">
        <v>43</v>
      </c>
      <c r="B39" s="121" t="s">
        <v>112</v>
      </c>
      <c r="C39" s="122">
        <v>1.81</v>
      </c>
      <c r="D39" s="123">
        <v>71.900000000000006</v>
      </c>
      <c r="E39" s="123">
        <v>30.1</v>
      </c>
      <c r="F39" s="133">
        <v>9680</v>
      </c>
      <c r="G39" s="116" t="str">
        <f t="shared" si="3"/>
        <v>Dans la moyenne</v>
      </c>
      <c r="H39" s="116" t="str">
        <f t="shared" si="4"/>
        <v>Calendrier précoce</v>
      </c>
      <c r="I39" s="138" t="str">
        <f t="shared" si="2"/>
        <v>3</v>
      </c>
    </row>
    <row r="40" spans="1:9" x14ac:dyDescent="0.3">
      <c r="A40" s="142">
        <v>44</v>
      </c>
      <c r="B40" s="121" t="s">
        <v>66</v>
      </c>
      <c r="C40" s="122">
        <v>1.8</v>
      </c>
      <c r="D40" s="123">
        <v>66.400000000000006</v>
      </c>
      <c r="E40" s="123">
        <v>31.1</v>
      </c>
      <c r="F40" s="133">
        <v>16159</v>
      </c>
      <c r="G40" s="116" t="str">
        <f t="shared" si="3"/>
        <v>Dans la moyenne</v>
      </c>
      <c r="H40" s="116" t="str">
        <f t="shared" si="4"/>
        <v>Calendrier tardif</v>
      </c>
      <c r="I40" s="138" t="str">
        <f t="shared" si="2"/>
        <v>3</v>
      </c>
    </row>
    <row r="41" spans="1:9" x14ac:dyDescent="0.3">
      <c r="A41" s="142">
        <v>45</v>
      </c>
      <c r="B41" s="121" t="s">
        <v>39</v>
      </c>
      <c r="C41" s="122">
        <v>1.95</v>
      </c>
      <c r="D41" s="123">
        <v>62.1</v>
      </c>
      <c r="E41" s="123">
        <v>30.4</v>
      </c>
      <c r="F41" s="133">
        <v>7615</v>
      </c>
      <c r="G41" s="116" t="str">
        <f t="shared" si="3"/>
        <v>Forte fécondité</v>
      </c>
      <c r="H41" s="116" t="str">
        <f t="shared" si="4"/>
        <v>Calendrier tardif</v>
      </c>
      <c r="I41" s="138" t="str">
        <f t="shared" si="2"/>
        <v>4</v>
      </c>
    </row>
    <row r="42" spans="1:9" x14ac:dyDescent="0.3">
      <c r="A42" s="142">
        <v>46</v>
      </c>
      <c r="B42" s="121" t="s">
        <v>92</v>
      </c>
      <c r="C42" s="122">
        <v>1.69</v>
      </c>
      <c r="D42" s="123">
        <v>77.099999999999994</v>
      </c>
      <c r="E42" s="123">
        <v>30.4</v>
      </c>
      <c r="F42" s="133">
        <v>2449</v>
      </c>
      <c r="G42" s="116" t="str">
        <f t="shared" si="3"/>
        <v>Dans la moyenne</v>
      </c>
      <c r="H42" s="116" t="str">
        <f t="shared" si="4"/>
        <v>Calendrier tardif</v>
      </c>
      <c r="I42" s="138" t="str">
        <f t="shared" si="2"/>
        <v>3</v>
      </c>
    </row>
    <row r="43" spans="1:9" x14ac:dyDescent="0.3">
      <c r="A43" s="142">
        <v>47</v>
      </c>
      <c r="B43" s="121" t="s">
        <v>85</v>
      </c>
      <c r="C43" s="122">
        <v>1.83</v>
      </c>
      <c r="D43" s="123">
        <v>68</v>
      </c>
      <c r="E43" s="123">
        <v>30.1</v>
      </c>
      <c r="F43" s="133">
        <v>3146</v>
      </c>
      <c r="G43" s="116" t="str">
        <f t="shared" si="3"/>
        <v>Dans la moyenne</v>
      </c>
      <c r="H43" s="116" t="str">
        <f t="shared" si="4"/>
        <v>Calendrier précoce</v>
      </c>
      <c r="I43" s="138" t="str">
        <f t="shared" si="2"/>
        <v>3</v>
      </c>
    </row>
    <row r="44" spans="1:9" x14ac:dyDescent="0.3">
      <c r="A44" s="142">
        <v>48</v>
      </c>
      <c r="B44" s="121" t="s">
        <v>118</v>
      </c>
      <c r="C44" s="122">
        <v>1.46</v>
      </c>
      <c r="D44" s="123">
        <v>74.900000000000006</v>
      </c>
      <c r="E44" s="123">
        <v>30.4</v>
      </c>
      <c r="F44" s="133">
        <v>3237</v>
      </c>
      <c r="G44" s="116" t="str">
        <f t="shared" si="3"/>
        <v>Faible fécondité</v>
      </c>
      <c r="H44" s="116" t="str">
        <f t="shared" si="4"/>
        <v>Calendrier tardif</v>
      </c>
      <c r="I44" s="138" t="str">
        <f t="shared" si="2"/>
        <v>1</v>
      </c>
    </row>
    <row r="45" spans="1:9" x14ac:dyDescent="0.3">
      <c r="A45" s="142">
        <v>49</v>
      </c>
      <c r="B45" s="121" t="s">
        <v>67</v>
      </c>
      <c r="C45" s="122">
        <v>1.81</v>
      </c>
      <c r="D45" s="123">
        <v>69.099999999999994</v>
      </c>
      <c r="E45" s="123">
        <v>30.5</v>
      </c>
      <c r="F45" s="133">
        <v>8384</v>
      </c>
      <c r="G45" s="116" t="str">
        <f t="shared" si="3"/>
        <v>Dans la moyenne</v>
      </c>
      <c r="H45" s="116" t="str">
        <f t="shared" si="4"/>
        <v>Calendrier tardif</v>
      </c>
      <c r="I45" s="138" t="str">
        <f t="shared" si="2"/>
        <v>3</v>
      </c>
    </row>
    <row r="46" spans="1:9" x14ac:dyDescent="0.3">
      <c r="A46" s="142">
        <v>50</v>
      </c>
      <c r="B46" s="121" t="s">
        <v>42</v>
      </c>
      <c r="C46" s="122">
        <v>1.79</v>
      </c>
      <c r="D46" s="123">
        <v>74.099999999999994</v>
      </c>
      <c r="E46" s="123">
        <v>29.7</v>
      </c>
      <c r="F46" s="133">
        <v>6552</v>
      </c>
      <c r="G46" s="116" t="str">
        <f t="shared" si="3"/>
        <v>Dans la moyenne</v>
      </c>
      <c r="H46" s="116" t="str">
        <f t="shared" si="4"/>
        <v>Calendrier précoce</v>
      </c>
      <c r="I46" s="138" t="str">
        <f t="shared" si="2"/>
        <v>3</v>
      </c>
    </row>
    <row r="47" spans="1:9" x14ac:dyDescent="0.3">
      <c r="A47" s="142">
        <v>51</v>
      </c>
      <c r="B47" s="121" t="s">
        <v>24</v>
      </c>
      <c r="C47" s="122">
        <v>1.7</v>
      </c>
      <c r="D47" s="123">
        <v>67.2</v>
      </c>
      <c r="E47" s="123">
        <v>30.4</v>
      </c>
      <c r="F47" s="133">
        <v>9697</v>
      </c>
      <c r="G47" s="116" t="str">
        <f t="shared" si="3"/>
        <v>Dans la moyenne</v>
      </c>
      <c r="H47" s="116" t="str">
        <f t="shared" si="4"/>
        <v>Calendrier tardif</v>
      </c>
      <c r="I47" s="138" t="str">
        <f t="shared" si="2"/>
        <v>3</v>
      </c>
    </row>
    <row r="48" spans="1:9" x14ac:dyDescent="0.3">
      <c r="A48" s="142">
        <v>52</v>
      </c>
      <c r="B48" s="121" t="s">
        <v>25</v>
      </c>
      <c r="C48" s="122">
        <v>1.7</v>
      </c>
      <c r="D48" s="123">
        <v>73.599999999999994</v>
      </c>
      <c r="E48" s="123">
        <v>29.1</v>
      </c>
      <c r="F48" s="133">
        <v>2998</v>
      </c>
      <c r="G48" s="116" t="str">
        <f t="shared" si="3"/>
        <v>Dans la moyenne</v>
      </c>
      <c r="H48" s="116" t="str">
        <f t="shared" si="4"/>
        <v>Calendrier précoce</v>
      </c>
      <c r="I48" s="138" t="str">
        <f t="shared" si="2"/>
        <v>3</v>
      </c>
    </row>
    <row r="49" spans="1:9" x14ac:dyDescent="0.3">
      <c r="A49" s="142">
        <v>53</v>
      </c>
      <c r="B49" s="121" t="s">
        <v>68</v>
      </c>
      <c r="C49" s="122">
        <v>1.98</v>
      </c>
      <c r="D49" s="123">
        <v>73.3</v>
      </c>
      <c r="E49" s="123">
        <v>29.6</v>
      </c>
      <c r="F49" s="133">
        <v>2968</v>
      </c>
      <c r="G49" s="116" t="str">
        <f t="shared" si="3"/>
        <v>Forte fécondité</v>
      </c>
      <c r="H49" s="116" t="str">
        <f t="shared" si="4"/>
        <v>Calendrier précoce</v>
      </c>
      <c r="I49" s="138" t="str">
        <f t="shared" si="2"/>
        <v>5</v>
      </c>
    </row>
    <row r="50" spans="1:9" x14ac:dyDescent="0.3">
      <c r="A50" s="142">
        <v>54</v>
      </c>
      <c r="B50" s="121" t="s">
        <v>53</v>
      </c>
      <c r="C50" s="122">
        <v>1.51</v>
      </c>
      <c r="D50" s="123">
        <v>64.3</v>
      </c>
      <c r="E50" s="123">
        <v>30.7</v>
      </c>
      <c r="F50" s="133">
        <v>11797</v>
      </c>
      <c r="G50" s="116" t="str">
        <f t="shared" si="3"/>
        <v>Faible fécondité</v>
      </c>
      <c r="H50" s="116" t="str">
        <f t="shared" si="4"/>
        <v>Calendrier tardif</v>
      </c>
      <c r="I50" s="138" t="str">
        <f t="shared" si="2"/>
        <v>1</v>
      </c>
    </row>
    <row r="51" spans="1:9" x14ac:dyDescent="0.3">
      <c r="A51" s="142">
        <v>55</v>
      </c>
      <c r="B51" s="121" t="s">
        <v>54</v>
      </c>
      <c r="C51" s="122">
        <v>1.71</v>
      </c>
      <c r="D51" s="123">
        <v>74.3</v>
      </c>
      <c r="E51" s="123">
        <v>29.1</v>
      </c>
      <c r="F51" s="133">
        <v>7536</v>
      </c>
      <c r="G51" s="116" t="str">
        <f t="shared" si="3"/>
        <v>Dans la moyenne</v>
      </c>
      <c r="H51" s="116" t="str">
        <f t="shared" si="4"/>
        <v>Calendrier précoce</v>
      </c>
      <c r="I51" s="138" t="str">
        <f t="shared" si="2"/>
        <v>3</v>
      </c>
    </row>
    <row r="52" spans="1:9" x14ac:dyDescent="0.3">
      <c r="A52" s="142">
        <v>56</v>
      </c>
      <c r="B52" s="121" t="s">
        <v>75</v>
      </c>
      <c r="C52" s="122">
        <v>1.8</v>
      </c>
      <c r="D52" s="123">
        <v>71.099999999999994</v>
      </c>
      <c r="E52" s="123">
        <v>30.5</v>
      </c>
      <c r="F52" s="133">
        <v>6478</v>
      </c>
      <c r="G52" s="116" t="str">
        <f t="shared" si="3"/>
        <v>Dans la moyenne</v>
      </c>
      <c r="H52" s="116" t="str">
        <f t="shared" si="4"/>
        <v>Calendrier tardif</v>
      </c>
      <c r="I52" s="138" t="str">
        <f t="shared" si="2"/>
        <v>3</v>
      </c>
    </row>
    <row r="53" spans="1:9" x14ac:dyDescent="0.3">
      <c r="A53" s="142">
        <v>57</v>
      </c>
      <c r="B53" s="121" t="s">
        <v>55</v>
      </c>
      <c r="C53" s="122">
        <v>1.58</v>
      </c>
      <c r="D53" s="123">
        <v>57.3</v>
      </c>
      <c r="E53" s="123">
        <v>30.3</v>
      </c>
      <c r="F53" s="133">
        <v>2458</v>
      </c>
      <c r="G53" s="116" t="str">
        <f t="shared" si="3"/>
        <v>Faible fécondité</v>
      </c>
      <c r="H53" s="116" t="str">
        <f t="shared" si="4"/>
        <v>Calendrier précoce</v>
      </c>
      <c r="I53" s="138" t="str">
        <f t="shared" si="2"/>
        <v>2</v>
      </c>
    </row>
    <row r="54" spans="1:9" x14ac:dyDescent="0.3">
      <c r="A54" s="142">
        <v>58</v>
      </c>
      <c r="B54" s="121" t="s">
        <v>46</v>
      </c>
      <c r="C54" s="122">
        <v>1.74</v>
      </c>
      <c r="D54" s="123">
        <v>74.400000000000006</v>
      </c>
      <c r="E54" s="123">
        <v>29.3</v>
      </c>
      <c r="F54" s="133">
        <v>3104</v>
      </c>
      <c r="G54" s="116" t="str">
        <f t="shared" si="3"/>
        <v>Dans la moyenne</v>
      </c>
      <c r="H54" s="116" t="str">
        <f t="shared" si="4"/>
        <v>Calendrier précoce</v>
      </c>
      <c r="I54" s="138" t="str">
        <f t="shared" si="2"/>
        <v>3</v>
      </c>
    </row>
    <row r="55" spans="1:9" x14ac:dyDescent="0.3">
      <c r="A55" s="142">
        <v>59</v>
      </c>
      <c r="B55" s="121" t="s">
        <v>50</v>
      </c>
      <c r="C55" s="122">
        <v>1.8</v>
      </c>
      <c r="D55" s="123">
        <v>62.2</v>
      </c>
      <c r="E55" s="123">
        <v>30.3</v>
      </c>
      <c r="F55" s="133">
        <v>15261</v>
      </c>
      <c r="G55" s="116" t="str">
        <f t="shared" si="3"/>
        <v>Dans la moyenne</v>
      </c>
      <c r="H55" s="116" t="str">
        <f t="shared" si="4"/>
        <v>Calendrier précoce</v>
      </c>
      <c r="I55" s="138" t="str">
        <f t="shared" si="2"/>
        <v>3</v>
      </c>
    </row>
    <row r="56" spans="1:9" x14ac:dyDescent="0.3">
      <c r="A56" s="142">
        <v>60</v>
      </c>
      <c r="B56" s="121" t="s">
        <v>28</v>
      </c>
      <c r="C56" s="122">
        <v>1.91</v>
      </c>
      <c r="D56" s="123">
        <v>62.8</v>
      </c>
      <c r="E56" s="123">
        <v>30.2</v>
      </c>
      <c r="F56" s="133">
        <v>5338</v>
      </c>
      <c r="G56" s="116" t="str">
        <f t="shared" si="3"/>
        <v>Forte fécondité</v>
      </c>
      <c r="H56" s="116" t="str">
        <f t="shared" si="4"/>
        <v>Calendrier précoce</v>
      </c>
      <c r="I56" s="138" t="str">
        <f t="shared" si="2"/>
        <v>5</v>
      </c>
    </row>
    <row r="57" spans="1:9" x14ac:dyDescent="0.3">
      <c r="A57" s="142">
        <v>61</v>
      </c>
      <c r="B57" s="121" t="s">
        <v>43</v>
      </c>
      <c r="C57" s="122">
        <v>1.84</v>
      </c>
      <c r="D57" s="123">
        <v>73.8</v>
      </c>
      <c r="E57" s="123">
        <v>29.5</v>
      </c>
      <c r="F57" s="133">
        <v>4257</v>
      </c>
      <c r="G57" s="116" t="str">
        <f t="shared" si="3"/>
        <v>Dans la moyenne</v>
      </c>
      <c r="H57" s="116" t="str">
        <f t="shared" si="4"/>
        <v>Calendrier précoce</v>
      </c>
      <c r="I57" s="138" t="str">
        <f t="shared" si="2"/>
        <v>3</v>
      </c>
    </row>
    <row r="58" spans="1:9" x14ac:dyDescent="0.3">
      <c r="A58" s="142">
        <v>62</v>
      </c>
      <c r="B58" s="121" t="s">
        <v>51</v>
      </c>
      <c r="C58" s="122">
        <v>1.86</v>
      </c>
      <c r="D58" s="123">
        <v>73.900000000000006</v>
      </c>
      <c r="E58" s="123">
        <v>29.3</v>
      </c>
      <c r="F58" s="133">
        <v>9319</v>
      </c>
      <c r="G58" s="116" t="str">
        <f t="shared" si="3"/>
        <v>Dans la moyenne</v>
      </c>
      <c r="H58" s="116" t="str">
        <f t="shared" si="4"/>
        <v>Calendrier précoce</v>
      </c>
      <c r="I58" s="138" t="str">
        <f t="shared" si="2"/>
        <v>3</v>
      </c>
    </row>
    <row r="59" spans="1:9" x14ac:dyDescent="0.3">
      <c r="A59" s="142">
        <v>63</v>
      </c>
      <c r="B59" s="121" t="s">
        <v>113</v>
      </c>
      <c r="C59" s="122">
        <v>1.62</v>
      </c>
      <c r="D59" s="123">
        <v>68.599999999999994</v>
      </c>
      <c r="E59" s="123">
        <v>30.8</v>
      </c>
      <c r="F59" s="133">
        <v>2594</v>
      </c>
      <c r="G59" s="116" t="str">
        <f t="shared" si="3"/>
        <v>Faible fécondité</v>
      </c>
      <c r="H59" s="116" t="str">
        <f t="shared" si="4"/>
        <v>Calendrier tardif</v>
      </c>
      <c r="I59" s="138" t="str">
        <f t="shared" si="2"/>
        <v>1</v>
      </c>
    </row>
    <row r="60" spans="1:9" x14ac:dyDescent="0.3">
      <c r="A60" s="142">
        <v>64</v>
      </c>
      <c r="B60" s="121" t="s">
        <v>86</v>
      </c>
      <c r="C60" s="122">
        <v>1.62</v>
      </c>
      <c r="D60" s="123">
        <v>70.599999999999994</v>
      </c>
      <c r="E60" s="123">
        <v>31.2</v>
      </c>
      <c r="F60" s="133">
        <v>4039</v>
      </c>
      <c r="G60" s="116" t="str">
        <f t="shared" si="3"/>
        <v>Faible fécondité</v>
      </c>
      <c r="H60" s="116" t="str">
        <f t="shared" si="4"/>
        <v>Calendrier tardif</v>
      </c>
      <c r="I60" s="138" t="str">
        <f t="shared" si="2"/>
        <v>1</v>
      </c>
    </row>
    <row r="61" spans="1:9" x14ac:dyDescent="0.3">
      <c r="A61" s="142">
        <v>65</v>
      </c>
      <c r="B61" s="121" t="s">
        <v>93</v>
      </c>
      <c r="C61" s="122">
        <v>1.75</v>
      </c>
      <c r="D61" s="123">
        <v>72.3</v>
      </c>
      <c r="E61" s="123">
        <v>30.4</v>
      </c>
      <c r="F61" s="133">
        <v>7377</v>
      </c>
      <c r="G61" s="116" t="str">
        <f t="shared" si="3"/>
        <v>Dans la moyenne</v>
      </c>
      <c r="H61" s="116" t="str">
        <f t="shared" si="4"/>
        <v>Calendrier tardif</v>
      </c>
      <c r="I61" s="138" t="str">
        <f t="shared" si="2"/>
        <v>3</v>
      </c>
    </row>
    <row r="62" spans="1:9" x14ac:dyDescent="0.3">
      <c r="A62" s="142">
        <v>66</v>
      </c>
      <c r="B62" s="121" t="s">
        <v>119</v>
      </c>
      <c r="C62" s="122">
        <v>1.8</v>
      </c>
      <c r="D62" s="123">
        <v>72.3</v>
      </c>
      <c r="E62" s="123">
        <v>30</v>
      </c>
      <c r="F62" s="133">
        <v>12411</v>
      </c>
      <c r="G62" s="116" t="str">
        <f t="shared" si="3"/>
        <v>Dans la moyenne</v>
      </c>
      <c r="H62" s="116" t="str">
        <f t="shared" si="4"/>
        <v>Calendrier précoce</v>
      </c>
      <c r="I62" s="138" t="str">
        <f t="shared" si="2"/>
        <v>3</v>
      </c>
    </row>
    <row r="63" spans="1:9" x14ac:dyDescent="0.3">
      <c r="A63" s="142">
        <v>67</v>
      </c>
      <c r="B63" s="121" t="s">
        <v>58</v>
      </c>
      <c r="C63" s="122">
        <v>1.6</v>
      </c>
      <c r="D63" s="123">
        <v>53.7</v>
      </c>
      <c r="E63" s="123">
        <v>31.1</v>
      </c>
      <c r="F63" s="133">
        <v>3088</v>
      </c>
      <c r="G63" s="116" t="str">
        <f t="shared" si="3"/>
        <v>Faible fécondité</v>
      </c>
      <c r="H63" s="116" t="str">
        <f t="shared" si="4"/>
        <v>Calendrier tardif</v>
      </c>
      <c r="I63" s="138" t="str">
        <f t="shared" si="2"/>
        <v>1</v>
      </c>
    </row>
    <row r="64" spans="1:9" x14ac:dyDescent="0.3">
      <c r="A64" s="142">
        <v>68</v>
      </c>
      <c r="B64" s="121" t="s">
        <v>59</v>
      </c>
      <c r="C64" s="122">
        <v>1.73</v>
      </c>
      <c r="D64" s="123">
        <v>53.1</v>
      </c>
      <c r="E64" s="123">
        <v>30.4</v>
      </c>
      <c r="F64" s="133">
        <v>5843</v>
      </c>
      <c r="G64" s="116" t="str">
        <f t="shared" si="3"/>
        <v>Dans la moyenne</v>
      </c>
      <c r="H64" s="116" t="str">
        <f t="shared" si="4"/>
        <v>Calendrier tardif</v>
      </c>
      <c r="I64" s="138" t="str">
        <f t="shared" si="2"/>
        <v>3</v>
      </c>
    </row>
    <row r="65" spans="1:9" x14ac:dyDescent="0.3">
      <c r="A65" s="142">
        <v>69</v>
      </c>
      <c r="B65" s="121" t="s">
        <v>106</v>
      </c>
      <c r="C65" s="122">
        <v>1.81</v>
      </c>
      <c r="D65" s="123">
        <v>50</v>
      </c>
      <c r="E65" s="123">
        <v>31.9</v>
      </c>
      <c r="F65" s="133">
        <v>1029</v>
      </c>
      <c r="G65" s="116" t="str">
        <f t="shared" si="3"/>
        <v>Dans la moyenne</v>
      </c>
      <c r="H65" s="116" t="str">
        <f t="shared" si="4"/>
        <v>Calendrier tardif</v>
      </c>
      <c r="I65" s="138" t="str">
        <f t="shared" si="2"/>
        <v>3</v>
      </c>
    </row>
    <row r="66" spans="1:9" x14ac:dyDescent="0.3">
      <c r="A66" s="142">
        <v>70</v>
      </c>
      <c r="B66" s="121" t="s">
        <v>63</v>
      </c>
      <c r="C66" s="122">
        <v>1.76</v>
      </c>
      <c r="D66" s="123">
        <v>67.5</v>
      </c>
      <c r="E66" s="123">
        <v>29.6</v>
      </c>
      <c r="F66" s="133">
        <v>5671</v>
      </c>
      <c r="G66" s="116" t="str">
        <f t="shared" ref="G66:G97" si="5">IF(C66&gt;1.9,"Forte fécondité",IF(C66&gt;1.65,"Dans la moyenne","Faible fécondité"))</f>
        <v>Dans la moyenne</v>
      </c>
      <c r="H66" s="116" t="str">
        <f t="shared" ref="H66:H97" si="6">IF(E66&gt;30.3,"Calendrier tardif","Calendrier précoce")</f>
        <v>Calendrier précoce</v>
      </c>
      <c r="I66" s="138" t="str">
        <f t="shared" si="2"/>
        <v>3</v>
      </c>
    </row>
    <row r="67" spans="1:9" x14ac:dyDescent="0.3">
      <c r="A67" s="142">
        <v>71</v>
      </c>
      <c r="B67" s="121" t="s">
        <v>47</v>
      </c>
      <c r="C67" s="122">
        <v>1.84</v>
      </c>
      <c r="D67" s="123">
        <v>65.7</v>
      </c>
      <c r="E67" s="123">
        <v>29.8</v>
      </c>
      <c r="F67" s="133">
        <v>2244</v>
      </c>
      <c r="G67" s="116" t="str">
        <f t="shared" si="5"/>
        <v>Dans la moyenne</v>
      </c>
      <c r="H67" s="116" t="str">
        <f t="shared" si="6"/>
        <v>Calendrier précoce</v>
      </c>
      <c r="I67" s="138" t="str">
        <f t="shared" ref="I67:I97" si="7">IF(AND(G67="Faible fécondité",H67="Calendrier tardif"),"1",IF(AND(G67="Forte fécondité",H67="Calendrier tardif"),"4",IF(AND(H67="Calendrier tardif",G67="Dans la moyenne"),"3",IF(AND(H67="Calendrier précoce",G67="Faible fécondité"),"2",IF(AND(H67="Calendrier précoce",G67="Forte fécondité"),"5","3")))))</f>
        <v>3</v>
      </c>
    </row>
    <row r="68" spans="1:9" x14ac:dyDescent="0.3">
      <c r="A68" s="142">
        <v>72</v>
      </c>
      <c r="B68" s="121" t="s">
        <v>69</v>
      </c>
      <c r="C68" s="122">
        <v>1.87</v>
      </c>
      <c r="D68" s="123">
        <v>72.599999999999994</v>
      </c>
      <c r="E68" s="123">
        <v>29.9</v>
      </c>
      <c r="F68" s="133">
        <v>5547</v>
      </c>
      <c r="G68" s="116" t="str">
        <f t="shared" si="5"/>
        <v>Dans la moyenne</v>
      </c>
      <c r="H68" s="116" t="str">
        <f t="shared" si="6"/>
        <v>Calendrier précoce</v>
      </c>
      <c r="I68" s="138" t="str">
        <f t="shared" si="7"/>
        <v>3</v>
      </c>
    </row>
    <row r="69" spans="1:9" x14ac:dyDescent="0.3">
      <c r="A69" s="142">
        <v>73</v>
      </c>
      <c r="B69" s="121" t="s">
        <v>107</v>
      </c>
      <c r="C69" s="122">
        <v>1.72</v>
      </c>
      <c r="D69" s="123">
        <v>62.6</v>
      </c>
      <c r="E69" s="123">
        <v>30.9</v>
      </c>
      <c r="F69" s="133">
        <v>1893</v>
      </c>
      <c r="G69" s="116" t="str">
        <f t="shared" si="5"/>
        <v>Dans la moyenne</v>
      </c>
      <c r="H69" s="116" t="str">
        <f t="shared" si="6"/>
        <v>Calendrier tardif</v>
      </c>
      <c r="I69" s="138" t="str">
        <f t="shared" si="7"/>
        <v>3</v>
      </c>
    </row>
    <row r="70" spans="1:9" x14ac:dyDescent="0.3">
      <c r="A70" s="142">
        <v>74</v>
      </c>
      <c r="B70" s="121" t="s">
        <v>108</v>
      </c>
      <c r="C70" s="122">
        <v>1.78</v>
      </c>
      <c r="D70" s="123">
        <v>57.3</v>
      </c>
      <c r="E70" s="123">
        <v>30.9</v>
      </c>
      <c r="F70" s="133">
        <v>6175</v>
      </c>
      <c r="G70" s="116" t="str">
        <f t="shared" si="5"/>
        <v>Dans la moyenne</v>
      </c>
      <c r="H70" s="116" t="str">
        <f t="shared" si="6"/>
        <v>Calendrier tardif</v>
      </c>
      <c r="I70" s="138" t="str">
        <f t="shared" si="7"/>
        <v>3</v>
      </c>
    </row>
    <row r="71" spans="1:9" x14ac:dyDescent="0.3">
      <c r="A71" s="142">
        <v>75</v>
      </c>
      <c r="B71" s="121" t="s">
        <v>13</v>
      </c>
      <c r="C71" s="122">
        <v>1.46</v>
      </c>
      <c r="D71" s="123">
        <v>48.8</v>
      </c>
      <c r="E71" s="123">
        <v>34</v>
      </c>
      <c r="F71" s="133">
        <v>26157</v>
      </c>
      <c r="G71" s="116" t="str">
        <f t="shared" si="5"/>
        <v>Faible fécondité</v>
      </c>
      <c r="H71" s="116" t="str">
        <f t="shared" si="6"/>
        <v>Calendrier tardif</v>
      </c>
      <c r="I71" s="138" t="str">
        <f t="shared" si="7"/>
        <v>1</v>
      </c>
    </row>
    <row r="72" spans="1:9" x14ac:dyDescent="0.3">
      <c r="A72" s="142">
        <v>76</v>
      </c>
      <c r="B72" s="121" t="s">
        <v>32</v>
      </c>
      <c r="C72" s="122">
        <v>1.8</v>
      </c>
      <c r="D72" s="123">
        <v>66.7</v>
      </c>
      <c r="E72" s="123">
        <v>30.3</v>
      </c>
      <c r="F72" s="133">
        <v>2324</v>
      </c>
      <c r="G72" s="116" t="str">
        <f t="shared" si="5"/>
        <v>Dans la moyenne</v>
      </c>
      <c r="H72" s="116" t="str">
        <f t="shared" si="6"/>
        <v>Calendrier précoce</v>
      </c>
      <c r="I72" s="138" t="str">
        <f t="shared" si="7"/>
        <v>3</v>
      </c>
    </row>
    <row r="73" spans="1:9" x14ac:dyDescent="0.3">
      <c r="A73" s="142">
        <v>77</v>
      </c>
      <c r="B73" s="121" t="s">
        <v>14</v>
      </c>
      <c r="C73" s="122">
        <v>1.96</v>
      </c>
      <c r="D73" s="123">
        <v>59.6</v>
      </c>
      <c r="E73" s="123">
        <v>31</v>
      </c>
      <c r="F73" s="133">
        <v>18212</v>
      </c>
      <c r="G73" s="116" t="str">
        <f t="shared" si="5"/>
        <v>Forte fécondité</v>
      </c>
      <c r="H73" s="116" t="str">
        <f t="shared" si="6"/>
        <v>Calendrier tardif</v>
      </c>
      <c r="I73" s="138" t="str">
        <f t="shared" si="7"/>
        <v>4</v>
      </c>
    </row>
    <row r="74" spans="1:9" x14ac:dyDescent="0.3">
      <c r="A74" s="142">
        <v>78</v>
      </c>
      <c r="B74" s="121" t="s">
        <v>15</v>
      </c>
      <c r="C74" s="122">
        <v>2.0299999999999998</v>
      </c>
      <c r="D74" s="123">
        <v>47.6</v>
      </c>
      <c r="E74" s="123">
        <v>31.7</v>
      </c>
      <c r="F74" s="133">
        <v>18141</v>
      </c>
      <c r="G74" s="116" t="str">
        <f t="shared" si="5"/>
        <v>Forte fécondité</v>
      </c>
      <c r="H74" s="116" t="str">
        <f t="shared" si="6"/>
        <v>Calendrier tardif</v>
      </c>
      <c r="I74" s="138" t="str">
        <f t="shared" si="7"/>
        <v>4</v>
      </c>
    </row>
    <row r="75" spans="1:9" x14ac:dyDescent="0.3">
      <c r="A75" s="142">
        <v>79</v>
      </c>
      <c r="B75" s="121" t="s">
        <v>79</v>
      </c>
      <c r="C75" s="122">
        <v>1.77</v>
      </c>
      <c r="D75" s="123">
        <v>74.5</v>
      </c>
      <c r="E75" s="123">
        <v>29.6</v>
      </c>
      <c r="F75" s="133">
        <v>1864</v>
      </c>
      <c r="G75" s="116" t="str">
        <f t="shared" si="5"/>
        <v>Dans la moyenne</v>
      </c>
      <c r="H75" s="116" t="str">
        <f t="shared" si="6"/>
        <v>Calendrier précoce</v>
      </c>
      <c r="I75" s="138" t="str">
        <f t="shared" si="7"/>
        <v>3</v>
      </c>
    </row>
    <row r="76" spans="1:9" x14ac:dyDescent="0.3">
      <c r="A76" s="142">
        <v>80</v>
      </c>
      <c r="B76" s="121" t="s">
        <v>29</v>
      </c>
      <c r="C76" s="122">
        <v>1.63</v>
      </c>
      <c r="D76" s="123">
        <v>72.5</v>
      </c>
      <c r="E76" s="123">
        <v>30</v>
      </c>
      <c r="F76" s="133">
        <v>5433</v>
      </c>
      <c r="G76" s="116" t="str">
        <f t="shared" si="5"/>
        <v>Faible fécondité</v>
      </c>
      <c r="H76" s="116" t="str">
        <f t="shared" si="6"/>
        <v>Calendrier précoce</v>
      </c>
      <c r="I76" s="138" t="str">
        <f t="shared" si="7"/>
        <v>2</v>
      </c>
    </row>
    <row r="77" spans="1:9" x14ac:dyDescent="0.3">
      <c r="A77" s="142">
        <v>81</v>
      </c>
      <c r="B77" s="121" t="s">
        <v>94</v>
      </c>
      <c r="C77" s="122">
        <v>1.72</v>
      </c>
      <c r="D77" s="123">
        <v>71.3</v>
      </c>
      <c r="E77" s="123">
        <v>30.4</v>
      </c>
      <c r="F77" s="133">
        <v>525</v>
      </c>
      <c r="G77" s="116" t="str">
        <f t="shared" si="5"/>
        <v>Dans la moyenne</v>
      </c>
      <c r="H77" s="116" t="str">
        <f t="shared" si="6"/>
        <v>Calendrier tardif</v>
      </c>
      <c r="I77" s="138" t="str">
        <f t="shared" si="7"/>
        <v>3</v>
      </c>
    </row>
    <row r="78" spans="1:9" x14ac:dyDescent="0.3">
      <c r="A78" s="142">
        <v>82</v>
      </c>
      <c r="B78" s="121" t="s">
        <v>95</v>
      </c>
      <c r="C78" s="122">
        <v>1.89</v>
      </c>
      <c r="D78" s="123">
        <v>67.3</v>
      </c>
      <c r="E78" s="123">
        <v>29.7</v>
      </c>
      <c r="F78" s="133">
        <v>4329</v>
      </c>
      <c r="G78" s="116" t="str">
        <f t="shared" si="5"/>
        <v>Dans la moyenne</v>
      </c>
      <c r="H78" s="116" t="str">
        <f t="shared" si="6"/>
        <v>Calendrier précoce</v>
      </c>
      <c r="I78" s="138" t="str">
        <f t="shared" si="7"/>
        <v>3</v>
      </c>
    </row>
    <row r="79" spans="1:9" x14ac:dyDescent="0.3">
      <c r="A79" s="142">
        <v>83</v>
      </c>
      <c r="B79" s="121" t="s">
        <v>125</v>
      </c>
      <c r="C79" s="122">
        <v>1.87</v>
      </c>
      <c r="D79" s="123">
        <v>63</v>
      </c>
      <c r="E79" s="123">
        <v>30.5</v>
      </c>
      <c r="F79" s="133">
        <v>10282</v>
      </c>
      <c r="G79" s="116" t="str">
        <f t="shared" si="5"/>
        <v>Dans la moyenne</v>
      </c>
      <c r="H79" s="116" t="str">
        <f t="shared" si="6"/>
        <v>Calendrier tardif</v>
      </c>
      <c r="I79" s="138" t="str">
        <f t="shared" si="7"/>
        <v>3</v>
      </c>
    </row>
    <row r="80" spans="1:9" x14ac:dyDescent="0.3">
      <c r="A80" s="142">
        <v>84</v>
      </c>
      <c r="B80" s="121" t="s">
        <v>126</v>
      </c>
      <c r="C80" s="122">
        <v>2.0499999999999998</v>
      </c>
      <c r="D80" s="123">
        <v>55.7</v>
      </c>
      <c r="E80" s="123">
        <v>30.2</v>
      </c>
      <c r="F80" s="133">
        <v>6231</v>
      </c>
      <c r="G80" s="116" t="str">
        <f t="shared" si="5"/>
        <v>Forte fécondité</v>
      </c>
      <c r="H80" s="116" t="str">
        <f t="shared" si="6"/>
        <v>Calendrier précoce</v>
      </c>
      <c r="I80" s="138" t="str">
        <f t="shared" si="7"/>
        <v>5</v>
      </c>
    </row>
    <row r="81" spans="1:9" x14ac:dyDescent="0.3">
      <c r="A81" s="142">
        <v>85</v>
      </c>
      <c r="B81" s="121" t="s">
        <v>70</v>
      </c>
      <c r="C81" s="122">
        <v>1.82</v>
      </c>
      <c r="D81" s="123">
        <v>74.2</v>
      </c>
      <c r="E81" s="123">
        <v>30</v>
      </c>
      <c r="F81" s="133">
        <v>5916</v>
      </c>
      <c r="G81" s="116" t="str">
        <f t="shared" si="5"/>
        <v>Dans la moyenne</v>
      </c>
      <c r="H81" s="116" t="str">
        <f t="shared" si="6"/>
        <v>Calendrier précoce</v>
      </c>
      <c r="I81" s="138" t="str">
        <f t="shared" si="7"/>
        <v>3</v>
      </c>
    </row>
    <row r="82" spans="1:9" x14ac:dyDescent="0.3">
      <c r="A82" s="142">
        <v>86</v>
      </c>
      <c r="B82" s="121" t="s">
        <v>80</v>
      </c>
      <c r="C82" s="122">
        <v>1.6</v>
      </c>
      <c r="D82" s="123">
        <v>71.900000000000006</v>
      </c>
      <c r="E82" s="123">
        <v>30.5</v>
      </c>
      <c r="F82" s="133">
        <v>758</v>
      </c>
      <c r="G82" s="116" t="str">
        <f t="shared" si="5"/>
        <v>Faible fécondité</v>
      </c>
      <c r="H82" s="116" t="str">
        <f t="shared" si="6"/>
        <v>Calendrier tardif</v>
      </c>
      <c r="I82" s="138" t="str">
        <f t="shared" si="7"/>
        <v>1</v>
      </c>
    </row>
    <row r="83" spans="1:9" x14ac:dyDescent="0.3">
      <c r="A83" s="142">
        <v>87</v>
      </c>
      <c r="B83" s="121" t="s">
        <v>99</v>
      </c>
      <c r="C83" s="122">
        <v>1.65</v>
      </c>
      <c r="D83" s="123">
        <v>71.099999999999994</v>
      </c>
      <c r="E83" s="123">
        <v>30.5</v>
      </c>
      <c r="F83" s="133">
        <v>3288</v>
      </c>
      <c r="G83" s="116" t="str">
        <f t="shared" si="5"/>
        <v>Faible fécondité</v>
      </c>
      <c r="H83" s="116" t="str">
        <f t="shared" si="6"/>
        <v>Calendrier tardif</v>
      </c>
      <c r="I83" s="138" t="str">
        <f t="shared" si="7"/>
        <v>1</v>
      </c>
    </row>
    <row r="84" spans="1:9" x14ac:dyDescent="0.3">
      <c r="A84" s="142">
        <v>88</v>
      </c>
      <c r="B84" s="121" t="s">
        <v>56</v>
      </c>
      <c r="C84" s="122">
        <v>1.73</v>
      </c>
      <c r="D84" s="123">
        <v>72.599999999999994</v>
      </c>
      <c r="E84" s="123">
        <v>29.3</v>
      </c>
      <c r="F84" s="133">
        <v>1381</v>
      </c>
      <c r="G84" s="116" t="str">
        <f t="shared" si="5"/>
        <v>Dans la moyenne</v>
      </c>
      <c r="H84" s="116" t="str">
        <f t="shared" si="6"/>
        <v>Calendrier précoce</v>
      </c>
      <c r="I84" s="138" t="str">
        <f t="shared" si="7"/>
        <v>3</v>
      </c>
    </row>
    <row r="85" spans="1:9" x14ac:dyDescent="0.3">
      <c r="A85" s="142">
        <v>89</v>
      </c>
      <c r="B85" s="121" t="s">
        <v>48</v>
      </c>
      <c r="C85" s="122">
        <v>1.95</v>
      </c>
      <c r="D85" s="123">
        <v>66.900000000000006</v>
      </c>
      <c r="E85" s="123">
        <v>29.6</v>
      </c>
      <c r="F85" s="133">
        <v>1954</v>
      </c>
      <c r="G85" s="116" t="str">
        <f t="shared" si="5"/>
        <v>Forte fécondité</v>
      </c>
      <c r="H85" s="116" t="str">
        <f t="shared" si="6"/>
        <v>Calendrier précoce</v>
      </c>
      <c r="I85" s="138" t="str">
        <f t="shared" si="7"/>
        <v>5</v>
      </c>
    </row>
    <row r="86" spans="1:9" x14ac:dyDescent="0.3">
      <c r="A86" s="142">
        <v>90</v>
      </c>
      <c r="B86" s="121" t="s">
        <v>64</v>
      </c>
      <c r="C86" s="122">
        <v>1.81</v>
      </c>
      <c r="D86" s="123">
        <v>54.9</v>
      </c>
      <c r="E86" s="123">
        <v>30.3</v>
      </c>
      <c r="F86" s="133">
        <v>1385</v>
      </c>
      <c r="G86" s="116" t="str">
        <f t="shared" si="5"/>
        <v>Dans la moyenne</v>
      </c>
      <c r="H86" s="116" t="str">
        <f t="shared" si="6"/>
        <v>Calendrier précoce</v>
      </c>
      <c r="I86" s="138" t="str">
        <f t="shared" si="7"/>
        <v>3</v>
      </c>
    </row>
    <row r="87" spans="1:9" x14ac:dyDescent="0.3">
      <c r="A87" s="142">
        <v>91</v>
      </c>
      <c r="B87" s="121" t="s">
        <v>16</v>
      </c>
      <c r="C87" s="122">
        <v>2.16</v>
      </c>
      <c r="D87" s="123">
        <v>55.4</v>
      </c>
      <c r="E87" s="123">
        <v>31.1</v>
      </c>
      <c r="F87" s="133">
        <v>18370</v>
      </c>
      <c r="G87" s="116" t="str">
        <f t="shared" si="5"/>
        <v>Forte fécondité</v>
      </c>
      <c r="H87" s="116" t="str">
        <f t="shared" si="6"/>
        <v>Calendrier tardif</v>
      </c>
      <c r="I87" s="138" t="str">
        <f t="shared" si="7"/>
        <v>4</v>
      </c>
    </row>
    <row r="88" spans="1:9" x14ac:dyDescent="0.3">
      <c r="A88" s="142">
        <v>92</v>
      </c>
      <c r="B88" s="121" t="s">
        <v>17</v>
      </c>
      <c r="C88" s="122">
        <v>1.74</v>
      </c>
      <c r="D88" s="123">
        <v>41.1</v>
      </c>
      <c r="E88" s="123">
        <v>32.799999999999997</v>
      </c>
      <c r="F88" s="133">
        <v>21439</v>
      </c>
      <c r="G88" s="116" t="str">
        <f t="shared" si="5"/>
        <v>Dans la moyenne</v>
      </c>
      <c r="H88" s="116" t="str">
        <f t="shared" si="6"/>
        <v>Calendrier tardif</v>
      </c>
      <c r="I88" s="138" t="str">
        <f t="shared" si="7"/>
        <v>3</v>
      </c>
    </row>
    <row r="89" spans="1:9" x14ac:dyDescent="0.3">
      <c r="A89" s="142">
        <v>93</v>
      </c>
      <c r="B89" s="121" t="s">
        <v>18</v>
      </c>
      <c r="C89" s="122">
        <v>2.2599999999999998</v>
      </c>
      <c r="D89" s="123">
        <v>46</v>
      </c>
      <c r="E89" s="123">
        <v>31.2</v>
      </c>
      <c r="F89" s="133">
        <v>27583</v>
      </c>
      <c r="G89" s="116" t="str">
        <f t="shared" si="5"/>
        <v>Forte fécondité</v>
      </c>
      <c r="H89" s="116" t="str">
        <f t="shared" si="6"/>
        <v>Calendrier tardif</v>
      </c>
      <c r="I89" s="138" t="str">
        <f t="shared" si="7"/>
        <v>4</v>
      </c>
    </row>
    <row r="90" spans="1:9" x14ac:dyDescent="0.3">
      <c r="A90" s="142">
        <v>94</v>
      </c>
      <c r="B90" s="121" t="s">
        <v>19</v>
      </c>
      <c r="C90" s="122">
        <v>1.9</v>
      </c>
      <c r="D90" s="123">
        <v>48.3</v>
      </c>
      <c r="E90" s="123">
        <v>32</v>
      </c>
      <c r="F90" s="133">
        <v>19553</v>
      </c>
      <c r="G90" s="116" t="str">
        <f t="shared" si="5"/>
        <v>Dans la moyenne</v>
      </c>
      <c r="H90" s="116" t="str">
        <f t="shared" si="6"/>
        <v>Calendrier tardif</v>
      </c>
      <c r="I90" s="138" t="str">
        <f t="shared" si="7"/>
        <v>3</v>
      </c>
    </row>
    <row r="91" spans="1:9" x14ac:dyDescent="0.3">
      <c r="A91" s="142">
        <v>95</v>
      </c>
      <c r="B91" s="121" t="s">
        <v>20</v>
      </c>
      <c r="C91" s="122">
        <v>2.23</v>
      </c>
      <c r="D91" s="123">
        <v>47.3</v>
      </c>
      <c r="E91" s="123">
        <v>31.2</v>
      </c>
      <c r="F91" s="133">
        <v>19012</v>
      </c>
      <c r="G91" s="116" t="str">
        <f t="shared" si="5"/>
        <v>Forte fécondité</v>
      </c>
      <c r="H91" s="116" t="str">
        <f t="shared" si="6"/>
        <v>Calendrier tardif</v>
      </c>
      <c r="I91" s="138" t="str">
        <f t="shared" si="7"/>
        <v>4</v>
      </c>
    </row>
    <row r="92" spans="1:9" x14ac:dyDescent="0.3">
      <c r="A92" s="141" t="s">
        <v>230</v>
      </c>
      <c r="B92" s="121" t="s">
        <v>101</v>
      </c>
      <c r="C92" s="122">
        <v>1.83</v>
      </c>
      <c r="D92" s="123">
        <v>59.2</v>
      </c>
      <c r="E92" s="123">
        <v>30.3</v>
      </c>
      <c r="F92" s="133">
        <v>6806</v>
      </c>
      <c r="G92" s="116" t="str">
        <f t="shared" si="5"/>
        <v>Dans la moyenne</v>
      </c>
      <c r="H92" s="116" t="str">
        <f t="shared" si="6"/>
        <v>Calendrier précoce</v>
      </c>
      <c r="I92" s="138" t="str">
        <f t="shared" si="7"/>
        <v>3</v>
      </c>
    </row>
    <row r="93" spans="1:9" x14ac:dyDescent="0.3">
      <c r="A93" s="141" t="s">
        <v>231</v>
      </c>
      <c r="B93" s="121" t="s">
        <v>27</v>
      </c>
      <c r="C93" s="122">
        <v>1.9</v>
      </c>
      <c r="D93" s="123">
        <v>73.2</v>
      </c>
      <c r="E93" s="123">
        <v>29.2</v>
      </c>
      <c r="F93" s="133">
        <v>30145</v>
      </c>
      <c r="G93" s="116" t="str">
        <f t="shared" si="5"/>
        <v>Dans la moyenne</v>
      </c>
      <c r="H93" s="116" t="str">
        <f t="shared" si="6"/>
        <v>Calendrier précoce</v>
      </c>
      <c r="I93" s="138" t="str">
        <f t="shared" si="7"/>
        <v>3</v>
      </c>
    </row>
    <row r="94" spans="1:9" x14ac:dyDescent="0.3">
      <c r="A94" s="141" t="s">
        <v>232</v>
      </c>
      <c r="B94" s="121" t="s">
        <v>110</v>
      </c>
      <c r="C94" s="122">
        <v>1.73</v>
      </c>
      <c r="D94" s="123">
        <v>73.3</v>
      </c>
      <c r="E94" s="123">
        <v>29.7</v>
      </c>
      <c r="F94" s="133">
        <v>2754</v>
      </c>
      <c r="G94" s="116" t="str">
        <f t="shared" si="5"/>
        <v>Dans la moyenne</v>
      </c>
      <c r="H94" s="116" t="str">
        <f t="shared" si="6"/>
        <v>Calendrier précoce</v>
      </c>
      <c r="I94" s="138" t="str">
        <f t="shared" si="7"/>
        <v>3</v>
      </c>
    </row>
    <row r="95" spans="1:9" ht="15" customHeight="1" x14ac:dyDescent="0.3">
      <c r="A95" s="141" t="s">
        <v>233</v>
      </c>
      <c r="B95" s="121" t="s">
        <v>121</v>
      </c>
      <c r="C95" s="122">
        <v>1.75</v>
      </c>
      <c r="D95" s="123">
        <v>71.900000000000006</v>
      </c>
      <c r="E95" s="123">
        <v>30.1</v>
      </c>
      <c r="F95" s="133">
        <v>1329</v>
      </c>
      <c r="G95" s="116" t="str">
        <f t="shared" si="5"/>
        <v>Dans la moyenne</v>
      </c>
      <c r="H95" s="116" t="str">
        <f t="shared" si="6"/>
        <v>Calendrier précoce</v>
      </c>
      <c r="I95" s="138" t="str">
        <f t="shared" si="7"/>
        <v>3</v>
      </c>
    </row>
    <row r="96" spans="1:9" x14ac:dyDescent="0.3">
      <c r="A96" s="141" t="s">
        <v>228</v>
      </c>
      <c r="B96" s="121" t="s">
        <v>128</v>
      </c>
      <c r="C96" s="122">
        <v>1.41</v>
      </c>
      <c r="D96" s="123">
        <v>62.5</v>
      </c>
      <c r="E96" s="123">
        <v>30.7</v>
      </c>
      <c r="F96" s="133">
        <v>1286</v>
      </c>
      <c r="G96" s="116" t="str">
        <f t="shared" si="5"/>
        <v>Faible fécondité</v>
      </c>
      <c r="H96" s="116" t="str">
        <f t="shared" si="6"/>
        <v>Calendrier tardif</v>
      </c>
      <c r="I96" s="138" t="str">
        <f t="shared" si="7"/>
        <v>1</v>
      </c>
    </row>
    <row r="97" spans="1:9" x14ac:dyDescent="0.3">
      <c r="A97" s="141" t="s">
        <v>229</v>
      </c>
      <c r="B97" s="121" t="s">
        <v>129</v>
      </c>
      <c r="C97" s="122">
        <v>1.3</v>
      </c>
      <c r="D97" s="123">
        <v>59.7</v>
      </c>
      <c r="E97" s="123">
        <v>31.2</v>
      </c>
      <c r="F97" s="133">
        <v>1401</v>
      </c>
      <c r="G97" s="116" t="str">
        <f t="shared" si="5"/>
        <v>Faible fécondité</v>
      </c>
      <c r="H97" s="116" t="str">
        <f t="shared" si="6"/>
        <v>Calendrier tardif</v>
      </c>
      <c r="I97" s="138" t="str">
        <f t="shared" si="7"/>
        <v>1</v>
      </c>
    </row>
    <row r="98" spans="1:9" x14ac:dyDescent="0.3">
      <c r="E98" s="136"/>
    </row>
  </sheetData>
  <autoFilter ref="A1:I97" xr:uid="{00000000-0001-0000-1E00-000000000000}"/>
  <sortState xmlns:xlrd2="http://schemas.microsoft.com/office/spreadsheetml/2017/richdata2" ref="A2:I98">
    <sortCondition ref="A1:A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78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6" customWidth="1"/>
    <col min="2" max="2" width="13.44140625" style="116" customWidth="1"/>
    <col min="3" max="3" width="14.44140625" style="116" customWidth="1"/>
    <col min="4" max="4" width="14.6640625" style="116" customWidth="1"/>
    <col min="5" max="16384" width="9.109375" style="116"/>
  </cols>
  <sheetData>
    <row r="1" spans="1:4" ht="39.6" x14ac:dyDescent="0.3">
      <c r="A1" s="117" t="s">
        <v>178</v>
      </c>
      <c r="B1" s="118" t="s">
        <v>179</v>
      </c>
      <c r="C1" s="119" t="s">
        <v>180</v>
      </c>
      <c r="D1" s="119" t="s">
        <v>181</v>
      </c>
    </row>
    <row r="2" spans="1:4" x14ac:dyDescent="0.3">
      <c r="A2" s="121" t="s">
        <v>13</v>
      </c>
      <c r="B2" s="122">
        <v>1.44</v>
      </c>
      <c r="C2" s="123">
        <v>49.8</v>
      </c>
      <c r="D2" s="123">
        <v>34.200000000000003</v>
      </c>
    </row>
    <row r="3" spans="1:4" x14ac:dyDescent="0.3">
      <c r="A3" s="121" t="s">
        <v>14</v>
      </c>
      <c r="B3" s="122">
        <v>1.98</v>
      </c>
      <c r="C3" s="123">
        <v>60.5</v>
      </c>
      <c r="D3" s="123">
        <v>31.2</v>
      </c>
    </row>
    <row r="4" spans="1:4" x14ac:dyDescent="0.3">
      <c r="A4" s="121" t="s">
        <v>15</v>
      </c>
      <c r="B4" s="122">
        <v>2.06</v>
      </c>
      <c r="C4" s="123">
        <v>48.7</v>
      </c>
      <c r="D4" s="123">
        <v>31.9</v>
      </c>
    </row>
    <row r="5" spans="1:4" x14ac:dyDescent="0.3">
      <c r="A5" s="121" t="s">
        <v>16</v>
      </c>
      <c r="B5" s="122">
        <v>2.17</v>
      </c>
      <c r="C5" s="123">
        <v>56.7</v>
      </c>
      <c r="D5" s="123">
        <v>31.4</v>
      </c>
    </row>
    <row r="6" spans="1:4" x14ac:dyDescent="0.3">
      <c r="A6" s="121" t="s">
        <v>17</v>
      </c>
      <c r="B6" s="122">
        <v>1.73</v>
      </c>
      <c r="C6" s="123">
        <v>41.2</v>
      </c>
      <c r="D6" s="123">
        <v>33.1</v>
      </c>
    </row>
    <row r="7" spans="1:4" x14ac:dyDescent="0.3">
      <c r="A7" s="121" t="s">
        <v>18</v>
      </c>
      <c r="B7" s="122">
        <v>2.14</v>
      </c>
      <c r="C7" s="123">
        <v>46.9</v>
      </c>
      <c r="D7" s="123">
        <v>31.4</v>
      </c>
    </row>
    <row r="8" spans="1:4" x14ac:dyDescent="0.3">
      <c r="A8" s="121" t="s">
        <v>19</v>
      </c>
      <c r="B8" s="122">
        <v>1.87</v>
      </c>
      <c r="C8" s="123">
        <v>48.9</v>
      </c>
      <c r="D8" s="123">
        <v>32.200000000000003</v>
      </c>
    </row>
    <row r="9" spans="1:4" x14ac:dyDescent="0.3">
      <c r="A9" s="121" t="s">
        <v>20</v>
      </c>
      <c r="B9" s="122">
        <v>2.2599999999999998</v>
      </c>
      <c r="C9" s="123">
        <v>47.8</v>
      </c>
      <c r="D9" s="123">
        <v>31.5</v>
      </c>
    </row>
    <row r="10" spans="1:4" x14ac:dyDescent="0.3">
      <c r="A10" s="121" t="s">
        <v>34</v>
      </c>
      <c r="B10" s="122">
        <v>1.88</v>
      </c>
      <c r="C10" s="123">
        <v>73.400000000000006</v>
      </c>
      <c r="D10" s="123">
        <v>29.9</v>
      </c>
    </row>
    <row r="11" spans="1:4" x14ac:dyDescent="0.3">
      <c r="A11" s="121" t="s">
        <v>35</v>
      </c>
      <c r="B11" s="122">
        <v>2</v>
      </c>
      <c r="C11" s="123">
        <v>64.7</v>
      </c>
      <c r="D11" s="123">
        <v>30.3</v>
      </c>
    </row>
    <row r="12" spans="1:4" x14ac:dyDescent="0.3">
      <c r="A12" s="121" t="s">
        <v>36</v>
      </c>
      <c r="B12" s="122">
        <v>1.89</v>
      </c>
      <c r="C12" s="123">
        <v>76.5</v>
      </c>
      <c r="D12" s="123">
        <v>29.7</v>
      </c>
    </row>
    <row r="13" spans="1:4" x14ac:dyDescent="0.3">
      <c r="A13" s="121" t="s">
        <v>37</v>
      </c>
      <c r="B13" s="122">
        <v>1.73</v>
      </c>
      <c r="C13" s="123">
        <v>67.599999999999994</v>
      </c>
      <c r="D13" s="123">
        <v>31</v>
      </c>
    </row>
    <row r="14" spans="1:4" x14ac:dyDescent="0.3">
      <c r="A14" s="121" t="s">
        <v>38</v>
      </c>
      <c r="B14" s="122">
        <v>1.92</v>
      </c>
      <c r="C14" s="123">
        <v>68.5</v>
      </c>
      <c r="D14" s="123">
        <v>29.9</v>
      </c>
    </row>
    <row r="15" spans="1:4" x14ac:dyDescent="0.3">
      <c r="A15" s="121" t="s">
        <v>39</v>
      </c>
      <c r="B15" s="122">
        <v>1.93</v>
      </c>
      <c r="C15" s="123">
        <v>62.8</v>
      </c>
      <c r="D15" s="123">
        <v>30.6</v>
      </c>
    </row>
    <row r="16" spans="1:4" x14ac:dyDescent="0.3">
      <c r="A16" s="121" t="s">
        <v>184</v>
      </c>
      <c r="B16" s="122">
        <v>1.58</v>
      </c>
      <c r="C16" s="123">
        <v>64.900000000000006</v>
      </c>
      <c r="D16" s="123">
        <v>31.2</v>
      </c>
    </row>
    <row r="17" spans="1:4" x14ac:dyDescent="0.3">
      <c r="A17" s="121" t="s">
        <v>61</v>
      </c>
      <c r="B17" s="122">
        <v>1.71</v>
      </c>
      <c r="C17" s="123">
        <v>62.3</v>
      </c>
      <c r="D17" s="123">
        <v>30.7</v>
      </c>
    </row>
    <row r="18" spans="1:4" x14ac:dyDescent="0.3">
      <c r="A18" s="121" t="s">
        <v>62</v>
      </c>
      <c r="B18" s="122">
        <v>1.79</v>
      </c>
      <c r="C18" s="123">
        <v>69.099999999999994</v>
      </c>
      <c r="D18" s="123">
        <v>30.1</v>
      </c>
    </row>
    <row r="19" spans="1:4" x14ac:dyDescent="0.3">
      <c r="A19" s="121" t="s">
        <v>46</v>
      </c>
      <c r="B19" s="122">
        <v>1.85</v>
      </c>
      <c r="C19" s="123">
        <v>77.599999999999994</v>
      </c>
      <c r="D19" s="123">
        <v>29.5</v>
      </c>
    </row>
    <row r="20" spans="1:4" x14ac:dyDescent="0.3">
      <c r="A20" s="121" t="s">
        <v>63</v>
      </c>
      <c r="B20" s="122">
        <v>1.82</v>
      </c>
      <c r="C20" s="123">
        <v>71.599999999999994</v>
      </c>
      <c r="D20" s="123">
        <v>29.7</v>
      </c>
    </row>
    <row r="21" spans="1:4" x14ac:dyDescent="0.3">
      <c r="A21" s="121" t="s">
        <v>47</v>
      </c>
      <c r="B21" s="122">
        <v>1.91</v>
      </c>
      <c r="C21" s="123">
        <v>65.400000000000006</v>
      </c>
      <c r="D21" s="123">
        <v>30.1</v>
      </c>
    </row>
    <row r="22" spans="1:4" x14ac:dyDescent="0.3">
      <c r="A22" s="121" t="s">
        <v>48</v>
      </c>
      <c r="B22" s="122">
        <v>1.89</v>
      </c>
      <c r="C22" s="123">
        <v>67</v>
      </c>
      <c r="D22" s="123">
        <v>29.9</v>
      </c>
    </row>
    <row r="23" spans="1:4" x14ac:dyDescent="0.3">
      <c r="A23" s="121" t="s">
        <v>64</v>
      </c>
      <c r="B23" s="122">
        <v>1.76</v>
      </c>
      <c r="C23" s="123">
        <v>55.8</v>
      </c>
      <c r="D23" s="123">
        <v>30.5</v>
      </c>
    </row>
    <row r="24" spans="1:4" x14ac:dyDescent="0.3">
      <c r="A24" s="121" t="s">
        <v>41</v>
      </c>
      <c r="B24" s="122">
        <v>1.72</v>
      </c>
      <c r="C24" s="123">
        <v>71.7</v>
      </c>
      <c r="D24" s="123">
        <v>30.8</v>
      </c>
    </row>
    <row r="25" spans="1:4" x14ac:dyDescent="0.3">
      <c r="A25" s="121" t="s">
        <v>31</v>
      </c>
      <c r="B25" s="122">
        <v>1.97</v>
      </c>
      <c r="C25" s="123">
        <v>71.099999999999994</v>
      </c>
      <c r="D25" s="123">
        <v>29.8</v>
      </c>
    </row>
    <row r="26" spans="1:4" x14ac:dyDescent="0.3">
      <c r="A26" s="121" t="s">
        <v>42</v>
      </c>
      <c r="B26" s="122">
        <v>1.87</v>
      </c>
      <c r="C26" s="123">
        <v>75.3</v>
      </c>
      <c r="D26" s="123">
        <v>29.8</v>
      </c>
    </row>
    <row r="27" spans="1:4" x14ac:dyDescent="0.3">
      <c r="A27" s="121" t="s">
        <v>43</v>
      </c>
      <c r="B27" s="122">
        <v>1.83</v>
      </c>
      <c r="C27" s="123">
        <v>74.400000000000006</v>
      </c>
      <c r="D27" s="123">
        <v>29.6</v>
      </c>
    </row>
    <row r="28" spans="1:4" x14ac:dyDescent="0.3">
      <c r="A28" s="121" t="s">
        <v>32</v>
      </c>
      <c r="B28" s="122">
        <v>1.83</v>
      </c>
      <c r="C28" s="123">
        <v>68</v>
      </c>
      <c r="D28" s="123">
        <v>30.4</v>
      </c>
    </row>
    <row r="29" spans="1:4" x14ac:dyDescent="0.3">
      <c r="A29" s="121" t="s">
        <v>27</v>
      </c>
      <c r="B29" s="122">
        <v>1.92</v>
      </c>
      <c r="C29" s="123">
        <v>73.5</v>
      </c>
      <c r="D29" s="123">
        <v>29.4</v>
      </c>
    </row>
    <row r="30" spans="1:4" x14ac:dyDescent="0.3">
      <c r="A30" s="121" t="s">
        <v>50</v>
      </c>
      <c r="B30" s="122">
        <v>1.8</v>
      </c>
      <c r="C30" s="123">
        <v>64.599999999999994</v>
      </c>
      <c r="D30" s="123">
        <v>30.5</v>
      </c>
    </row>
    <row r="31" spans="1:4" x14ac:dyDescent="0.3">
      <c r="A31" s="121" t="s">
        <v>28</v>
      </c>
      <c r="B31" s="122">
        <v>1.92</v>
      </c>
      <c r="C31" s="123">
        <v>63.1</v>
      </c>
      <c r="D31" s="123">
        <v>30.4</v>
      </c>
    </row>
    <row r="32" spans="1:4" x14ac:dyDescent="0.3">
      <c r="A32" s="121" t="s">
        <v>51</v>
      </c>
      <c r="B32" s="122">
        <v>1.9</v>
      </c>
      <c r="C32" s="123">
        <v>75.2</v>
      </c>
      <c r="D32" s="123">
        <v>29.4</v>
      </c>
    </row>
    <row r="33" spans="1:4" x14ac:dyDescent="0.3">
      <c r="A33" s="121" t="s">
        <v>29</v>
      </c>
      <c r="B33" s="122">
        <v>1.63</v>
      </c>
      <c r="C33" s="123">
        <v>74.3</v>
      </c>
      <c r="D33" s="123">
        <v>30.3</v>
      </c>
    </row>
    <row r="34" spans="1:4" x14ac:dyDescent="0.3">
      <c r="A34" s="121" t="s">
        <v>22</v>
      </c>
      <c r="B34" s="122">
        <v>1.79</v>
      </c>
      <c r="C34" s="123">
        <v>75.2</v>
      </c>
      <c r="D34" s="123">
        <v>29.1</v>
      </c>
    </row>
    <row r="35" spans="1:4" x14ac:dyDescent="0.3">
      <c r="A35" s="121" t="s">
        <v>23</v>
      </c>
      <c r="B35" s="122">
        <v>1.75</v>
      </c>
      <c r="C35" s="123">
        <v>71.400000000000006</v>
      </c>
      <c r="D35" s="123">
        <v>29.9</v>
      </c>
    </row>
    <row r="36" spans="1:4" x14ac:dyDescent="0.3">
      <c r="A36" s="121" t="s">
        <v>24</v>
      </c>
      <c r="B36" s="122">
        <v>1.77</v>
      </c>
      <c r="C36" s="123">
        <v>68.099999999999994</v>
      </c>
      <c r="D36" s="123">
        <v>30.5</v>
      </c>
    </row>
    <row r="37" spans="1:4" x14ac:dyDescent="0.3">
      <c r="A37" s="121" t="s">
        <v>25</v>
      </c>
      <c r="B37" s="122">
        <v>1.8</v>
      </c>
      <c r="C37" s="123">
        <v>77</v>
      </c>
      <c r="D37" s="123">
        <v>29.4</v>
      </c>
    </row>
    <row r="38" spans="1:4" x14ac:dyDescent="0.3">
      <c r="A38" s="121" t="s">
        <v>53</v>
      </c>
      <c r="B38" s="122">
        <v>1.51</v>
      </c>
      <c r="C38" s="123">
        <v>65.5</v>
      </c>
      <c r="D38" s="123">
        <v>30.9</v>
      </c>
    </row>
    <row r="39" spans="1:4" x14ac:dyDescent="0.3">
      <c r="A39" s="121" t="s">
        <v>54</v>
      </c>
      <c r="B39" s="122">
        <v>1.85</v>
      </c>
      <c r="C39" s="123">
        <v>76.099999999999994</v>
      </c>
      <c r="D39" s="123">
        <v>29.2</v>
      </c>
    </row>
    <row r="40" spans="1:4" x14ac:dyDescent="0.3">
      <c r="A40" s="121" t="s">
        <v>55</v>
      </c>
      <c r="B40" s="122">
        <v>1.59</v>
      </c>
      <c r="C40" s="123">
        <v>58.3</v>
      </c>
      <c r="D40" s="123">
        <v>30.6</v>
      </c>
    </row>
    <row r="41" spans="1:4" x14ac:dyDescent="0.3">
      <c r="A41" s="121" t="s">
        <v>58</v>
      </c>
      <c r="B41" s="122">
        <v>1.58</v>
      </c>
      <c r="C41" s="123">
        <v>55.4</v>
      </c>
      <c r="D41" s="123">
        <v>31.2</v>
      </c>
    </row>
    <row r="42" spans="1:4" x14ac:dyDescent="0.3">
      <c r="A42" s="121" t="s">
        <v>59</v>
      </c>
      <c r="B42" s="122">
        <v>1.71</v>
      </c>
      <c r="C42" s="123">
        <v>54.2</v>
      </c>
      <c r="D42" s="123">
        <v>30.4</v>
      </c>
    </row>
    <row r="43" spans="1:4" x14ac:dyDescent="0.3">
      <c r="A43" s="121" t="s">
        <v>56</v>
      </c>
      <c r="B43" s="122">
        <v>1.79</v>
      </c>
      <c r="C43" s="123">
        <v>74.8</v>
      </c>
      <c r="D43" s="123">
        <v>29.6</v>
      </c>
    </row>
    <row r="44" spans="1:4" x14ac:dyDescent="0.3">
      <c r="A44" s="121" t="s">
        <v>66</v>
      </c>
      <c r="B44" s="122">
        <v>1.85</v>
      </c>
      <c r="C44" s="123">
        <v>68.099999999999994</v>
      </c>
      <c r="D44" s="123">
        <v>31.1</v>
      </c>
    </row>
    <row r="45" spans="1:4" x14ac:dyDescent="0.3">
      <c r="A45" s="121" t="s">
        <v>67</v>
      </c>
      <c r="B45" s="122">
        <v>1.89</v>
      </c>
      <c r="C45" s="123">
        <v>69.400000000000006</v>
      </c>
      <c r="D45" s="123">
        <v>30.7</v>
      </c>
    </row>
    <row r="46" spans="1:4" x14ac:dyDescent="0.3">
      <c r="A46" s="121" t="s">
        <v>68</v>
      </c>
      <c r="B46" s="122">
        <v>2</v>
      </c>
      <c r="C46" s="123">
        <v>73.8</v>
      </c>
      <c r="D46" s="123">
        <v>29.9</v>
      </c>
    </row>
    <row r="47" spans="1:4" x14ac:dyDescent="0.3">
      <c r="A47" s="121" t="s">
        <v>69</v>
      </c>
      <c r="B47" s="122">
        <v>1.93</v>
      </c>
      <c r="C47" s="123">
        <v>76.099999999999994</v>
      </c>
      <c r="D47" s="123">
        <v>29.9</v>
      </c>
    </row>
    <row r="48" spans="1:4" x14ac:dyDescent="0.3">
      <c r="A48" s="121" t="s">
        <v>70</v>
      </c>
      <c r="B48" s="122">
        <v>1.86</v>
      </c>
      <c r="C48" s="123">
        <v>75.5</v>
      </c>
      <c r="D48" s="123">
        <v>30.2</v>
      </c>
    </row>
    <row r="49" spans="1:4" x14ac:dyDescent="0.3">
      <c r="A49" s="121" t="s">
        <v>72</v>
      </c>
      <c r="B49" s="122">
        <v>1.99</v>
      </c>
      <c r="C49" s="123">
        <v>75.900000000000006</v>
      </c>
      <c r="D49" s="123">
        <v>30.3</v>
      </c>
    </row>
    <row r="50" spans="1:4" x14ac:dyDescent="0.3">
      <c r="A50" s="121" t="s">
        <v>73</v>
      </c>
      <c r="B50" s="122">
        <v>1.76</v>
      </c>
      <c r="C50" s="123">
        <v>74.8</v>
      </c>
      <c r="D50" s="123">
        <v>30.9</v>
      </c>
    </row>
    <row r="51" spans="1:4" x14ac:dyDescent="0.3">
      <c r="A51" s="121" t="s">
        <v>74</v>
      </c>
      <c r="B51" s="122">
        <v>1.72</v>
      </c>
      <c r="C51" s="123">
        <v>70</v>
      </c>
      <c r="D51" s="123">
        <v>31.4</v>
      </c>
    </row>
    <row r="52" spans="1:4" x14ac:dyDescent="0.3">
      <c r="A52" s="121" t="s">
        <v>75</v>
      </c>
      <c r="B52" s="122">
        <v>1.88</v>
      </c>
      <c r="C52" s="123">
        <v>73.900000000000006</v>
      </c>
      <c r="D52" s="123">
        <v>30.6</v>
      </c>
    </row>
    <row r="53" spans="1:4" x14ac:dyDescent="0.3">
      <c r="A53" s="121" t="s">
        <v>77</v>
      </c>
      <c r="B53" s="122">
        <v>1.74</v>
      </c>
      <c r="C53" s="123">
        <v>75.400000000000006</v>
      </c>
      <c r="D53" s="123">
        <v>30</v>
      </c>
    </row>
    <row r="54" spans="1:4" x14ac:dyDescent="0.3">
      <c r="A54" s="121" t="s">
        <v>78</v>
      </c>
      <c r="B54" s="122">
        <v>1.72</v>
      </c>
      <c r="C54" s="123">
        <v>77.5</v>
      </c>
      <c r="D54" s="123">
        <v>30.4</v>
      </c>
    </row>
    <row r="55" spans="1:4" x14ac:dyDescent="0.3">
      <c r="A55" s="121" t="s">
        <v>97</v>
      </c>
      <c r="B55" s="122">
        <v>1.76</v>
      </c>
      <c r="C55" s="123">
        <v>74.2</v>
      </c>
      <c r="D55" s="123">
        <v>30.3</v>
      </c>
    </row>
    <row r="56" spans="1:4" x14ac:dyDescent="0.3">
      <c r="A56" s="121" t="s">
        <v>98</v>
      </c>
      <c r="B56" s="122">
        <v>1.75</v>
      </c>
      <c r="C56" s="123">
        <v>80.3</v>
      </c>
      <c r="D56" s="123">
        <v>29.5</v>
      </c>
    </row>
    <row r="57" spans="1:4" x14ac:dyDescent="0.3">
      <c r="A57" s="121" t="s">
        <v>82</v>
      </c>
      <c r="B57" s="122">
        <v>1.75</v>
      </c>
      <c r="C57" s="123">
        <v>77.099999999999994</v>
      </c>
      <c r="D57" s="123">
        <v>29.9</v>
      </c>
    </row>
    <row r="58" spans="1:4" x14ac:dyDescent="0.3">
      <c r="A58" s="121" t="s">
        <v>83</v>
      </c>
      <c r="B58" s="122">
        <v>1.63</v>
      </c>
      <c r="C58" s="123">
        <v>66.099999999999994</v>
      </c>
      <c r="D58" s="123">
        <v>31.5</v>
      </c>
    </row>
    <row r="59" spans="1:4" x14ac:dyDescent="0.3">
      <c r="A59" s="121" t="s">
        <v>84</v>
      </c>
      <c r="B59" s="122">
        <v>1.76</v>
      </c>
      <c r="C59" s="123">
        <v>75</v>
      </c>
      <c r="D59" s="123">
        <v>30.6</v>
      </c>
    </row>
    <row r="60" spans="1:4" x14ac:dyDescent="0.3">
      <c r="A60" s="121" t="s">
        <v>85</v>
      </c>
      <c r="B60" s="122">
        <v>1.84</v>
      </c>
      <c r="C60" s="123">
        <v>67.900000000000006</v>
      </c>
      <c r="D60" s="123">
        <v>30.1</v>
      </c>
    </row>
    <row r="61" spans="1:4" x14ac:dyDescent="0.3">
      <c r="A61" s="121" t="s">
        <v>86</v>
      </c>
      <c r="B61" s="122">
        <v>1.62</v>
      </c>
      <c r="C61" s="123">
        <v>71.7</v>
      </c>
      <c r="D61" s="123">
        <v>31.5</v>
      </c>
    </row>
    <row r="62" spans="1:4" x14ac:dyDescent="0.3">
      <c r="A62" s="121" t="s">
        <v>79</v>
      </c>
      <c r="B62" s="122">
        <v>1.86</v>
      </c>
      <c r="C62" s="123">
        <v>75.900000000000006</v>
      </c>
      <c r="D62" s="123">
        <v>29.7</v>
      </c>
    </row>
    <row r="63" spans="1:4" x14ac:dyDescent="0.3">
      <c r="A63" s="121" t="s">
        <v>80</v>
      </c>
      <c r="B63" s="122">
        <v>1.6</v>
      </c>
      <c r="C63" s="123">
        <v>75.099999999999994</v>
      </c>
      <c r="D63" s="123">
        <v>30.4</v>
      </c>
    </row>
    <row r="64" spans="1:4" x14ac:dyDescent="0.3">
      <c r="A64" s="121" t="s">
        <v>99</v>
      </c>
      <c r="B64" s="122">
        <v>1.59</v>
      </c>
      <c r="C64" s="123">
        <v>72.2</v>
      </c>
      <c r="D64" s="123">
        <v>30.8</v>
      </c>
    </row>
    <row r="65" spans="1:4" x14ac:dyDescent="0.3">
      <c r="A65" s="121" t="s">
        <v>88</v>
      </c>
      <c r="B65" s="122">
        <v>1.71</v>
      </c>
      <c r="C65" s="123">
        <v>77.8</v>
      </c>
      <c r="D65" s="123">
        <v>30.5</v>
      </c>
    </row>
    <row r="66" spans="1:4" x14ac:dyDescent="0.3">
      <c r="A66" s="121" t="s">
        <v>115</v>
      </c>
      <c r="B66" s="122">
        <v>1.82</v>
      </c>
      <c r="C66" s="123">
        <v>71.2</v>
      </c>
      <c r="D66" s="123">
        <v>30</v>
      </c>
    </row>
    <row r="67" spans="1:4" x14ac:dyDescent="0.3">
      <c r="A67" s="121" t="s">
        <v>89</v>
      </c>
      <c r="B67" s="122">
        <v>1.83</v>
      </c>
      <c r="C67" s="123">
        <v>72.8</v>
      </c>
      <c r="D67" s="123">
        <v>30.7</v>
      </c>
    </row>
    <row r="68" spans="1:4" x14ac:dyDescent="0.3">
      <c r="A68" s="121" t="s">
        <v>116</v>
      </c>
      <c r="B68" s="122">
        <v>1.96</v>
      </c>
      <c r="C68" s="123">
        <v>65.099999999999994</v>
      </c>
      <c r="D68" s="123">
        <v>30.5</v>
      </c>
    </row>
    <row r="69" spans="1:4" x14ac:dyDescent="0.3">
      <c r="A69" s="121" t="s">
        <v>90</v>
      </c>
      <c r="B69" s="122">
        <v>1.58</v>
      </c>
      <c r="C69" s="123">
        <v>62.7</v>
      </c>
      <c r="D69" s="123">
        <v>31.8</v>
      </c>
    </row>
    <row r="70" spans="1:4" x14ac:dyDescent="0.3">
      <c r="A70" s="121" t="s">
        <v>91</v>
      </c>
      <c r="B70" s="122">
        <v>1.85</v>
      </c>
      <c r="C70" s="123">
        <v>73.8</v>
      </c>
      <c r="D70" s="123">
        <v>30.3</v>
      </c>
    </row>
    <row r="71" spans="1:4" x14ac:dyDescent="0.3">
      <c r="A71" s="121" t="s">
        <v>117</v>
      </c>
      <c r="B71" s="122">
        <v>1.69</v>
      </c>
      <c r="C71" s="123">
        <v>63.3</v>
      </c>
      <c r="D71" s="123">
        <v>31.4</v>
      </c>
    </row>
    <row r="72" spans="1:4" x14ac:dyDescent="0.3">
      <c r="A72" s="121" t="s">
        <v>92</v>
      </c>
      <c r="B72" s="122">
        <v>1.77</v>
      </c>
      <c r="C72" s="123">
        <v>76.5</v>
      </c>
      <c r="D72" s="123">
        <v>30</v>
      </c>
    </row>
    <row r="73" spans="1:4" x14ac:dyDescent="0.3">
      <c r="A73" s="121" t="s">
        <v>118</v>
      </c>
      <c r="B73" s="122">
        <v>1.66</v>
      </c>
      <c r="C73" s="123">
        <v>76.3</v>
      </c>
      <c r="D73" s="123">
        <v>31.1</v>
      </c>
    </row>
    <row r="74" spans="1:4" x14ac:dyDescent="0.3">
      <c r="A74" s="121" t="s">
        <v>93</v>
      </c>
      <c r="B74" s="122">
        <v>1.66</v>
      </c>
      <c r="C74" s="123">
        <v>73.5</v>
      </c>
      <c r="D74" s="123">
        <v>30.5</v>
      </c>
    </row>
    <row r="75" spans="1:4" x14ac:dyDescent="0.3">
      <c r="A75" s="121" t="s">
        <v>119</v>
      </c>
      <c r="B75" s="122">
        <v>1.88</v>
      </c>
      <c r="C75" s="123">
        <v>72.8</v>
      </c>
      <c r="D75" s="123">
        <v>30.2</v>
      </c>
    </row>
    <row r="76" spans="1:4" x14ac:dyDescent="0.3">
      <c r="A76" s="121" t="s">
        <v>94</v>
      </c>
      <c r="B76" s="122">
        <v>1.8</v>
      </c>
      <c r="C76" s="123">
        <v>72.900000000000006</v>
      </c>
      <c r="D76" s="123">
        <v>30.5</v>
      </c>
    </row>
    <row r="77" spans="1:4" x14ac:dyDescent="0.3">
      <c r="A77" s="121" t="s">
        <v>95</v>
      </c>
      <c r="B77" s="122">
        <v>2.0499999999999998</v>
      </c>
      <c r="C77" s="123">
        <v>69.599999999999994</v>
      </c>
      <c r="D77" s="123">
        <v>29.9</v>
      </c>
    </row>
    <row r="78" spans="1:4" x14ac:dyDescent="0.3">
      <c r="A78" s="121" t="s">
        <v>101</v>
      </c>
      <c r="B78" s="122">
        <v>1.88</v>
      </c>
      <c r="C78" s="123">
        <v>60</v>
      </c>
      <c r="D78" s="123">
        <v>30.5</v>
      </c>
    </row>
    <row r="79" spans="1:4" x14ac:dyDescent="0.3">
      <c r="A79" s="121" t="s">
        <v>110</v>
      </c>
      <c r="B79" s="122">
        <v>1.86</v>
      </c>
      <c r="C79" s="123">
        <v>75.900000000000006</v>
      </c>
      <c r="D79" s="123">
        <v>29.9</v>
      </c>
    </row>
    <row r="80" spans="1:4" x14ac:dyDescent="0.3">
      <c r="A80" s="121" t="s">
        <v>102</v>
      </c>
      <c r="B80" s="122">
        <v>1.93</v>
      </c>
      <c r="C80" s="123">
        <v>71.400000000000006</v>
      </c>
      <c r="D80" s="123">
        <v>30.3</v>
      </c>
    </row>
    <row r="81" spans="1:4" x14ac:dyDescent="0.3">
      <c r="A81" s="121" t="s">
        <v>111</v>
      </c>
      <c r="B81" s="122">
        <v>1.69</v>
      </c>
      <c r="C81" s="123">
        <v>77.099999999999994</v>
      </c>
      <c r="D81" s="123">
        <v>30.1</v>
      </c>
    </row>
    <row r="82" spans="1:4" x14ac:dyDescent="0.3">
      <c r="A82" s="121" t="s">
        <v>103</v>
      </c>
      <c r="B82" s="122">
        <v>1.93</v>
      </c>
      <c r="C82" s="123">
        <v>63.8</v>
      </c>
      <c r="D82" s="123">
        <v>30.4</v>
      </c>
    </row>
    <row r="83" spans="1:4" x14ac:dyDescent="0.3">
      <c r="A83" s="121" t="s">
        <v>104</v>
      </c>
      <c r="B83" s="122">
        <v>1.83</v>
      </c>
      <c r="C83" s="123">
        <v>60.7</v>
      </c>
      <c r="D83" s="123">
        <v>30.9</v>
      </c>
    </row>
    <row r="84" spans="1:4" x14ac:dyDescent="0.3">
      <c r="A84" s="121" t="s">
        <v>105</v>
      </c>
      <c r="B84" s="122">
        <v>1.92</v>
      </c>
      <c r="C84" s="123">
        <v>59</v>
      </c>
      <c r="D84" s="123">
        <v>30.5</v>
      </c>
    </row>
    <row r="85" spans="1:4" x14ac:dyDescent="0.3">
      <c r="A85" s="121" t="s">
        <v>112</v>
      </c>
      <c r="B85" s="122">
        <v>1.89</v>
      </c>
      <c r="C85" s="123">
        <v>72.8</v>
      </c>
      <c r="D85" s="123">
        <v>30.3</v>
      </c>
    </row>
    <row r="86" spans="1:4" x14ac:dyDescent="0.3">
      <c r="A86" s="121" t="s">
        <v>113</v>
      </c>
      <c r="B86" s="122">
        <v>1.67</v>
      </c>
      <c r="C86" s="123">
        <v>69.2</v>
      </c>
      <c r="D86" s="123">
        <v>30.9</v>
      </c>
    </row>
    <row r="87" spans="1:4" x14ac:dyDescent="0.3">
      <c r="A87" s="121" t="s">
        <v>106</v>
      </c>
      <c r="B87" s="122">
        <v>1.79</v>
      </c>
      <c r="C87" s="123">
        <v>50.9</v>
      </c>
      <c r="D87" s="123">
        <v>32</v>
      </c>
    </row>
    <row r="88" spans="1:4" x14ac:dyDescent="0.3">
      <c r="A88" s="121" t="s">
        <v>107</v>
      </c>
      <c r="B88" s="122">
        <v>1.76</v>
      </c>
      <c r="C88" s="123">
        <v>64.599999999999994</v>
      </c>
      <c r="D88" s="123">
        <v>31.1</v>
      </c>
    </row>
    <row r="89" spans="1:4" x14ac:dyDescent="0.3">
      <c r="A89" s="121" t="s">
        <v>108</v>
      </c>
      <c r="B89" s="122">
        <v>1.8</v>
      </c>
      <c r="C89" s="123">
        <v>59.1</v>
      </c>
      <c r="D89" s="123">
        <v>31.1</v>
      </c>
    </row>
    <row r="90" spans="1:4" x14ac:dyDescent="0.3">
      <c r="A90" s="121" t="s">
        <v>121</v>
      </c>
      <c r="B90" s="122">
        <v>1.91</v>
      </c>
      <c r="C90" s="123">
        <v>71.400000000000006</v>
      </c>
      <c r="D90" s="123">
        <v>30.1</v>
      </c>
    </row>
    <row r="91" spans="1:4" x14ac:dyDescent="0.3">
      <c r="A91" s="121" t="s">
        <v>122</v>
      </c>
      <c r="B91" s="122">
        <v>1.92</v>
      </c>
      <c r="C91" s="123">
        <v>74.7</v>
      </c>
      <c r="D91" s="123">
        <v>30.7</v>
      </c>
    </row>
    <row r="92" spans="1:4" x14ac:dyDescent="0.3">
      <c r="A92" s="121" t="s">
        <v>123</v>
      </c>
      <c r="B92" s="122">
        <v>1.85</v>
      </c>
      <c r="C92" s="123">
        <v>56.6</v>
      </c>
      <c r="D92" s="123">
        <v>31.5</v>
      </c>
    </row>
    <row r="93" spans="1:4" x14ac:dyDescent="0.3">
      <c r="A93" s="121" t="s">
        <v>124</v>
      </c>
      <c r="B93" s="122">
        <v>1.95</v>
      </c>
      <c r="C93" s="123">
        <v>60</v>
      </c>
      <c r="D93" s="123">
        <v>31.3</v>
      </c>
    </row>
    <row r="94" spans="1:4" x14ac:dyDescent="0.3">
      <c r="A94" s="121" t="s">
        <v>125</v>
      </c>
      <c r="B94" s="122">
        <v>1.91</v>
      </c>
      <c r="C94" s="123">
        <v>62.9</v>
      </c>
      <c r="D94" s="123">
        <v>30.7</v>
      </c>
    </row>
    <row r="95" spans="1:4" ht="15" customHeight="1" x14ac:dyDescent="0.3">
      <c r="A95" s="121" t="s">
        <v>126</v>
      </c>
      <c r="B95" s="122">
        <v>2.04</v>
      </c>
      <c r="C95" s="123">
        <v>57.9</v>
      </c>
      <c r="D95" s="123">
        <v>30.5</v>
      </c>
    </row>
    <row r="96" spans="1:4" x14ac:dyDescent="0.3">
      <c r="A96" s="121" t="s">
        <v>128</v>
      </c>
      <c r="B96" s="122">
        <v>1.44</v>
      </c>
      <c r="C96" s="123">
        <v>66.5</v>
      </c>
      <c r="D96" s="123">
        <v>31</v>
      </c>
    </row>
    <row r="97" spans="1:4" x14ac:dyDescent="0.3">
      <c r="A97" s="121" t="s">
        <v>129</v>
      </c>
      <c r="B97" s="122">
        <v>1.31</v>
      </c>
      <c r="C97" s="123">
        <v>62.8</v>
      </c>
      <c r="D97" s="123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2023-10-06T07:37:29Z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