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0932ca96bfca9ab/Documents/Atletiek/"/>
    </mc:Choice>
  </mc:AlternateContent>
  <xr:revisionPtr revIDLastSave="0" documentId="8_{9FBC4CD7-FE59-4868-8AF4-96359DCC10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J42" i="1"/>
  <c r="I42" i="1"/>
  <c r="Q41" i="1"/>
  <c r="Q43" i="1" s="1"/>
  <c r="O41" i="1"/>
  <c r="P43" i="1" s="1"/>
  <c r="M41" i="1"/>
  <c r="M42" i="1" s="1"/>
  <c r="K41" i="1"/>
  <c r="K43" i="1" s="1"/>
  <c r="I41" i="1"/>
  <c r="J43" i="1" s="1"/>
  <c r="G41" i="1"/>
  <c r="G43" i="1" s="1"/>
  <c r="E41" i="1"/>
  <c r="F43" i="1" s="1"/>
  <c r="E42" i="1" l="1"/>
  <c r="R43" i="1"/>
  <c r="Q42" i="1"/>
  <c r="R42" i="1"/>
  <c r="N42" i="1"/>
  <c r="M43" i="1"/>
  <c r="N43" i="1"/>
  <c r="I43" i="1"/>
  <c r="E43" i="1"/>
  <c r="F42" i="1"/>
  <c r="O42" i="1"/>
  <c r="P42" i="1"/>
  <c r="O43" i="1"/>
  <c r="K42" i="1"/>
  <c r="L42" i="1"/>
  <c r="H43" i="1"/>
  <c r="G42" i="1"/>
  <c r="H42" i="1"/>
  <c r="G24" i="1"/>
  <c r="F24" i="1"/>
  <c r="G23" i="1"/>
  <c r="F23" i="1"/>
  <c r="F22" i="1"/>
  <c r="D8" i="1"/>
  <c r="I8" i="1" l="1"/>
  <c r="E11" i="1"/>
  <c r="I11" i="1" s="1"/>
  <c r="E10" i="1"/>
  <c r="I10" i="1" s="1"/>
  <c r="E12" i="1" l="1"/>
  <c r="I12" i="1" s="1"/>
</calcChain>
</file>

<file path=xl/sharedStrings.xml><?xml version="1.0" encoding="utf-8"?>
<sst xmlns="http://schemas.openxmlformats.org/spreadsheetml/2006/main" count="47" uniqueCount="25">
  <si>
    <t>Duurlooptempo</t>
  </si>
  <si>
    <t>indicatie km/u  : basis coopertest</t>
  </si>
  <si>
    <t>uitslag coopertest =</t>
  </si>
  <si>
    <t>= km/u :</t>
  </si>
  <si>
    <t>( gele cel invullen )</t>
  </si>
  <si>
    <t>langzame duurloop of herstelloop =</t>
  </si>
  <si>
    <t>normale duurloop =</t>
  </si>
  <si>
    <t>snelle duurloop =</t>
  </si>
  <si>
    <t>km/u</t>
  </si>
  <si>
    <t>indicatie hartslag : basis maximale hartslag</t>
  </si>
  <si>
    <t>maximale hartslag =</t>
  </si>
  <si>
    <t>lager dan</t>
  </si>
  <si>
    <t>tussen</t>
  </si>
  <si>
    <t>Intervaltempo</t>
  </si>
  <si>
    <t>min / sec per km =</t>
  </si>
  <si>
    <t>min</t>
  </si>
  <si>
    <t>sec</t>
  </si>
  <si>
    <t>berekening in seconden :</t>
  </si>
  <si>
    <t>( gele cellen invullen )</t>
  </si>
  <si>
    <t xml:space="preserve">gemiddelde snelste tijd weergeven </t>
  </si>
  <si>
    <t>Extensieve interval : 85 à 90 %</t>
  </si>
  <si>
    <t>Intensieve interval :  90 à 95 %</t>
  </si>
  <si>
    <t>intensieve interval : tijden tussen</t>
  </si>
  <si>
    <t>extensieve inteval : tijden tussen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</si>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</sst>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0" borderId="0" xfId="0" quotePrefix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1" fontId="0" fillId="0" borderId="0" xfId="0" applyNumberFormat="1"/>
    <xf numFmtId="2" fontId="1" fillId="3" borderId="0" xfId="0" applyNumberFormat="1" applyFont="1" applyFill="1"/>
    <xf numFmtId="0" fontId="1" fillId="3" borderId="0" xfId="0" applyFont="1" applyFill="1"/>
    <xf numFmtId="1" fontId="1" fillId="3" borderId="0" xfId="0" applyNumberFormat="1" applyFont="1" applyFill="1"/>
    <xf numFmtId="164" fontId="1" fillId="3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3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A12" sqref="A12:D12"/>
    </sheetView>
  </sheetViews>
  <sheetFormatPr defaultRowHeight="14.4" x14ac:dyDescent="0.3"/>
  <cols>
    <col min="1" max="1" width="11.5546875" customWidth="1"/>
    <col min="4" max="4" width="6.6640625" customWidth="1"/>
  </cols>
  <sheetData>
    <row r="1" spans="1:9" ht="33.6" x14ac:dyDescent="0.65">
      <c r="A1" s="3" t="s">
        <v>0</v>
      </c>
    </row>
    <row r="3" spans="1:9" ht="18" x14ac:dyDescent="0.35">
      <c r="A3" s="2" t="s">
        <v>1</v>
      </c>
    </row>
    <row r="5" spans="1:9" x14ac:dyDescent="0.3">
      <c r="A5" s="7" t="s">
        <v>4</v>
      </c>
      <c r="B5" s="8"/>
    </row>
    <row r="7" spans="1:9" x14ac:dyDescent="0.3">
      <c r="A7" t="s">
        <v>2</v>
      </c>
      <c r="C7" s="4">
        <v>3000</v>
      </c>
      <c r="D7" t="s">
        <v>24</v>
      </c>
    </row>
    <row r="8" spans="1:9" x14ac:dyDescent="0.3">
      <c r="C8" s="5" t="s">
        <v>3</v>
      </c>
      <c r="D8" s="10">
        <f>+C7*5/1000</f>
        <v>15</v>
      </c>
      <c r="F8" s="6"/>
      <c r="G8" t="s">
        <v>14</v>
      </c>
      <c r="I8" s="13">
        <f>(3600/D8)/86400</f>
        <v>2.7777777777777779E-3</v>
      </c>
    </row>
    <row r="9" spans="1:9" x14ac:dyDescent="0.3">
      <c r="I9" s="14"/>
    </row>
    <row r="10" spans="1:9" x14ac:dyDescent="0.3">
      <c r="A10" s="19" t="s">
        <v>5</v>
      </c>
      <c r="B10" s="19"/>
      <c r="C10" s="19"/>
      <c r="D10" s="19"/>
      <c r="E10" s="11">
        <f>+E11-2</f>
        <v>10</v>
      </c>
      <c r="F10" t="s">
        <v>8</v>
      </c>
      <c r="G10" t="s">
        <v>14</v>
      </c>
      <c r="I10" s="13">
        <f>(3600/E10)/86400</f>
        <v>4.1666666666666666E-3</v>
      </c>
    </row>
    <row r="11" spans="1:9" x14ac:dyDescent="0.3">
      <c r="A11" s="19" t="s">
        <v>6</v>
      </c>
      <c r="B11" s="19"/>
      <c r="C11" s="19"/>
      <c r="D11" s="19"/>
      <c r="E11" s="11">
        <f>+D8*80/100</f>
        <v>12</v>
      </c>
      <c r="F11" t="s">
        <v>8</v>
      </c>
      <c r="G11" t="s">
        <v>14</v>
      </c>
      <c r="I11" s="13">
        <f t="shared" ref="I11:I12" si="0">(3600/E11)/86400</f>
        <v>3.472222222222222E-3</v>
      </c>
    </row>
    <row r="12" spans="1:9" x14ac:dyDescent="0.3">
      <c r="A12" s="19" t="s">
        <v>7</v>
      </c>
      <c r="B12" s="19"/>
      <c r="C12" s="19"/>
      <c r="D12" s="19"/>
      <c r="E12" s="11">
        <f>+E11+2</f>
        <v>14</v>
      </c>
      <c r="F12" t="s">
        <v>8</v>
      </c>
      <c r="G12" t="s">
        <v>14</v>
      </c>
      <c r="I12" s="13">
        <f t="shared" si="0"/>
        <v>2.9761904761904765E-3</v>
      </c>
    </row>
    <row r="15" spans="1:9" ht="18" x14ac:dyDescent="0.35">
      <c r="A15" s="2" t="s">
        <v>9</v>
      </c>
    </row>
    <row r="17" spans="1:7" x14ac:dyDescent="0.3">
      <c r="A17" s="7" t="s">
        <v>4</v>
      </c>
      <c r="B17" s="8"/>
    </row>
    <row r="19" spans="1:7" x14ac:dyDescent="0.3">
      <c r="A19" t="s">
        <v>10</v>
      </c>
      <c r="C19" s="4">
        <v>190</v>
      </c>
    </row>
    <row r="22" spans="1:7" x14ac:dyDescent="0.3">
      <c r="A22" s="19" t="s">
        <v>5</v>
      </c>
      <c r="B22" s="19"/>
      <c r="C22" s="19"/>
      <c r="D22" s="19"/>
      <c r="E22" s="1" t="s">
        <v>11</v>
      </c>
      <c r="F22" s="12">
        <f>+C19*75/100</f>
        <v>142.5</v>
      </c>
      <c r="G22" s="9"/>
    </row>
    <row r="23" spans="1:7" x14ac:dyDescent="0.3">
      <c r="A23" s="19" t="s">
        <v>6</v>
      </c>
      <c r="B23" s="19"/>
      <c r="C23" s="19"/>
      <c r="D23" s="19"/>
      <c r="E23" s="1" t="s">
        <v>12</v>
      </c>
      <c r="F23" s="12">
        <f>+C19*80/100</f>
        <v>152</v>
      </c>
      <c r="G23" s="12">
        <f>+C19*85/100</f>
        <v>161.5</v>
      </c>
    </row>
    <row r="24" spans="1:7" x14ac:dyDescent="0.3">
      <c r="A24" s="19" t="s">
        <v>7</v>
      </c>
      <c r="B24" s="19"/>
      <c r="C24" s="19"/>
      <c r="D24" s="19"/>
      <c r="E24" s="1" t="s">
        <v>12</v>
      </c>
      <c r="F24" s="12">
        <f>+C19*85/100</f>
        <v>161.5</v>
      </c>
      <c r="G24" s="12">
        <f>+C19*90/100</f>
        <v>171</v>
      </c>
    </row>
    <row r="28" spans="1:7" ht="33.6" x14ac:dyDescent="0.65">
      <c r="A28" s="3" t="s">
        <v>13</v>
      </c>
    </row>
    <row r="30" spans="1:7" x14ac:dyDescent="0.3">
      <c r="A30" s="7" t="s">
        <v>18</v>
      </c>
      <c r="B30" s="8"/>
    </row>
    <row r="32" spans="1:7" x14ac:dyDescent="0.3">
      <c r="A32" t="s">
        <v>20</v>
      </c>
    </row>
    <row r="33" spans="1:18" x14ac:dyDescent="0.3">
      <c r="B33">
        <v>115</v>
      </c>
      <c r="C33">
        <v>110</v>
      </c>
    </row>
    <row r="35" spans="1:18" x14ac:dyDescent="0.3">
      <c r="A35" t="s">
        <v>21</v>
      </c>
    </row>
    <row r="36" spans="1:18" x14ac:dyDescent="0.3">
      <c r="B36">
        <v>110</v>
      </c>
      <c r="C36">
        <v>105</v>
      </c>
    </row>
    <row r="38" spans="1:18" x14ac:dyDescent="0.3">
      <c r="A38" s="19" t="s">
        <v>19</v>
      </c>
      <c r="B38" s="19"/>
      <c r="C38" s="19"/>
      <c r="D38" s="19"/>
      <c r="E38" s="17">
        <v>400</v>
      </c>
      <c r="F38" s="18"/>
      <c r="G38" s="17">
        <v>600</v>
      </c>
      <c r="H38" s="18"/>
      <c r="I38" s="17">
        <v>800</v>
      </c>
      <c r="J38" s="18"/>
      <c r="K38" s="17">
        <v>1000</v>
      </c>
      <c r="L38" s="18"/>
      <c r="M38" s="17">
        <v>1200</v>
      </c>
      <c r="N38" s="18"/>
      <c r="O38" s="17">
        <v>1500</v>
      </c>
      <c r="P38" s="18"/>
      <c r="Q38" s="17">
        <v>2000</v>
      </c>
      <c r="R38" s="18"/>
    </row>
    <row r="39" spans="1:18" x14ac:dyDescent="0.3">
      <c r="B39" t="s">
        <v>17</v>
      </c>
      <c r="E39" s="15" t="s">
        <v>15</v>
      </c>
      <c r="F39" s="15" t="s">
        <v>16</v>
      </c>
      <c r="G39" s="15" t="s">
        <v>15</v>
      </c>
      <c r="H39" s="15" t="s">
        <v>16</v>
      </c>
      <c r="I39" s="15" t="s">
        <v>15</v>
      </c>
      <c r="J39" s="15" t="s">
        <v>16</v>
      </c>
      <c r="K39" s="15" t="s">
        <v>15</v>
      </c>
      <c r="L39" s="15" t="s">
        <v>16</v>
      </c>
      <c r="M39" s="15" t="s">
        <v>15</v>
      </c>
      <c r="N39" s="15" t="s">
        <v>16</v>
      </c>
      <c r="O39" s="15" t="s">
        <v>15</v>
      </c>
      <c r="P39" s="15" t="s">
        <v>16</v>
      </c>
      <c r="Q39" s="15" t="s">
        <v>15</v>
      </c>
      <c r="R39" s="15" t="s">
        <v>16</v>
      </c>
    </row>
    <row r="40" spans="1:18" x14ac:dyDescent="0.3">
      <c r="E40" s="4">
        <v>1</v>
      </c>
      <c r="F40" s="4">
        <v>5</v>
      </c>
      <c r="G40" s="4">
        <v>1</v>
      </c>
      <c r="H40" s="4">
        <v>50</v>
      </c>
      <c r="I40" s="4">
        <v>2</v>
      </c>
      <c r="J40" s="4">
        <v>30</v>
      </c>
      <c r="K40" s="4">
        <v>3</v>
      </c>
      <c r="L40" s="4">
        <v>30</v>
      </c>
      <c r="M40" s="4">
        <v>4</v>
      </c>
      <c r="N40" s="4">
        <v>10</v>
      </c>
      <c r="O40" s="4">
        <v>5</v>
      </c>
      <c r="P40" s="4">
        <v>30</v>
      </c>
      <c r="Q40" s="4">
        <v>8</v>
      </c>
      <c r="R40" s="4">
        <v>0</v>
      </c>
    </row>
    <row r="41" spans="1:18" x14ac:dyDescent="0.3">
      <c r="E41" s="17">
        <f>+E40*60+F40</f>
        <v>65</v>
      </c>
      <c r="F41" s="18"/>
      <c r="G41" s="17">
        <f>+G40*60+H40</f>
        <v>110</v>
      </c>
      <c r="H41" s="18"/>
      <c r="I41" s="17">
        <f>+I40*60+J40</f>
        <v>150</v>
      </c>
      <c r="J41" s="18"/>
      <c r="K41" s="17">
        <f>+K40*60+L40</f>
        <v>210</v>
      </c>
      <c r="L41" s="18"/>
      <c r="M41" s="17">
        <f>+M40*60+N40</f>
        <v>250</v>
      </c>
      <c r="N41" s="18"/>
      <c r="O41" s="17">
        <f>+O40*60+P40</f>
        <v>330</v>
      </c>
      <c r="P41" s="18"/>
      <c r="Q41" s="17">
        <f>+Q40*60+R40</f>
        <v>480</v>
      </c>
      <c r="R41" s="18"/>
    </row>
    <row r="42" spans="1:18" x14ac:dyDescent="0.3">
      <c r="A42" s="19" t="s">
        <v>23</v>
      </c>
      <c r="B42" s="19"/>
      <c r="C42" s="19"/>
      <c r="D42" s="20"/>
      <c r="E42" s="16">
        <f>+E41*$B$33/100/86400</f>
        <v>8.6516203703703701E-4</v>
      </c>
      <c r="F42" s="16">
        <f>(+E41*$C$33/100)/86400</f>
        <v>8.2754629629629628E-4</v>
      </c>
      <c r="G42" s="16">
        <f>+G41*$B$33/100/86400</f>
        <v>1.4641203703703704E-3</v>
      </c>
      <c r="H42" s="16">
        <f>(+G41*$C$33/100)/86400</f>
        <v>1.4004629629629629E-3</v>
      </c>
      <c r="I42" s="16">
        <f>+I41*$B$33/100/86400</f>
        <v>1.9965277777777776E-3</v>
      </c>
      <c r="J42" s="16">
        <f>(+I41*$C$33/100)/86400</f>
        <v>1.9097222222222222E-3</v>
      </c>
      <c r="K42" s="16">
        <f>+K41*$B$33/100/86400</f>
        <v>2.7951388888888887E-3</v>
      </c>
      <c r="L42" s="16">
        <f>(+K41*$C$33/100)/86400</f>
        <v>2.673611111111111E-3</v>
      </c>
      <c r="M42" s="16">
        <f>+M41*$B$33/100/86400</f>
        <v>3.3275462962962963E-3</v>
      </c>
      <c r="N42" s="16">
        <f>(+M41*$C$33/100)/86400</f>
        <v>3.1828703703703702E-3</v>
      </c>
      <c r="O42" s="16">
        <f>+O41*$B$33/100/86400</f>
        <v>4.3923611111111108E-3</v>
      </c>
      <c r="P42" s="16">
        <f>(+O41*$C$33/100)/86400</f>
        <v>4.2013888888888891E-3</v>
      </c>
      <c r="Q42" s="16">
        <f>+Q41*$B$33/100/86400</f>
        <v>6.3888888888888893E-3</v>
      </c>
      <c r="R42" s="16">
        <f>(+Q41*$C$33/100)/86400</f>
        <v>6.1111111111111114E-3</v>
      </c>
    </row>
    <row r="43" spans="1:18" x14ac:dyDescent="0.3">
      <c r="A43" s="19" t="s">
        <v>22</v>
      </c>
      <c r="B43" s="19"/>
      <c r="C43" s="19"/>
      <c r="D43" s="20"/>
      <c r="E43" s="16">
        <f>(+E41*$B$36/100)/86400</f>
        <v>8.2754629629629628E-4</v>
      </c>
      <c r="F43" s="16">
        <f>(+E41*$C$36/100)/86400</f>
        <v>7.8993055555555555E-4</v>
      </c>
      <c r="G43" s="16">
        <f>(+G41*$B$36/100)/86400</f>
        <v>1.4004629629629629E-3</v>
      </c>
      <c r="H43" s="16">
        <f>(+G41*$C$36/100)/86400</f>
        <v>1.3368055555555555E-3</v>
      </c>
      <c r="I43" s="16">
        <f>(+I41*$B$36/100)/86400</f>
        <v>1.9097222222222222E-3</v>
      </c>
      <c r="J43" s="16">
        <f>(+I41*$C$36/100)/86400</f>
        <v>1.8229166666666667E-3</v>
      </c>
      <c r="K43" s="16">
        <f>(+K41*$B$36/100)/86400</f>
        <v>2.673611111111111E-3</v>
      </c>
      <c r="L43" s="16">
        <f>(+K41*$C$36/100)/86400</f>
        <v>2.5520833333333333E-3</v>
      </c>
      <c r="M43" s="16">
        <f>(+M41*$B$36/100)/86400</f>
        <v>3.1828703703703702E-3</v>
      </c>
      <c r="N43" s="16">
        <f>(+M41*$C$36/100)/86400</f>
        <v>3.0381944444444445E-3</v>
      </c>
      <c r="O43" s="16">
        <f>(+O41*$B$36/100)/86400</f>
        <v>4.2013888888888891E-3</v>
      </c>
      <c r="P43" s="16">
        <f>(+O41*$C$36/100)/86400</f>
        <v>4.0104166666666665E-3</v>
      </c>
      <c r="Q43" s="16">
        <f>(+Q41*$B$36/100)/86400</f>
        <v>6.1111111111111114E-3</v>
      </c>
      <c r="R43" s="16">
        <f>(+Q41*$C$36/100)/86400</f>
        <v>5.8333333333333336E-3</v>
      </c>
    </row>
  </sheetData>
  <mergeCells count="23">
    <mergeCell ref="Q41:R41"/>
    <mergeCell ref="A42:D42"/>
    <mergeCell ref="A43:D43"/>
    <mergeCell ref="E38:F38"/>
    <mergeCell ref="G38:H38"/>
    <mergeCell ref="I38:J38"/>
    <mergeCell ref="K38:L38"/>
    <mergeCell ref="M38:N38"/>
    <mergeCell ref="O38:P38"/>
    <mergeCell ref="Q38:R38"/>
    <mergeCell ref="A38:D38"/>
    <mergeCell ref="E41:F41"/>
    <mergeCell ref="G41:H41"/>
    <mergeCell ref="I41:J41"/>
    <mergeCell ref="K41:L41"/>
    <mergeCell ref="M41:N41"/>
    <mergeCell ref="O41:P41"/>
    <mergeCell ref="A24:D24"/>
    <mergeCell ref="A10:D10"/>
    <mergeCell ref="A11:D11"/>
    <mergeCell ref="A12:D12"/>
    <mergeCell ref="A22:D22"/>
    <mergeCell ref="A23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Koen Spiessens</cp:lastModifiedBy>
  <dcterms:created xsi:type="dcterms:W3CDTF">2016-04-28T12:52:32Z</dcterms:created>
  <dcterms:modified xsi:type="dcterms:W3CDTF">2025-10-02T16:21:54Z</dcterms:modified>
</cp:coreProperties>
</file>