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366DDD8F-876F-484E-B2B3-1A4D3B4005B1}" xr6:coauthVersionLast="36" xr6:coauthVersionMax="47" xr10:uidLastSave="{00000000-0000-0000-0000-000000000000}"/>
  <bookViews>
    <workbookView xWindow="-105" yWindow="-105" windowWidth="22785" windowHeight="14655" tabRatio="544" firstSheet="5" activeTab="6" xr2:uid="{D3F1141B-13E0-4FAD-BB89-3B485E477EF2}"/>
  </bookViews>
  <sheets>
    <sheet name="Site 1_410730" sheetId="1" r:id="rId1"/>
    <sheet name="Benchmark" sheetId="2" r:id="rId2"/>
    <sheet name="Monthly Optim" sheetId="5" r:id="rId3"/>
    <sheet name="CachmentInfo" sheetId="4" r:id="rId4"/>
    <sheet name="Outline Map" sheetId="6" r:id="rId5"/>
    <sheet name="timeline" sheetId="3" r:id="rId6"/>
    <sheet name="TableMaker" sheetId="8" r:id="rId7"/>
    <sheet name="CASEResult" sheetId="10" r:id="rId8"/>
    <sheet name="CASEDraft" sheetId="7" r:id="rId9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8" l="1"/>
  <c r="E41" i="8"/>
  <c r="E42" i="8"/>
  <c r="E43" i="8"/>
  <c r="E44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R21" i="8"/>
  <c r="S21" i="8"/>
  <c r="T21" i="8"/>
  <c r="U21" i="8"/>
  <c r="R22" i="8"/>
  <c r="S22" i="8"/>
  <c r="T22" i="8"/>
  <c r="U22" i="8"/>
  <c r="R23" i="8"/>
  <c r="S23" i="8"/>
  <c r="T23" i="8"/>
  <c r="U23" i="8"/>
  <c r="R24" i="8"/>
  <c r="S24" i="8"/>
  <c r="T24" i="8"/>
  <c r="U24" i="8"/>
  <c r="R25" i="8"/>
  <c r="S25" i="8"/>
  <c r="T25" i="8"/>
  <c r="U25" i="8"/>
  <c r="R26" i="8"/>
  <c r="S26" i="8"/>
  <c r="T26" i="8"/>
  <c r="U26" i="8"/>
  <c r="R27" i="8"/>
  <c r="S27" i="8"/>
  <c r="T27" i="8"/>
  <c r="U27" i="8"/>
  <c r="D24" i="8"/>
  <c r="B24" i="8"/>
  <c r="R45" i="8"/>
  <c r="T45" i="8"/>
  <c r="S45" i="8"/>
  <c r="T44" i="8"/>
  <c r="S44" i="8"/>
  <c r="R44" i="8"/>
  <c r="T43" i="8"/>
  <c r="S43" i="8"/>
  <c r="R43" i="8"/>
  <c r="T42" i="8"/>
  <c r="S42" i="8"/>
  <c r="R42" i="8"/>
  <c r="T41" i="8"/>
  <c r="S41" i="8"/>
  <c r="R41" i="8"/>
  <c r="B42" i="8"/>
  <c r="C42" i="8"/>
  <c r="D42" i="8"/>
  <c r="B43" i="8"/>
  <c r="C43" i="8"/>
  <c r="D43" i="8"/>
  <c r="B44" i="8"/>
  <c r="C44" i="8"/>
  <c r="D44" i="8"/>
  <c r="B45" i="8"/>
  <c r="C45" i="8"/>
  <c r="D45" i="8"/>
  <c r="D41" i="8"/>
  <c r="C41" i="8"/>
  <c r="B41" i="8"/>
  <c r="B27" i="8"/>
  <c r="E27" i="8" s="1"/>
  <c r="C27" i="8"/>
  <c r="D27" i="8"/>
  <c r="B26" i="8"/>
  <c r="C26" i="8"/>
  <c r="D26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C24" i="8"/>
  <c r="B25" i="8"/>
  <c r="C25" i="8"/>
  <c r="D25" i="8"/>
  <c r="D17" i="8"/>
  <c r="C17" i="8"/>
  <c r="B17" i="8"/>
  <c r="E17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24" i="8" l="1"/>
  <c r="E20" i="8"/>
  <c r="E26" i="8"/>
  <c r="E19" i="8"/>
  <c r="E18" i="8"/>
  <c r="E22" i="8"/>
  <c r="E23" i="8"/>
  <c r="E21" i="8"/>
  <c r="E25" i="8"/>
  <c r="U44" i="8"/>
  <c r="U43" i="8"/>
  <c r="U41" i="8"/>
  <c r="U42" i="8"/>
  <c r="U45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<sst xmlns="http://schemas.openxmlformats.org/spreadsheetml/2006/main" count="6013" uniqueCount="306">
  <si>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</si>
  <si>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</si>
  <si>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</si>
  <si>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</si>
  <si>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</si>
  <si>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</si>
  <si>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</si>
  <si>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</si>
  <si>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</si>
  <si>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</si>
  <si>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</si>
  <si>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</si>
  <si>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</si>
  <si>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</si>
  <si>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</si>
  <si>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</si>
  <si>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</si>
  <si>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</si>
  <si>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</si>
  <si>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</si>
  <si>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</si>
  <si>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</si>
  <si>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</si>
  <si>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</si>
  <si>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</si>
  <si>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</si>
  <si>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</si>
  <si>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</si>
  <si>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</si>
  <si>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</si>
  <si>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</si>
  <si>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</si>
  <si>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</si>
  <si>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</si>
  <si>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</si>
  <si>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</si>
  <si>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</si>
  <si>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</si>
  <si>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</si>
  <si>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</si>
  <si>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</si>
  <si>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</si>
  <si>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</si>
  <si>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</si>
  <si>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</si>
  <si>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</si>
  <si>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</si>
  <si>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</si>
  <si>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</si>
  <si>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</si>
  <si>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</si>
  <si>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</si>
  <si>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</si>
  <si>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</si>
  <si>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</si>
  <si>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</si>
  <si>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</si>
  <si>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</si>
  <si>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</si>
  <si>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</si>
  <si>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</si>
  <si>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</si>
  <si>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</si>
  <si>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</si>
  <si>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</si>
  <si>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</si>
  <si>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</si>
  <si>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</si>
  <si>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</si>
  <si>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</si>
  <si>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</si>
  <si>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</si>
  <si>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</si>
  <si>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</si>
  <si>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</si>
  <si>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</si>
  <si>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</si>
  <si>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</si>
  <si>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</si>
  <si>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</si>
  <si>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</si>
  <si>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</si>
  <si>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</si>
  <si>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</si>
  <si>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</si>
  <si>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</si>
  <si>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</si>
  <si>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</si>
  <si>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</si>
  <si>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</si>
  <si>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</si>
  <si>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</si>
  <si>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</si>
  <si>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</si>
  <si>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</si>
  <si>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</si>
  <si>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</si>
  <si>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</si>
  <si>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</si>
  <si>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</si>
  <si>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</si>
  <si>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</si>
  <si>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</si>
  <si>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</si>
  <si>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</si>
  <si>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</si>
  <si>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</si>
  <si>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</si>
  <si>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</si>
  <si>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</si>
  <si>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</si>
  <si>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</si>
  <si>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</si>
  <si>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</si>
  <si>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</si>
  <si>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</si>
  <si>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</si>
  <si>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</si>
  <si>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</si>
  <si>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</si>
  <si>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</si>
  <si>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</si>
  <si>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</si>
  <si>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</si>
  <si>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</si>
  <si>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</si>
  <si>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</si>
  <si>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</si>
  <si>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</si>
  <si>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</si>
  <si>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</si>
  <si>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</si>
  <si>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</si>
  <si>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</si>
  <si>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</si>
  <si>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</si>
  <si>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</si>
  <si>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</si>
  <si>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</si>
  <si>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</si>
  <si>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</si>
  <si>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</si>
  <si>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</si>
  <si>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</si>
  <si>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</si>
  <si>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</si>
  <si>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</si>
  <si>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</si>
  <si>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</si>
  <si>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</si>
  <si>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</si>
  <si>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</si>
  <si>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</si>
  <si>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</si>
  <si>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</si>
  <si>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</si>
  <si>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</si>
  <si>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</si>
  <si>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</si>
  <si>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</si>
  <si>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</si>
  <si>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</si>
  <si>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</si>
  <si>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</si>
  <si>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</si>
  <si>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</si>
  <si>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</si>
  <si>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</si>
  <si>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</si>
  <si>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</si>
  <si>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</si>
  <si>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</si>
  <si>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</si>
  <si>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</si>
  <si>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</si>
  <si>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</si>
  <si>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</si>
  <si>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</si>
  <si>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</si>
  <si>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</si>
  <si>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</si>
  <si>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</si>
  <si>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</si>
  <si>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</si>
  <si>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</si>
  <si>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</si>
  <si>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</si>
  <si>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</si>
  <si>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</si>
  <si>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</si>
  <si>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</si>
  <si>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</si>
  <si>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</si>
  <si>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</si>
  <si>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</si>
  <si>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</si>
  <si>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</si>
  <si>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</si>
  <si>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</si>
  <si>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</si>
  <si>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</si>
  <si>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</si>
  <si>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</si>
  <si>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</si>
  <si>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</si>
  <si>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</si>
  <si>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</si>
  <si>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</si>
  <si>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</si>
  <si>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</si>
  <si>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</si>
  <si>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</si>
  <si>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</si>
  <si>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</si>
  <si>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</si>
  <si>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</si>
  <si>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</si>
  <si>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</si>
  <si>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</si>
  <si>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</si>
  <si>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</si>
  <si>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</si>
  <si>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</si>
  <si>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</si>
  <si>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</si>
  <si>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</si>
  <si>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</si>
  <si>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</si>
  <si>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</si>
  <si>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</si>
  <si>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</si>
  <si>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</si>
  <si>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</si>
  <si>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</si>
  <si>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</si>
  <si>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</si>
  <si>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</si>
  <si>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</si>
  <si>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</si>
  <si>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</si>
  <si>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</si>
  <si>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</si>
  <si>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</si>
  <si>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</si>
  <si>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</si>
  <si>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</si>
  <si>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</si>
  <si>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</si>
  <si>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</si>
  <si>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</si>
  <si>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</si>
  <si>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</si>
  <si>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</si>
  <si>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</si>
  <si>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</si>
  <si>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</si>
  <si>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</si>
  <si>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</si>
  <si>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</si>
  <si>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</si>
  <si>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</si>
  <si>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</si>
  <si>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</si>
  <si>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</si>
  <si>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</si>
  <si>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</si>
  <si>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</si>
  <si>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</si>
  <si>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</si>
  <si>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</si>
  <si>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</si>
  <si>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</si>
  <si>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</si>
  <si>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</si>
  <si>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</si>
  <si>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</si>
  <si>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</si>
  <si>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</si>
  <si>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</si>
  <si>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</si>
  <si>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</si>
  <si>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</si>
  <si>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</si>
  <si>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</si>
  <si>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</si>
  <si>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</si>
  <si>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</si>
  <si>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</si>
  <si>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</si>
  <si>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</si>
  <si>
    <t>No rainfall in some months</t>
  </si>
  <si>
    <t>Catchment 10 - Rainfall</t>
  </si>
  <si>
    <t>Catchment 10 - Runoff</t>
  </si>
  <si>
    <t>Catchment 11 - Runoff</t>
  </si>
  <si>
    <t>Catchment 11 - Rainfall</t>
  </si>
  <si>
    <t>zz</t>
  </si>
  <si>
    <t>Catchment 12 - Runoff</t>
  </si>
  <si>
    <t>Catchment 12 - Rainfall</t>
  </si>
  <si>
    <t>Catchment 14 - Runoff</t>
  </si>
  <si>
    <t>Catchment 14 - Rainfall</t>
  </si>
  <si>
    <t>Catchment 16 - Runoff</t>
  </si>
  <si>
    <t>Catchment 16 - Rainfall</t>
  </si>
  <si>
    <t>Catchment 17 - Runoff</t>
  </si>
  <si>
    <t>Catchment 17 - Rainfall</t>
  </si>
  <si>
    <t>Catchment 24 - Rainfall</t>
  </si>
  <si>
    <t>Catchment 24 -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</si>
</sst>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0" fillId="8" borderId="0" xfId="0" applyFill="1"/>
    <xf numFmtId="0" fontId="4" fillId="16" borderId="0" xfId="0" applyFont="1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" borderId="9" xfId="0" applyFont="1" applyFill="1" applyBorder="1"/>
    <xf numFmtId="0" fontId="4" fillId="21" borderId="8" xfId="0" applyFont="1" applyFill="1" applyBorder="1"/>
    <xf numFmtId="0" fontId="4" fillId="5" borderId="11" xfId="0" applyFont="1" applyFill="1" applyBorder="1"/>
    <xf numFmtId="0" fontId="4" fillId="0" borderId="10" xfId="0" applyFont="1" applyFill="1" applyBorder="1"/>
    <xf numFmtId="0" fontId="4" fillId="8" borderId="0" xfId="0" applyFont="1" applyFill="1"/>
    <xf numFmtId="0" fontId="0" fillId="23" borderId="0" xfId="0" applyFill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2" fillId="2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</cellXfs>
  <cellStyles count="1"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FCF33A"/>
      <color rgb="FF2BF52B"/>
      <color rgb="FFFFCC00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TableMaker!$B$17:$B$27</c:f>
              <c:numCache>
                <c:formatCode>0%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TableMaker!$C$17:$C$27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</c:v>
                </c:pt>
                <c:pt idx="6">
                  <c:v>8.3333333333333329E-2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TableMaker!$D$17:$D$27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0.33333333333333331</c:v>
                </c:pt>
                <c:pt idx="2">
                  <c:v>0.58333333333333337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0.5</c:v>
                </c:pt>
                <c:pt idx="6">
                  <c:v>0.75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0.41666666666666669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TableMaker!$B$41:$B$45</c:f>
              <c:numCache>
                <c:formatCode>0%</c:formatCode>
                <c:ptCount val="5"/>
                <c:pt idx="0">
                  <c:v>0.5</c:v>
                </c:pt>
                <c:pt idx="1">
                  <c:v>0.83333333333333337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TableMaker!$C$41:$C$45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0.41666666666666669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TableMaker!$D$41:$D$45</c:f>
              <c:numCache>
                <c:formatCode>0%</c:formatCode>
                <c:ptCount val="5"/>
                <c:pt idx="0">
                  <c:v>0.41666666666666669</c:v>
                </c:pt>
                <c:pt idx="1">
                  <c:v>0</c:v>
                </c:pt>
                <c:pt idx="2">
                  <c:v>0.58333333333333337</c:v>
                </c:pt>
                <c:pt idx="3">
                  <c:v>0.5</c:v>
                </c:pt>
                <c:pt idx="4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TableMaker!$R$41:$R$45</c:f>
              <c:numCache>
                <c:formatCode>0%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TableMaker!$S$41:$S$45</c:f>
              <c:numCache>
                <c:formatCode>0%</c:formatCode>
                <c:ptCount val="5"/>
                <c:pt idx="0">
                  <c:v>0.25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TableMaker!$T$41:$T$45</c:f>
              <c:numCache>
                <c:formatCode>0%</c:formatCode>
                <c:ptCount val="5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0.33333333333333331</c:v>
                </c:pt>
                <c:pt idx="2">
                  <c:v>0.58333333333333337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0.5</c:v>
                </c:pt>
                <c:pt idx="6">
                  <c:v>0.75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0.41666666666666669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26" Type="http://schemas.openxmlformats.org/officeDocument/2006/relationships/image" Target="../media/image45.png"/><Relationship Id="rId3" Type="http://schemas.openxmlformats.org/officeDocument/2006/relationships/image" Target="../media/image23.png"/><Relationship Id="rId21" Type="http://schemas.openxmlformats.org/officeDocument/2006/relationships/image" Target="../media/image41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5" Type="http://schemas.openxmlformats.org/officeDocument/2006/relationships/image" Target="../media/image44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29" Type="http://schemas.openxmlformats.org/officeDocument/2006/relationships/image" Target="../media/image48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24" Type="http://schemas.openxmlformats.org/officeDocument/2006/relationships/image" Target="../media/image43.png"/><Relationship Id="rId32" Type="http://schemas.openxmlformats.org/officeDocument/2006/relationships/image" Target="../media/image5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23" Type="http://schemas.openxmlformats.org/officeDocument/2006/relationships/image" Target="../media/image42.png"/><Relationship Id="rId28" Type="http://schemas.openxmlformats.org/officeDocument/2006/relationships/image" Target="../media/image47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31" Type="http://schemas.openxmlformats.org/officeDocument/2006/relationships/image" Target="../media/image5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Relationship Id="rId22" Type="http://schemas.openxmlformats.org/officeDocument/2006/relationships/chart" Target="../charts/chart26.xml"/><Relationship Id="rId27" Type="http://schemas.openxmlformats.org/officeDocument/2006/relationships/image" Target="../media/image46.png"/><Relationship Id="rId30" Type="http://schemas.openxmlformats.org/officeDocument/2006/relationships/image" Target="../media/image49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4.png"/><Relationship Id="rId18" Type="http://schemas.openxmlformats.org/officeDocument/2006/relationships/image" Target="../media/image69.png"/><Relationship Id="rId26" Type="http://schemas.openxmlformats.org/officeDocument/2006/relationships/image" Target="../media/image77.png"/><Relationship Id="rId39" Type="http://schemas.openxmlformats.org/officeDocument/2006/relationships/image" Target="../media/image90.png"/><Relationship Id="rId21" Type="http://schemas.openxmlformats.org/officeDocument/2006/relationships/image" Target="../media/image72.png"/><Relationship Id="rId34" Type="http://schemas.openxmlformats.org/officeDocument/2006/relationships/image" Target="../media/image85.png"/><Relationship Id="rId42" Type="http://schemas.openxmlformats.org/officeDocument/2006/relationships/image" Target="../media/image93.png"/><Relationship Id="rId47" Type="http://schemas.openxmlformats.org/officeDocument/2006/relationships/image" Target="../media/image98.png"/><Relationship Id="rId50" Type="http://schemas.openxmlformats.org/officeDocument/2006/relationships/image" Target="../media/image101.png"/><Relationship Id="rId55" Type="http://schemas.openxmlformats.org/officeDocument/2006/relationships/image" Target="../media/image48.png"/><Relationship Id="rId7" Type="http://schemas.openxmlformats.org/officeDocument/2006/relationships/image" Target="../media/image58.png"/><Relationship Id="rId12" Type="http://schemas.openxmlformats.org/officeDocument/2006/relationships/image" Target="../media/image63.png"/><Relationship Id="rId17" Type="http://schemas.openxmlformats.org/officeDocument/2006/relationships/image" Target="../media/image68.png"/><Relationship Id="rId25" Type="http://schemas.openxmlformats.org/officeDocument/2006/relationships/image" Target="../media/image76.png"/><Relationship Id="rId33" Type="http://schemas.openxmlformats.org/officeDocument/2006/relationships/image" Target="../media/image84.png"/><Relationship Id="rId38" Type="http://schemas.openxmlformats.org/officeDocument/2006/relationships/image" Target="../media/image89.png"/><Relationship Id="rId46" Type="http://schemas.openxmlformats.org/officeDocument/2006/relationships/image" Target="../media/image97.png"/><Relationship Id="rId2" Type="http://schemas.openxmlformats.org/officeDocument/2006/relationships/image" Target="../media/image53.png"/><Relationship Id="rId16" Type="http://schemas.openxmlformats.org/officeDocument/2006/relationships/image" Target="../media/image67.png"/><Relationship Id="rId20" Type="http://schemas.openxmlformats.org/officeDocument/2006/relationships/image" Target="../media/image71.png"/><Relationship Id="rId29" Type="http://schemas.openxmlformats.org/officeDocument/2006/relationships/image" Target="../media/image80.png"/><Relationship Id="rId41" Type="http://schemas.openxmlformats.org/officeDocument/2006/relationships/image" Target="../media/image92.png"/><Relationship Id="rId54" Type="http://schemas.openxmlformats.org/officeDocument/2006/relationships/image" Target="../media/image105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1" Type="http://schemas.openxmlformats.org/officeDocument/2006/relationships/image" Target="../media/image62.png"/><Relationship Id="rId24" Type="http://schemas.openxmlformats.org/officeDocument/2006/relationships/image" Target="../media/image75.png"/><Relationship Id="rId32" Type="http://schemas.openxmlformats.org/officeDocument/2006/relationships/image" Target="../media/image83.png"/><Relationship Id="rId37" Type="http://schemas.openxmlformats.org/officeDocument/2006/relationships/image" Target="../media/image88.png"/><Relationship Id="rId40" Type="http://schemas.openxmlformats.org/officeDocument/2006/relationships/image" Target="../media/image91.png"/><Relationship Id="rId45" Type="http://schemas.openxmlformats.org/officeDocument/2006/relationships/image" Target="../media/image96.png"/><Relationship Id="rId53" Type="http://schemas.openxmlformats.org/officeDocument/2006/relationships/image" Target="../media/image104.png"/><Relationship Id="rId5" Type="http://schemas.openxmlformats.org/officeDocument/2006/relationships/image" Target="../media/image56.png"/><Relationship Id="rId15" Type="http://schemas.openxmlformats.org/officeDocument/2006/relationships/image" Target="../media/image66.png"/><Relationship Id="rId23" Type="http://schemas.openxmlformats.org/officeDocument/2006/relationships/image" Target="../media/image74.png"/><Relationship Id="rId28" Type="http://schemas.openxmlformats.org/officeDocument/2006/relationships/image" Target="../media/image79.png"/><Relationship Id="rId36" Type="http://schemas.openxmlformats.org/officeDocument/2006/relationships/image" Target="../media/image87.png"/><Relationship Id="rId49" Type="http://schemas.openxmlformats.org/officeDocument/2006/relationships/image" Target="../media/image100.png"/><Relationship Id="rId10" Type="http://schemas.openxmlformats.org/officeDocument/2006/relationships/image" Target="../media/image61.png"/><Relationship Id="rId19" Type="http://schemas.openxmlformats.org/officeDocument/2006/relationships/image" Target="../media/image70.png"/><Relationship Id="rId31" Type="http://schemas.openxmlformats.org/officeDocument/2006/relationships/image" Target="../media/image82.png"/><Relationship Id="rId44" Type="http://schemas.openxmlformats.org/officeDocument/2006/relationships/image" Target="../media/image95.png"/><Relationship Id="rId52" Type="http://schemas.openxmlformats.org/officeDocument/2006/relationships/image" Target="../media/image103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Relationship Id="rId14" Type="http://schemas.openxmlformats.org/officeDocument/2006/relationships/image" Target="../media/image65.png"/><Relationship Id="rId22" Type="http://schemas.openxmlformats.org/officeDocument/2006/relationships/image" Target="../media/image73.png"/><Relationship Id="rId27" Type="http://schemas.openxmlformats.org/officeDocument/2006/relationships/image" Target="../media/image78.png"/><Relationship Id="rId30" Type="http://schemas.openxmlformats.org/officeDocument/2006/relationships/image" Target="../media/image81.png"/><Relationship Id="rId35" Type="http://schemas.openxmlformats.org/officeDocument/2006/relationships/image" Target="../media/image86.png"/><Relationship Id="rId43" Type="http://schemas.openxmlformats.org/officeDocument/2006/relationships/image" Target="../media/image94.png"/><Relationship Id="rId48" Type="http://schemas.openxmlformats.org/officeDocument/2006/relationships/image" Target="../media/image99.png"/><Relationship Id="rId8" Type="http://schemas.openxmlformats.org/officeDocument/2006/relationships/image" Target="../media/image59.png"/><Relationship Id="rId51" Type="http://schemas.openxmlformats.org/officeDocument/2006/relationships/image" Target="../media/image102.png"/><Relationship Id="rId3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647700</xdr:colOff>
      <xdr:row>11</xdr:row>
      <xdr:rowOff>95250</xdr:rowOff>
    </xdr:from>
    <xdr:to>
      <xdr:col>23</xdr:col>
      <xdr:colOff>75393</xdr:colOff>
      <xdr:row>30</xdr:row>
      <xdr:rowOff>47179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6925" y="21907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3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3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3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3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3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3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3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3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3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3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3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3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3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3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5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5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5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5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5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38</xdr:row>
      <xdr:rowOff>137583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397499" y="4773083"/>
          <a:ext cx="5241925" cy="260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baseline="0">
              <a:solidFill>
                <a:schemeClr val="accent1"/>
              </a:solidFill>
            </a:rPr>
            <a:t>Testing the procedure on one single month at a time (12 FDC plot)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5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5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5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5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5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5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15</xdr:row>
      <xdr:rowOff>20637</xdr:rowOff>
    </xdr:from>
    <xdr:to>
      <xdr:col>13</xdr:col>
      <xdr:colOff>326232</xdr:colOff>
      <xdr:row>29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15</xdr:row>
      <xdr:rowOff>4762</xdr:rowOff>
    </xdr:from>
    <xdr:to>
      <xdr:col>29</xdr:col>
      <xdr:colOff>347662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39</xdr:row>
      <xdr:rowOff>23416</xdr:rowOff>
    </xdr:from>
    <xdr:to>
      <xdr:col>13</xdr:col>
      <xdr:colOff>339328</xdr:colOff>
      <xdr:row>48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38</xdr:row>
      <xdr:rowOff>190102</xdr:rowOff>
    </xdr:from>
    <xdr:to>
      <xdr:col>29</xdr:col>
      <xdr:colOff>317500</xdr:colOff>
      <xdr:row>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68</xdr:col>
      <xdr:colOff>285750</xdr:colOff>
      <xdr:row>92</xdr:row>
      <xdr:rowOff>0</xdr:rowOff>
    </xdr:from>
    <xdr:to>
      <xdr:col>80</xdr:col>
      <xdr:colOff>256274</xdr:colOff>
      <xdr:row>118</xdr:row>
      <xdr:rowOff>21589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0" y="17811750"/>
          <a:ext cx="7209524" cy="5069839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84</xdr:col>
      <xdr:colOff>31750</xdr:colOff>
      <xdr:row>128</xdr:row>
      <xdr:rowOff>63500</xdr:rowOff>
    </xdr:from>
    <xdr:to>
      <xdr:col>96</xdr:col>
      <xdr:colOff>2274</xdr:colOff>
      <xdr:row>154</xdr:row>
      <xdr:rowOff>100964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36750" y="24828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43</xdr:col>
      <xdr:colOff>573774</xdr:colOff>
      <xdr:row>29</xdr:row>
      <xdr:rowOff>132714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45550" y="685800"/>
          <a:ext cx="727937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31</xdr:row>
      <xdr:rowOff>15875</xdr:rowOff>
    </xdr:from>
    <xdr:to>
      <xdr:col>56</xdr:col>
      <xdr:colOff>573774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178250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317500</xdr:colOff>
      <xdr:row>2</xdr:row>
      <xdr:rowOff>95250</xdr:rowOff>
    </xdr:from>
    <xdr:to>
      <xdr:col>69</xdr:col>
      <xdr:colOff>288024</xdr:colOff>
      <xdr:row>29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6734750" y="58737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254001</xdr:colOff>
      <xdr:row>127</xdr:row>
      <xdr:rowOff>31750</xdr:rowOff>
    </xdr:from>
    <xdr:to>
      <xdr:col>43</xdr:col>
      <xdr:colOff>365537</xdr:colOff>
      <xdr:row>158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986751" y="24606250"/>
          <a:ext cx="7350536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254000</xdr:colOff>
      <xdr:row>127</xdr:row>
      <xdr:rowOff>31750</xdr:rowOff>
    </xdr:from>
    <xdr:to>
      <xdr:col>56</xdr:col>
      <xdr:colOff>240399</xdr:colOff>
      <xdr:row>153</xdr:row>
      <xdr:rowOff>69214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829000" y="24606250"/>
          <a:ext cx="7225399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158750</xdr:colOff>
      <xdr:row>127</xdr:row>
      <xdr:rowOff>31750</xdr:rowOff>
    </xdr:from>
    <xdr:to>
      <xdr:col>69</xdr:col>
      <xdr:colOff>129274</xdr:colOff>
      <xdr:row>153</xdr:row>
      <xdr:rowOff>69214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6576000" y="24606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70</xdr:col>
      <xdr:colOff>158750</xdr:colOff>
      <xdr:row>127</xdr:row>
      <xdr:rowOff>31750</xdr:rowOff>
    </xdr:from>
    <xdr:to>
      <xdr:col>82</xdr:col>
      <xdr:colOff>129274</xdr:colOff>
      <xdr:row>153</xdr:row>
      <xdr:rowOff>69214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18250" y="24606250"/>
          <a:ext cx="7209524" cy="50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214896</xdr:colOff>
      <xdr:row>83</xdr:row>
      <xdr:rowOff>126999</xdr:rowOff>
    </xdr:from>
    <xdr:to>
      <xdr:col>64</xdr:col>
      <xdr:colOff>543332</xdr:colOff>
      <xdr:row>108</xdr:row>
      <xdr:rowOff>12869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8187896" y="15938499"/>
          <a:ext cx="3397603" cy="4648370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  <xdr:twoCellAnchor editAs="oneCell">
    <xdr:from>
      <xdr:col>44</xdr:col>
      <xdr:colOff>1409179</xdr:colOff>
      <xdr:row>198</xdr:row>
      <xdr:rowOff>26096</xdr:rowOff>
    </xdr:from>
    <xdr:to>
      <xdr:col>57</xdr:col>
      <xdr:colOff>72019</xdr:colOff>
      <xdr:row>229</xdr:row>
      <xdr:rowOff>169003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9505754" y="36195000"/>
          <a:ext cx="7404964" cy="58057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8" dataDxfId="17">
  <autoFilter ref="A1:O26" xr:uid="{AD55D7C9-6C17-40D1-8661-0ADBD3F051ED}"/>
  <tableColumns count="15">
    <tableColumn id="1" xr3:uid="{79CA59A6-71EB-4BBA-A3F7-3625F865BBF6}" name="Column1" dataDxfId="16"/>
    <tableColumn id="2" xr3:uid="{7837FED8-EC3A-475C-A4BF-F36FE78F4FE7}" name="ID" dataDxfId="15"/>
    <tableColumn id="3" xr3:uid="{182CC810-8245-4C44-AE86-CB599780B552}" name="Lat" dataDxfId="14"/>
    <tableColumn id="4" xr3:uid="{BDCC3540-C8F4-4334-B8F1-37B09D591BBC}" name="Long" dataDxfId="13"/>
    <tableColumn id="5" xr3:uid="{2641605D-5B13-4962-B781-334D3BE075A2}" name="Juradiction" dataDxfId="12"/>
    <tableColumn id="6" xr3:uid="{88C1A87A-DF62-464D-9FF9-54E80E11C5ED}" name="Area(Km^2)" dataDxfId="11"/>
    <tableColumn id="7" xr3:uid="{12902900-21E7-4A40-AA3C-5B131C9819A9}" name="Start (YYYYMMDD)" dataDxfId="10"/>
    <tableColumn id="8" xr3:uid="{1FE754F2-C8D9-4C22-AA46-AA334BB0C46F}" name="End (YYYYMMDD)" dataDxfId="9"/>
    <tableColumn id="9" xr3:uid="{52E8F735-EE38-4FE5-ADE5-3D9FDA29DD7F}" name="Nyear" dataDxfId="8"/>
    <tableColumn id="10" xr3:uid="{209CDD7D-E034-4ACF-B5CB-69070A65F3C4}" name="x1" dataDxfId="7"/>
    <tableColumn id="11" xr3:uid="{33AD0F42-91C4-4FF5-9D5C-6761FC18D16D}" name="x2" dataDxfId="6"/>
    <tableColumn id="12" xr3:uid="{E1B81207-90D5-416F-8F43-A91E7015C0E2}" name="x3" dataDxfId="5"/>
    <tableColumn id="13" xr3:uid="{1573F427-A6AE-4810-8291-F8C770F9E1AD}" name="x4" dataDxfId="4"/>
    <tableColumn id="14" xr3:uid="{3DDF602A-CD8F-442E-8C4D-EE8A309543F6}" name="NSE" dataDxfId="3"/>
    <tableColumn id="15" xr3:uid="{CC33AF35-1230-4452-A348-25CF511CB2A2}" name="NearestSilo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table" Target="../tables/table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10" Type="http://schemas.openxmlformats.org/officeDocument/2006/relationships/ctrlProp" Target="../ctrlProps/ctrlProp24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40625"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83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83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83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83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83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83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83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83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83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83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83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83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83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83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83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83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83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83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83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83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83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83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83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83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83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83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83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83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83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83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83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83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83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83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83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83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83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83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83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83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83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83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83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83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83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83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83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83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83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83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83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83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83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83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83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83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83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83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83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83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83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83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83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83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83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83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83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83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83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83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83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83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83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83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83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83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83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83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83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83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83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83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83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83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83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83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83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83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83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83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83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85">
        <v>1</v>
      </c>
      <c r="B14" s="84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85"/>
      <c r="B15" s="84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85"/>
      <c r="B16" s="84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85"/>
      <c r="B17" s="84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85"/>
      <c r="B18" s="84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85"/>
      <c r="B19" s="84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85"/>
      <c r="B20" s="84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85"/>
      <c r="B21" s="84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85">
        <v>2</v>
      </c>
      <c r="B27" s="84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85"/>
      <c r="B28" s="84"/>
      <c r="D28" t="s">
        <v>69</v>
      </c>
      <c r="E28">
        <v>1.1160000000000001</v>
      </c>
      <c r="F28">
        <v>0.9</v>
      </c>
    </row>
    <row r="29" spans="1:8" x14ac:dyDescent="0.25">
      <c r="A29" s="85"/>
      <c r="B29" s="84"/>
      <c r="D29" t="s">
        <v>70</v>
      </c>
      <c r="E29">
        <v>1.1379999999999999</v>
      </c>
      <c r="F29">
        <v>0.91900000000000004</v>
      </c>
    </row>
    <row r="30" spans="1:8" x14ac:dyDescent="0.25">
      <c r="A30" s="85"/>
      <c r="B30" s="84"/>
      <c r="D30" t="s">
        <v>71</v>
      </c>
      <c r="E30">
        <v>1.1174999999999999</v>
      </c>
      <c r="F30">
        <v>1.0649999999999999</v>
      </c>
    </row>
    <row r="31" spans="1:8" x14ac:dyDescent="0.25">
      <c r="A31" s="85"/>
      <c r="B31" s="84"/>
      <c r="D31" t="s">
        <v>72</v>
      </c>
      <c r="E31">
        <v>1.1619999999999999</v>
      </c>
      <c r="F31">
        <v>0.93300000000000005</v>
      </c>
    </row>
    <row r="32" spans="1:8" x14ac:dyDescent="0.25">
      <c r="A32" s="85"/>
      <c r="B32" s="84"/>
      <c r="D32" t="s">
        <v>73</v>
      </c>
      <c r="E32">
        <v>1.1779999999999999</v>
      </c>
      <c r="F32">
        <v>0.95699999999999996</v>
      </c>
    </row>
    <row r="33" spans="1:6" x14ac:dyDescent="0.25">
      <c r="A33" s="85"/>
      <c r="B33" s="84"/>
      <c r="D33" t="s">
        <v>74</v>
      </c>
      <c r="E33">
        <v>1.4139999999999999</v>
      </c>
      <c r="F33">
        <v>7.2969999999999997</v>
      </c>
    </row>
    <row r="34" spans="1:6" x14ac:dyDescent="0.25">
      <c r="A34" s="85"/>
      <c r="B34" s="84"/>
      <c r="D34" t="s">
        <v>75</v>
      </c>
      <c r="E34">
        <v>100</v>
      </c>
      <c r="F34">
        <v>100</v>
      </c>
    </row>
    <row r="41" spans="1:6" x14ac:dyDescent="0.25">
      <c r="A41" s="86">
        <v>3</v>
      </c>
      <c r="B41" s="84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86"/>
      <c r="B42" s="84"/>
      <c r="D42" t="s">
        <v>69</v>
      </c>
      <c r="E42">
        <v>85.9</v>
      </c>
      <c r="F42">
        <v>2.5</v>
      </c>
    </row>
    <row r="43" spans="1:6" x14ac:dyDescent="0.25">
      <c r="A43" s="86"/>
      <c r="B43" s="84"/>
      <c r="D43" t="s">
        <v>70</v>
      </c>
      <c r="E43">
        <v>86.75</v>
      </c>
      <c r="F43">
        <v>2.9</v>
      </c>
    </row>
    <row r="44" spans="1:6" x14ac:dyDescent="0.25">
      <c r="A44" s="86"/>
      <c r="B44" s="84"/>
      <c r="D44" t="s">
        <v>71</v>
      </c>
      <c r="E44">
        <v>87.56</v>
      </c>
      <c r="F44">
        <v>12.75</v>
      </c>
    </row>
    <row r="45" spans="1:6" x14ac:dyDescent="0.25">
      <c r="A45" s="86"/>
      <c r="B45" s="84"/>
      <c r="D45" t="s">
        <v>72</v>
      </c>
      <c r="E45">
        <v>87.1</v>
      </c>
      <c r="F45">
        <v>3</v>
      </c>
    </row>
    <row r="46" spans="1:6" x14ac:dyDescent="0.25">
      <c r="A46" s="86"/>
      <c r="B46" s="84"/>
      <c r="D46" t="s">
        <v>73</v>
      </c>
      <c r="E46">
        <v>87.45</v>
      </c>
      <c r="F46">
        <v>3.4</v>
      </c>
    </row>
    <row r="47" spans="1:6" x14ac:dyDescent="0.25">
      <c r="A47" s="86"/>
      <c r="B47" s="84"/>
      <c r="D47" t="s">
        <v>74</v>
      </c>
      <c r="E47">
        <v>112.7</v>
      </c>
      <c r="F47">
        <v>964.8</v>
      </c>
    </row>
    <row r="48" spans="1:6" x14ac:dyDescent="0.25">
      <c r="A48" s="86"/>
      <c r="B48" s="84"/>
      <c r="D48" t="s">
        <v>75</v>
      </c>
      <c r="E48">
        <v>100</v>
      </c>
      <c r="F48">
        <v>100</v>
      </c>
    </row>
    <row r="56" spans="1:9" x14ac:dyDescent="0.25">
      <c r="A56" s="85">
        <v>4</v>
      </c>
      <c r="B56" s="84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85"/>
      <c r="B57" s="84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85"/>
      <c r="B58" s="84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85"/>
      <c r="B59" s="84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85"/>
      <c r="B60" s="84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85"/>
      <c r="B61" s="84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85"/>
      <c r="B62" s="84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85"/>
      <c r="B63" s="84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40">
        <v>1</v>
      </c>
      <c r="L2" s="20" t="s">
        <v>157</v>
      </c>
    </row>
    <row r="3" spans="9:14" x14ac:dyDescent="0.25">
      <c r="K3" s="40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1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1">
        <v>4</v>
      </c>
      <c r="L5" s="20" t="s">
        <v>158</v>
      </c>
      <c r="M5" t="s">
        <v>161</v>
      </c>
    </row>
    <row r="6" spans="9:14" x14ac:dyDescent="0.25">
      <c r="I6" s="42">
        <v>1</v>
      </c>
    </row>
    <row r="7" spans="9:14" x14ac:dyDescent="0.25">
      <c r="I7" s="42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1">
        <v>3</v>
      </c>
    </row>
    <row r="27" spans="9:9" x14ac:dyDescent="0.25">
      <c r="I27" s="41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X63"/>
  <sheetViews>
    <sheetView workbookViewId="0">
      <selection activeCell="P22" sqref="P22:P23"/>
    </sheetView>
  </sheetViews>
  <sheetFormatPr defaultColWidth="9.140625"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7" width="9.85546875" style="19" customWidth="1"/>
    <col min="18" max="18" width="30.5703125" style="19" bestFit="1" customWidth="1"/>
    <col min="19" max="19" width="9.140625" style="19"/>
    <col min="20" max="20" width="9.85546875" style="19" bestFit="1" customWidth="1"/>
    <col min="21" max="21" width="11.140625" style="19" bestFit="1" customWidth="1"/>
    <col min="22" max="22" width="21.140625" style="19" bestFit="1" customWidth="1"/>
    <col min="23" max="23" width="13.7109375" style="19" bestFit="1" customWidth="1"/>
    <col min="24" max="16384" width="9.140625" style="19"/>
  </cols>
  <sheetData>
    <row r="1" spans="1:24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R1" s="19" t="s">
        <v>239</v>
      </c>
      <c r="S1" s="19" t="s">
        <v>242</v>
      </c>
      <c r="T1" s="19" t="s">
        <v>243</v>
      </c>
      <c r="U1" s="19" t="s">
        <v>244</v>
      </c>
      <c r="V1" s="19" t="s">
        <v>245</v>
      </c>
      <c r="W1" s="19" t="s">
        <v>246</v>
      </c>
    </row>
    <row r="2" spans="1:24" x14ac:dyDescent="0.25">
      <c r="A2" s="51">
        <v>1</v>
      </c>
      <c r="B2" s="51">
        <v>410730</v>
      </c>
      <c r="C2" s="51">
        <v>-35.590000000000003</v>
      </c>
      <c r="D2" s="51">
        <v>148.82</v>
      </c>
      <c r="E2" s="58" t="s">
        <v>31</v>
      </c>
      <c r="F2" s="51">
        <v>130</v>
      </c>
      <c r="G2" s="51">
        <v>19630705</v>
      </c>
      <c r="H2" s="51">
        <v>20190228</v>
      </c>
      <c r="I2" s="51">
        <f>2018 - 1964+1</f>
        <v>55</v>
      </c>
      <c r="J2" s="51">
        <v>1015.79</v>
      </c>
      <c r="K2" s="51">
        <v>1.784</v>
      </c>
      <c r="L2" s="51">
        <v>66.725999999999999</v>
      </c>
      <c r="M2" s="51">
        <v>1.216</v>
      </c>
      <c r="N2" s="51">
        <v>0.73599999999999999</v>
      </c>
      <c r="O2" s="51">
        <v>70317</v>
      </c>
      <c r="P2"/>
      <c r="R2" s="61" t="s">
        <v>240</v>
      </c>
      <c r="S2" s="60">
        <v>-35.590000000000003</v>
      </c>
      <c r="T2" s="60">
        <v>148.82</v>
      </c>
      <c r="U2" s="60" t="s">
        <v>31</v>
      </c>
      <c r="V2" s="60">
        <v>130</v>
      </c>
      <c r="W2" s="60" t="s">
        <v>254</v>
      </c>
      <c r="X2" s="60">
        <v>55</v>
      </c>
    </row>
    <row r="3" spans="1:24" x14ac:dyDescent="0.25">
      <c r="A3" s="51">
        <v>2</v>
      </c>
      <c r="B3" s="51">
        <v>215004</v>
      </c>
      <c r="C3" s="51">
        <v>-35.15</v>
      </c>
      <c r="D3" s="51">
        <v>150.03</v>
      </c>
      <c r="E3" s="58" t="s">
        <v>40</v>
      </c>
      <c r="F3" s="51">
        <v>165.6</v>
      </c>
      <c r="G3" s="51">
        <v>19500101</v>
      </c>
      <c r="H3" s="51">
        <v>20190228</v>
      </c>
      <c r="I3" s="51">
        <f>2018-1950+1</f>
        <v>69</v>
      </c>
      <c r="J3" s="51">
        <v>33.924999999999997</v>
      </c>
      <c r="K3" s="51">
        <v>0.79</v>
      </c>
      <c r="L3" s="51">
        <v>28.835999999999999</v>
      </c>
      <c r="M3" s="51">
        <v>1.2250000000000001</v>
      </c>
      <c r="N3" s="51">
        <v>0.72099999999999997</v>
      </c>
      <c r="O3" s="51">
        <v>69049</v>
      </c>
      <c r="P3"/>
      <c r="R3" s="61" t="s">
        <v>241</v>
      </c>
      <c r="S3" s="60">
        <v>-35.15</v>
      </c>
      <c r="T3" s="60">
        <v>150.03</v>
      </c>
      <c r="U3" s="60" t="s">
        <v>40</v>
      </c>
      <c r="V3" s="60">
        <v>165.6</v>
      </c>
      <c r="W3" s="60" t="s">
        <v>255</v>
      </c>
      <c r="X3" s="60">
        <v>69</v>
      </c>
    </row>
    <row r="4" spans="1:24" x14ac:dyDescent="0.25">
      <c r="A4" s="51">
        <v>3</v>
      </c>
      <c r="B4" s="51">
        <v>206018</v>
      </c>
      <c r="C4" s="51">
        <v>-31.05</v>
      </c>
      <c r="D4" s="51">
        <v>151.77000000000001</v>
      </c>
      <c r="E4" s="58" t="s">
        <v>40</v>
      </c>
      <c r="F4" s="51">
        <v>851.9</v>
      </c>
      <c r="G4" s="51">
        <v>19600330</v>
      </c>
      <c r="H4" s="51">
        <v>20190228</v>
      </c>
      <c r="I4" s="51">
        <f>2018-1961+1</f>
        <v>58</v>
      </c>
      <c r="J4" s="51">
        <v>354.24900000000002</v>
      </c>
      <c r="K4" s="51">
        <v>0.03</v>
      </c>
      <c r="L4" s="51">
        <v>7.0289999999999999</v>
      </c>
      <c r="M4" s="51">
        <v>1.3779999999999999</v>
      </c>
      <c r="N4" s="51">
        <v>0.48899999999999999</v>
      </c>
      <c r="O4" s="51">
        <v>57037</v>
      </c>
      <c r="P4" t="s">
        <v>233</v>
      </c>
      <c r="R4" s="61" t="s">
        <v>247</v>
      </c>
      <c r="S4" s="60">
        <v>-27.6</v>
      </c>
      <c r="T4" s="60">
        <v>152.69</v>
      </c>
      <c r="U4" s="60" t="s">
        <v>132</v>
      </c>
      <c r="V4" s="60">
        <v>628.1</v>
      </c>
      <c r="W4" s="60" t="s">
        <v>256</v>
      </c>
      <c r="X4" s="60">
        <v>57</v>
      </c>
    </row>
    <row r="5" spans="1:24" x14ac:dyDescent="0.25">
      <c r="A5" s="51">
        <v>4</v>
      </c>
      <c r="B5" s="51">
        <v>210040</v>
      </c>
      <c r="C5" s="51">
        <v>-32.270000000000003</v>
      </c>
      <c r="D5" s="51">
        <v>150.63</v>
      </c>
      <c r="E5" s="58" t="s">
        <v>40</v>
      </c>
      <c r="F5" s="51">
        <v>670.8</v>
      </c>
      <c r="G5" s="51">
        <v>19550615</v>
      </c>
      <c r="H5" s="51">
        <v>20190228</v>
      </c>
      <c r="I5" s="51">
        <f>2018-1956+1</f>
        <v>63</v>
      </c>
      <c r="J5" s="51">
        <v>377.70600000000002</v>
      </c>
      <c r="K5" s="51">
        <v>0.12</v>
      </c>
      <c r="L5" s="51">
        <v>1.446</v>
      </c>
      <c r="M5" s="51">
        <v>1.1990000000000001</v>
      </c>
      <c r="N5" s="51">
        <v>0.25900000000000001</v>
      </c>
      <c r="O5" s="51">
        <v>61317</v>
      </c>
      <c r="P5" t="s">
        <v>233</v>
      </c>
      <c r="R5" s="61" t="s">
        <v>248</v>
      </c>
      <c r="S5" s="60">
        <v>-26.3</v>
      </c>
      <c r="T5" s="60">
        <v>152.04</v>
      </c>
      <c r="U5" s="60" t="s">
        <v>132</v>
      </c>
      <c r="V5" s="60">
        <v>646.6</v>
      </c>
      <c r="W5" s="60" t="s">
        <v>257</v>
      </c>
      <c r="X5" s="60">
        <v>55</v>
      </c>
    </row>
    <row r="6" spans="1:24" x14ac:dyDescent="0.25">
      <c r="A6" s="51">
        <v>5</v>
      </c>
      <c r="B6" s="51" t="s">
        <v>128</v>
      </c>
      <c r="C6" s="51">
        <v>-13.8</v>
      </c>
      <c r="D6" s="51">
        <v>131.34</v>
      </c>
      <c r="E6" s="58" t="s">
        <v>129</v>
      </c>
      <c r="F6" s="51">
        <v>831.1</v>
      </c>
      <c r="G6" s="51">
        <v>19570907</v>
      </c>
      <c r="H6" s="51">
        <v>20190228</v>
      </c>
      <c r="I6" s="51">
        <f>2018-1958+1</f>
        <v>61</v>
      </c>
      <c r="J6" s="51">
        <v>325.43299999999999</v>
      </c>
      <c r="K6" s="51">
        <v>-6.1920000000000002</v>
      </c>
      <c r="L6" s="51">
        <v>133.672</v>
      </c>
      <c r="M6" s="51">
        <v>1.3420000000000001</v>
      </c>
      <c r="N6" s="51">
        <v>0.6</v>
      </c>
      <c r="O6" s="51">
        <v>14901</v>
      </c>
      <c r="P6" t="s">
        <v>290</v>
      </c>
      <c r="R6" s="61" t="s">
        <v>249</v>
      </c>
      <c r="S6" s="60">
        <v>-37.33</v>
      </c>
      <c r="T6" s="60">
        <v>146.13</v>
      </c>
      <c r="U6" s="60" t="s">
        <v>138</v>
      </c>
      <c r="V6" s="60">
        <v>700.2</v>
      </c>
      <c r="W6" s="60" t="s">
        <v>258</v>
      </c>
      <c r="X6" s="60">
        <v>51</v>
      </c>
    </row>
    <row r="7" spans="1:24" x14ac:dyDescent="0.25">
      <c r="A7" s="51">
        <v>6</v>
      </c>
      <c r="B7" s="51" t="s">
        <v>130</v>
      </c>
      <c r="C7" s="51">
        <v>-13.24</v>
      </c>
      <c r="D7" s="51">
        <v>131.11000000000001</v>
      </c>
      <c r="E7" s="58" t="s">
        <v>129</v>
      </c>
      <c r="F7" s="51">
        <v>638.4</v>
      </c>
      <c r="G7" s="51">
        <v>19641029</v>
      </c>
      <c r="H7" s="51">
        <v>20190228</v>
      </c>
      <c r="I7" s="51">
        <f>2018-1965+1</f>
        <v>54</v>
      </c>
      <c r="J7" s="51">
        <v>288.00900000000001</v>
      </c>
      <c r="K7" s="51">
        <v>-2.9079999999999999</v>
      </c>
      <c r="L7" s="51">
        <v>75.872</v>
      </c>
      <c r="M7" s="51">
        <v>1.2909999999999999</v>
      </c>
      <c r="N7" s="51">
        <v>0.73</v>
      </c>
      <c r="O7" s="51">
        <v>14092</v>
      </c>
      <c r="P7" t="s">
        <v>290</v>
      </c>
      <c r="R7" s="61" t="s">
        <v>250</v>
      </c>
      <c r="S7" s="60">
        <v>-36.58</v>
      </c>
      <c r="T7" s="60">
        <v>146.82</v>
      </c>
      <c r="U7" s="60" t="s">
        <v>138</v>
      </c>
      <c r="V7" s="60">
        <v>138</v>
      </c>
      <c r="W7" s="60" t="s">
        <v>256</v>
      </c>
      <c r="X7" s="60">
        <v>57</v>
      </c>
    </row>
    <row r="8" spans="1:24" x14ac:dyDescent="0.25">
      <c r="A8" s="51">
        <v>7</v>
      </c>
      <c r="B8" s="51" t="s">
        <v>131</v>
      </c>
      <c r="C8" s="51">
        <v>-20.2</v>
      </c>
      <c r="D8" s="51">
        <v>140.22</v>
      </c>
      <c r="E8" s="58" t="s">
        <v>132</v>
      </c>
      <c r="F8" s="51">
        <v>658.8</v>
      </c>
      <c r="G8" s="51">
        <v>19691003</v>
      </c>
      <c r="H8" s="51">
        <v>20190228</v>
      </c>
      <c r="I8" s="51">
        <f>2018-1970+1</f>
        <v>49</v>
      </c>
      <c r="J8" s="51">
        <v>305.86700000000002</v>
      </c>
      <c r="K8" s="51">
        <v>-6.5709999999999997</v>
      </c>
      <c r="L8" s="51">
        <v>0.377</v>
      </c>
      <c r="M8" s="51">
        <v>1.2769999999999999</v>
      </c>
      <c r="N8" s="51">
        <v>0.40400000000000003</v>
      </c>
      <c r="O8" s="51">
        <v>29022</v>
      </c>
      <c r="P8" t="s">
        <v>232</v>
      </c>
      <c r="R8" s="61" t="s">
        <v>251</v>
      </c>
      <c r="S8" s="60">
        <v>-41.25</v>
      </c>
      <c r="T8" s="60">
        <v>146.09</v>
      </c>
      <c r="U8" s="60" t="s">
        <v>139</v>
      </c>
      <c r="V8" s="60">
        <v>499.3</v>
      </c>
      <c r="W8" s="60" t="s">
        <v>254</v>
      </c>
      <c r="X8" s="60">
        <v>55</v>
      </c>
    </row>
    <row r="9" spans="1:24" x14ac:dyDescent="0.25">
      <c r="A9" s="51">
        <v>8</v>
      </c>
      <c r="B9" s="51" t="s">
        <v>133</v>
      </c>
      <c r="C9" s="51">
        <v>-27.6</v>
      </c>
      <c r="D9" s="51">
        <v>152.69</v>
      </c>
      <c r="E9" s="58" t="s">
        <v>132</v>
      </c>
      <c r="F9" s="51">
        <v>628.1</v>
      </c>
      <c r="G9" s="51">
        <v>19611003</v>
      </c>
      <c r="H9" s="51">
        <v>20190228</v>
      </c>
      <c r="I9" s="51">
        <f>2018-1962+1</f>
        <v>57</v>
      </c>
      <c r="J9" s="51">
        <v>162.38999999999999</v>
      </c>
      <c r="K9" s="51">
        <v>0.24199999999999999</v>
      </c>
      <c r="L9" s="51">
        <v>12.68</v>
      </c>
      <c r="M9" s="51">
        <v>1.427</v>
      </c>
      <c r="N9" s="51">
        <v>0.76400000000000001</v>
      </c>
      <c r="O9" s="51">
        <v>40004</v>
      </c>
      <c r="P9"/>
      <c r="R9" s="61" t="s">
        <v>252</v>
      </c>
      <c r="S9" s="60">
        <v>-35.1</v>
      </c>
      <c r="T9" s="60">
        <v>138.66999999999999</v>
      </c>
      <c r="U9" s="60" t="s">
        <v>141</v>
      </c>
      <c r="V9" s="60">
        <v>29</v>
      </c>
      <c r="W9" s="60" t="s">
        <v>259</v>
      </c>
      <c r="X9" s="60">
        <v>49</v>
      </c>
    </row>
    <row r="10" spans="1:24" x14ac:dyDescent="0.25">
      <c r="A10" s="51">
        <v>9</v>
      </c>
      <c r="B10" s="51" t="s">
        <v>134</v>
      </c>
      <c r="C10" s="51">
        <v>-26.3</v>
      </c>
      <c r="D10" s="51">
        <v>152.04</v>
      </c>
      <c r="E10" s="58" t="s">
        <v>132</v>
      </c>
      <c r="F10" s="51">
        <v>646.6</v>
      </c>
      <c r="G10" s="51">
        <v>19641002</v>
      </c>
      <c r="H10" s="51">
        <v>20190228</v>
      </c>
      <c r="I10" s="51">
        <f>2018-1964+1</f>
        <v>55</v>
      </c>
      <c r="J10" s="51">
        <v>149.905</v>
      </c>
      <c r="K10" s="51">
        <v>0.23200000000000001</v>
      </c>
      <c r="L10" s="51">
        <v>13.736000000000001</v>
      </c>
      <c r="M10" s="51">
        <v>1.6910000000000001</v>
      </c>
      <c r="N10" s="51">
        <v>0.70899999999999996</v>
      </c>
      <c r="O10" s="51">
        <v>40010</v>
      </c>
      <c r="P10"/>
      <c r="R10" s="61" t="s">
        <v>253</v>
      </c>
      <c r="S10" s="60">
        <v>-33.090000000000003</v>
      </c>
      <c r="T10" s="60">
        <v>116.04</v>
      </c>
      <c r="U10" s="60" t="s">
        <v>144</v>
      </c>
      <c r="V10" s="60">
        <v>148</v>
      </c>
      <c r="W10" s="60" t="s">
        <v>260</v>
      </c>
      <c r="X10" s="60">
        <v>48</v>
      </c>
    </row>
    <row r="11" spans="1:24" x14ac:dyDescent="0.25">
      <c r="A11" s="51">
        <v>10</v>
      </c>
      <c r="B11" s="51" t="s">
        <v>135</v>
      </c>
      <c r="C11" s="51">
        <v>-16.18</v>
      </c>
      <c r="D11" s="51">
        <v>145.28</v>
      </c>
      <c r="E11" s="58" t="s">
        <v>132</v>
      </c>
      <c r="F11" s="51">
        <v>907.3</v>
      </c>
      <c r="G11" s="51">
        <v>19680927</v>
      </c>
      <c r="H11" s="51">
        <v>20190228</v>
      </c>
      <c r="I11" s="51">
        <f>2018-1969+1</f>
        <v>50</v>
      </c>
      <c r="J11" s="51">
        <v>3530.79</v>
      </c>
      <c r="K11" s="51">
        <v>-16.393000000000001</v>
      </c>
      <c r="L11" s="51">
        <v>111.90600000000001</v>
      </c>
      <c r="M11" s="51">
        <v>1.208</v>
      </c>
      <c r="N11" s="51">
        <v>0.58799999999999997</v>
      </c>
      <c r="O11" s="51">
        <v>31102</v>
      </c>
      <c r="P11"/>
    </row>
    <row r="12" spans="1:24" x14ac:dyDescent="0.25">
      <c r="A12" s="51">
        <v>11</v>
      </c>
      <c r="B12" s="51" t="s">
        <v>136</v>
      </c>
      <c r="C12" s="51">
        <v>-17.18</v>
      </c>
      <c r="D12" s="51">
        <v>145.72</v>
      </c>
      <c r="E12" s="58" t="s">
        <v>132</v>
      </c>
      <c r="F12" s="51">
        <v>358.2</v>
      </c>
      <c r="G12" s="51">
        <v>19661030</v>
      </c>
      <c r="H12" s="51">
        <v>20190228</v>
      </c>
      <c r="I12" s="51">
        <f>2018-1967+1</f>
        <v>52</v>
      </c>
      <c r="J12" s="51">
        <v>320.53800000000001</v>
      </c>
      <c r="K12" s="51">
        <v>3.589</v>
      </c>
      <c r="L12" s="51">
        <v>20.905000000000001</v>
      </c>
      <c r="M12" s="51">
        <v>1.1539999999999999</v>
      </c>
      <c r="N12" s="51">
        <v>0.68600000000000005</v>
      </c>
      <c r="O12" s="51">
        <v>31020</v>
      </c>
      <c r="P12"/>
    </row>
    <row r="13" spans="1:24" x14ac:dyDescent="0.25">
      <c r="A13" s="51">
        <v>12</v>
      </c>
      <c r="B13" s="51" t="s">
        <v>137</v>
      </c>
      <c r="C13" s="51">
        <v>-19.940000000000001</v>
      </c>
      <c r="D13" s="51">
        <v>147.84</v>
      </c>
      <c r="E13" s="58" t="s">
        <v>132</v>
      </c>
      <c r="F13" s="51">
        <v>279.60000000000002</v>
      </c>
      <c r="G13" s="51">
        <v>19730314</v>
      </c>
      <c r="H13" s="51">
        <v>20190228</v>
      </c>
      <c r="I13" s="51">
        <f>2018-1974+1</f>
        <v>45</v>
      </c>
      <c r="J13" s="51">
        <v>239.84700000000001</v>
      </c>
      <c r="K13" s="51">
        <v>-0.98699999999999999</v>
      </c>
      <c r="L13" s="51">
        <v>5.7690000000000001</v>
      </c>
      <c r="M13" s="51">
        <v>1.1220000000000001</v>
      </c>
      <c r="N13" s="51">
        <v>0.52700000000000002</v>
      </c>
      <c r="O13" s="51">
        <v>33150</v>
      </c>
      <c r="P13"/>
    </row>
    <row r="14" spans="1:24" x14ac:dyDescent="0.25">
      <c r="A14" s="51">
        <v>13</v>
      </c>
      <c r="B14" s="51">
        <v>405219</v>
      </c>
      <c r="C14" s="51">
        <v>-37.33</v>
      </c>
      <c r="D14" s="51">
        <v>146.13</v>
      </c>
      <c r="E14" s="58" t="s">
        <v>138</v>
      </c>
      <c r="F14" s="51">
        <v>700.2</v>
      </c>
      <c r="G14" s="51">
        <v>19671214</v>
      </c>
      <c r="H14" s="51">
        <v>20190228</v>
      </c>
      <c r="I14" s="51">
        <f>2018-1968+1</f>
        <v>51</v>
      </c>
      <c r="J14" s="51">
        <v>358.71699999999998</v>
      </c>
      <c r="K14" s="51">
        <v>1.093</v>
      </c>
      <c r="L14" s="51">
        <v>145.23599999999999</v>
      </c>
      <c r="M14" s="51">
        <v>2.21</v>
      </c>
      <c r="N14" s="51">
        <v>0.82799999999999996</v>
      </c>
      <c r="O14" s="51">
        <v>83017</v>
      </c>
      <c r="P14"/>
    </row>
    <row r="15" spans="1:24" x14ac:dyDescent="0.25">
      <c r="A15" s="51">
        <v>14</v>
      </c>
      <c r="B15" s="51">
        <v>238204</v>
      </c>
      <c r="C15" s="51">
        <v>-37.630000000000003</v>
      </c>
      <c r="D15" s="51">
        <v>142.34</v>
      </c>
      <c r="E15" s="58" t="s">
        <v>138</v>
      </c>
      <c r="F15" s="51">
        <v>384.9</v>
      </c>
      <c r="G15" s="51">
        <v>19701015</v>
      </c>
      <c r="H15" s="51">
        <v>20190228</v>
      </c>
      <c r="I15" s="51">
        <f>2018-1971+1</f>
        <v>48</v>
      </c>
      <c r="J15" s="51">
        <v>470.96600000000001</v>
      </c>
      <c r="K15" s="51">
        <v>-2.7E-2</v>
      </c>
      <c r="L15" s="51">
        <v>42.085999999999999</v>
      </c>
      <c r="M15" s="51">
        <v>5.5449999999999999</v>
      </c>
      <c r="N15" s="51">
        <v>0.54400000000000004</v>
      </c>
      <c r="O15" s="51">
        <v>89011</v>
      </c>
      <c r="P15"/>
    </row>
    <row r="16" spans="1:24" x14ac:dyDescent="0.25">
      <c r="A16" s="51">
        <v>15</v>
      </c>
      <c r="B16" s="51">
        <v>403214</v>
      </c>
      <c r="C16" s="51">
        <v>-36.58</v>
      </c>
      <c r="D16" s="51">
        <v>146.82</v>
      </c>
      <c r="E16" s="58" t="s">
        <v>138</v>
      </c>
      <c r="F16" s="51">
        <v>138</v>
      </c>
      <c r="G16" s="51">
        <v>19610630</v>
      </c>
      <c r="H16" s="51">
        <v>20190228</v>
      </c>
      <c r="I16" s="51">
        <f>2018-1962+1</f>
        <v>57</v>
      </c>
      <c r="J16" s="51">
        <v>456.03100000000001</v>
      </c>
      <c r="K16" s="51">
        <v>-2.6429999999999998</v>
      </c>
      <c r="L16" s="51">
        <v>76.491</v>
      </c>
      <c r="M16" s="51">
        <v>1.099</v>
      </c>
      <c r="N16" s="51">
        <v>0.77500000000000002</v>
      </c>
      <c r="O16" s="51">
        <v>83057</v>
      </c>
      <c r="P16"/>
    </row>
    <row r="17" spans="1:16" x14ac:dyDescent="0.25">
      <c r="A17" s="51">
        <v>16</v>
      </c>
      <c r="B17" s="51">
        <v>226209</v>
      </c>
      <c r="C17" s="51">
        <v>-38.21</v>
      </c>
      <c r="D17" s="51">
        <v>146</v>
      </c>
      <c r="E17" s="58" t="s">
        <v>138</v>
      </c>
      <c r="F17" s="51">
        <v>208.3</v>
      </c>
      <c r="G17" s="51">
        <v>19601021</v>
      </c>
      <c r="H17" s="51">
        <v>20190228</v>
      </c>
      <c r="I17" s="51">
        <f>2018-1961+1</f>
        <v>58</v>
      </c>
      <c r="J17" s="51">
        <v>336.97199999999998</v>
      </c>
      <c r="K17" s="51">
        <v>0.20100000000000001</v>
      </c>
      <c r="L17" s="51">
        <v>20.085999999999999</v>
      </c>
      <c r="M17" s="51">
        <v>1.3</v>
      </c>
      <c r="N17" s="51">
        <v>0.81499999999999995</v>
      </c>
      <c r="O17" s="51">
        <v>85093</v>
      </c>
      <c r="P17"/>
    </row>
    <row r="18" spans="1:16" x14ac:dyDescent="0.25">
      <c r="A18" s="51">
        <v>17</v>
      </c>
      <c r="B18" s="51">
        <v>304040</v>
      </c>
      <c r="C18" s="51">
        <v>-42.44</v>
      </c>
      <c r="D18" s="51">
        <v>146.52000000000001</v>
      </c>
      <c r="E18" s="58" t="s">
        <v>139</v>
      </c>
      <c r="F18" s="51">
        <v>445</v>
      </c>
      <c r="G18" s="51">
        <v>19510120</v>
      </c>
      <c r="H18" s="51">
        <v>20190228</v>
      </c>
      <c r="I18" s="51">
        <f>2018-1952+1</f>
        <v>67</v>
      </c>
      <c r="J18" s="51">
        <v>900.52099999999996</v>
      </c>
      <c r="K18" s="51">
        <v>1.8120000000000001</v>
      </c>
      <c r="L18" s="51">
        <v>18.315000000000001</v>
      </c>
      <c r="M18" s="51">
        <v>2.4820000000000002</v>
      </c>
      <c r="N18" s="51">
        <v>0.69</v>
      </c>
      <c r="O18" s="51">
        <v>95027</v>
      </c>
      <c r="P18"/>
    </row>
    <row r="19" spans="1:16" x14ac:dyDescent="0.25">
      <c r="A19" s="51">
        <v>18</v>
      </c>
      <c r="B19" s="51">
        <v>314207</v>
      </c>
      <c r="C19" s="51">
        <v>-41.25</v>
      </c>
      <c r="D19" s="51">
        <v>146.09</v>
      </c>
      <c r="E19" s="58" t="s">
        <v>139</v>
      </c>
      <c r="F19" s="51">
        <v>499.3</v>
      </c>
      <c r="G19" s="51">
        <v>19630620</v>
      </c>
      <c r="H19" s="51">
        <v>20190228</v>
      </c>
      <c r="I19" s="51">
        <f>2018-1964+1</f>
        <v>55</v>
      </c>
      <c r="J19" s="51">
        <v>479.09100000000001</v>
      </c>
      <c r="K19" s="51">
        <v>2.1589999999999998</v>
      </c>
      <c r="L19" s="51">
        <v>26.535</v>
      </c>
      <c r="M19" s="51">
        <v>1.34</v>
      </c>
      <c r="N19" s="51">
        <v>0.72</v>
      </c>
      <c r="O19" s="51">
        <v>91017</v>
      </c>
      <c r="P19"/>
    </row>
    <row r="20" spans="1:16" x14ac:dyDescent="0.25">
      <c r="A20" s="51">
        <v>19</v>
      </c>
      <c r="B20" s="51" t="s">
        <v>140</v>
      </c>
      <c r="C20" s="51">
        <v>-35.1</v>
      </c>
      <c r="D20" s="51">
        <v>138.66999999999999</v>
      </c>
      <c r="E20" s="58" t="s">
        <v>141</v>
      </c>
      <c r="F20" s="51">
        <v>29</v>
      </c>
      <c r="G20" s="51">
        <v>19690329</v>
      </c>
      <c r="H20" s="51">
        <v>20190228</v>
      </c>
      <c r="I20" s="51">
        <f>2018-1970+1</f>
        <v>49</v>
      </c>
      <c r="J20" s="51">
        <v>349.66800000000001</v>
      </c>
      <c r="K20" s="51">
        <v>-0.56799999999999995</v>
      </c>
      <c r="L20" s="51">
        <v>16.78</v>
      </c>
      <c r="M20" s="51">
        <v>1.131</v>
      </c>
      <c r="N20" s="51">
        <v>0.75900000000000001</v>
      </c>
      <c r="O20" s="51">
        <v>23734</v>
      </c>
      <c r="P20"/>
    </row>
    <row r="21" spans="1:16" x14ac:dyDescent="0.25">
      <c r="A21" s="51">
        <v>20</v>
      </c>
      <c r="B21" s="51" t="s">
        <v>142</v>
      </c>
      <c r="C21" s="51">
        <v>-34.130000000000003</v>
      </c>
      <c r="D21" s="51">
        <v>138.63</v>
      </c>
      <c r="E21" s="58" t="s">
        <v>141</v>
      </c>
      <c r="F21" s="51">
        <v>500.9</v>
      </c>
      <c r="G21" s="51">
        <v>19710916</v>
      </c>
      <c r="H21" s="51">
        <v>20190228</v>
      </c>
      <c r="I21" s="51">
        <f>2018-1972+1</f>
        <v>47</v>
      </c>
      <c r="J21" s="51">
        <v>341.41</v>
      </c>
      <c r="K21" s="51">
        <v>-0.35799999999999998</v>
      </c>
      <c r="L21" s="51">
        <v>3.7589999999999999</v>
      </c>
      <c r="M21" s="51">
        <v>1.2629999999999999</v>
      </c>
      <c r="N21" s="51">
        <v>0.32800000000000001</v>
      </c>
      <c r="O21" s="51">
        <v>23039</v>
      </c>
      <c r="P21" t="s">
        <v>233</v>
      </c>
    </row>
    <row r="22" spans="1:16" x14ac:dyDescent="0.25">
      <c r="A22" s="51">
        <v>21</v>
      </c>
      <c r="B22" s="51" t="s">
        <v>143</v>
      </c>
      <c r="C22" s="51">
        <v>-32.090000000000003</v>
      </c>
      <c r="D22" s="51">
        <v>138.29</v>
      </c>
      <c r="E22" s="58" t="s">
        <v>141</v>
      </c>
      <c r="F22" s="51">
        <v>175.7</v>
      </c>
      <c r="G22" s="51">
        <v>19770920</v>
      </c>
      <c r="H22" s="51">
        <v>20190228</v>
      </c>
      <c r="I22" s="51">
        <f>2018-1978+1</f>
        <v>41</v>
      </c>
      <c r="J22" s="51">
        <v>88.016999999999996</v>
      </c>
      <c r="K22" s="51">
        <v>-30.486999999999998</v>
      </c>
      <c r="L22" s="51">
        <v>9.3780000000000001</v>
      </c>
      <c r="M22" s="51">
        <v>0.85</v>
      </c>
      <c r="N22" s="51">
        <v>0.53</v>
      </c>
      <c r="O22" s="51">
        <v>19015</v>
      </c>
      <c r="P22" t="s">
        <v>232</v>
      </c>
    </row>
    <row r="23" spans="1:16" x14ac:dyDescent="0.25">
      <c r="A23" s="51">
        <v>22</v>
      </c>
      <c r="B23" s="51">
        <v>616216</v>
      </c>
      <c r="C23" s="51">
        <v>-31.97</v>
      </c>
      <c r="D23" s="51">
        <v>116.29</v>
      </c>
      <c r="E23" s="58" t="s">
        <v>144</v>
      </c>
      <c r="F23" s="51">
        <v>593.79999999999995</v>
      </c>
      <c r="G23" s="51">
        <v>19660527</v>
      </c>
      <c r="H23" s="51">
        <v>20190228</v>
      </c>
      <c r="I23" s="51">
        <f>2018-1967+1</f>
        <v>52</v>
      </c>
      <c r="J23" s="51">
        <v>637.05700000000002</v>
      </c>
      <c r="K23" s="51">
        <v>-30.222000000000001</v>
      </c>
      <c r="L23" s="51">
        <v>60.655999999999999</v>
      </c>
      <c r="M23" s="51">
        <v>1.401</v>
      </c>
      <c r="N23" s="51">
        <v>0.83899999999999997</v>
      </c>
      <c r="O23" s="51">
        <v>9007</v>
      </c>
      <c r="P23" t="s">
        <v>232</v>
      </c>
    </row>
    <row r="24" spans="1:16" x14ac:dyDescent="0.25">
      <c r="A24" s="51">
        <v>23</v>
      </c>
      <c r="B24" s="51">
        <v>613002</v>
      </c>
      <c r="C24" s="51">
        <v>-33.090000000000003</v>
      </c>
      <c r="D24" s="51">
        <v>116.04</v>
      </c>
      <c r="E24" s="58" t="s">
        <v>144</v>
      </c>
      <c r="F24" s="51">
        <v>148</v>
      </c>
      <c r="G24" s="51">
        <v>19700320</v>
      </c>
      <c r="H24" s="51">
        <v>20190228</v>
      </c>
      <c r="I24" s="51">
        <f>2018-1971+1</f>
        <v>48</v>
      </c>
      <c r="J24" s="51">
        <v>2520.154</v>
      </c>
      <c r="K24" s="51">
        <v>1.083</v>
      </c>
      <c r="L24" s="51">
        <v>26.776</v>
      </c>
      <c r="M24" s="51">
        <v>1.859</v>
      </c>
      <c r="N24" s="51">
        <v>0.82</v>
      </c>
      <c r="O24" s="51">
        <v>9580</v>
      </c>
      <c r="P24"/>
    </row>
    <row r="25" spans="1:16" x14ac:dyDescent="0.25">
      <c r="A25" s="51">
        <v>24</v>
      </c>
      <c r="B25" s="51">
        <v>609002</v>
      </c>
      <c r="C25" s="51">
        <v>-34.28</v>
      </c>
      <c r="D25" s="51">
        <v>115.3</v>
      </c>
      <c r="E25" s="58" t="s">
        <v>144</v>
      </c>
      <c r="F25" s="51">
        <v>640.9</v>
      </c>
      <c r="G25" s="51">
        <v>19690419</v>
      </c>
      <c r="H25" s="51">
        <v>20190228</v>
      </c>
      <c r="I25" s="51">
        <f>2019-1970</f>
        <v>49</v>
      </c>
      <c r="J25" s="51">
        <v>480.12400000000002</v>
      </c>
      <c r="K25" s="51">
        <v>-2.3889999999999998</v>
      </c>
      <c r="L25" s="51">
        <v>70.718999999999994</v>
      </c>
      <c r="M25" s="51">
        <v>2.4580000000000002</v>
      </c>
      <c r="N25" s="51">
        <v>0.81499999999999995</v>
      </c>
      <c r="O25" s="51">
        <v>9926</v>
      </c>
      <c r="P25"/>
    </row>
    <row r="26" spans="1:16" x14ac:dyDescent="0.25">
      <c r="A26" s="51">
        <v>25</v>
      </c>
      <c r="B26" s="51">
        <v>709010</v>
      </c>
      <c r="C26" s="51">
        <v>-21.23</v>
      </c>
      <c r="D26" s="51">
        <v>118.83</v>
      </c>
      <c r="E26" s="58" t="s">
        <v>144</v>
      </c>
      <c r="F26" s="51">
        <v>907.2</v>
      </c>
      <c r="G26" s="51">
        <v>19850114</v>
      </c>
      <c r="H26" s="51">
        <v>20190228</v>
      </c>
      <c r="I26" s="51">
        <f>2019-1986</f>
        <v>33</v>
      </c>
      <c r="J26" s="51">
        <v>45.975999999999999</v>
      </c>
      <c r="K26" s="51">
        <v>-28.315999999999999</v>
      </c>
      <c r="L26" s="51">
        <v>99.096999999999994</v>
      </c>
      <c r="M26" s="51">
        <v>1.0509999999999999</v>
      </c>
      <c r="N26" s="51">
        <v>0.61599999999999999</v>
      </c>
      <c r="O26" s="51">
        <v>4079</v>
      </c>
      <c r="P26"/>
    </row>
    <row r="28" spans="1:16" x14ac:dyDescent="0.25">
      <c r="N28" s="57"/>
      <c r="O28" s="57"/>
    </row>
    <row r="29" spans="1:16" x14ac:dyDescent="0.25">
      <c r="N29" s="57"/>
      <c r="O29" s="57"/>
    </row>
    <row r="30" spans="1:16" x14ac:dyDescent="0.25">
      <c r="N30" s="57"/>
      <c r="O30" s="57"/>
    </row>
    <row r="55" spans="5:19" x14ac:dyDescent="0.25">
      <c r="E55" s="59"/>
      <c r="F55" s="59"/>
      <c r="G55" s="59"/>
      <c r="H55" s="58"/>
      <c r="I55" s="59"/>
      <c r="J55" s="59"/>
      <c r="K55" s="59"/>
      <c r="L55" s="59"/>
      <c r="M55" s="54"/>
      <c r="N55" s="54"/>
      <c r="O55" s="54"/>
      <c r="P55" s="54"/>
      <c r="Q55" s="54"/>
      <c r="R55" s="54"/>
      <c r="S55" s="54"/>
    </row>
    <row r="56" spans="5:19" x14ac:dyDescent="0.25">
      <c r="E56" s="59"/>
      <c r="F56" s="59"/>
      <c r="G56" s="59"/>
      <c r="H56" s="58"/>
      <c r="I56" s="59"/>
      <c r="J56" s="59"/>
      <c r="K56" s="59"/>
      <c r="L56" s="59"/>
      <c r="M56" s="54"/>
      <c r="N56" s="54"/>
      <c r="O56" s="54"/>
      <c r="P56" s="54"/>
      <c r="Q56" s="54"/>
      <c r="R56" s="54"/>
      <c r="S56" s="54"/>
    </row>
    <row r="57" spans="5:19" x14ac:dyDescent="0.25">
      <c r="E57" s="59"/>
      <c r="F57" s="59"/>
      <c r="G57" s="59"/>
      <c r="H57" s="58"/>
      <c r="I57" s="59"/>
      <c r="J57" s="59"/>
      <c r="K57" s="59"/>
      <c r="L57" s="59"/>
      <c r="M57" s="54"/>
      <c r="N57" s="54"/>
      <c r="O57" s="54"/>
      <c r="P57" s="54"/>
      <c r="Q57" s="54"/>
      <c r="R57" s="54"/>
      <c r="S57" s="54"/>
    </row>
    <row r="58" spans="5:19" x14ac:dyDescent="0.25">
      <c r="E58" s="59"/>
      <c r="F58" s="59"/>
      <c r="G58" s="59"/>
      <c r="H58" s="58"/>
      <c r="I58" s="59"/>
      <c r="J58" s="59"/>
      <c r="K58" s="59"/>
      <c r="L58" s="59"/>
      <c r="M58" s="54"/>
      <c r="N58" s="54"/>
      <c r="O58" s="54"/>
      <c r="P58" s="54"/>
      <c r="Q58" s="54"/>
      <c r="R58" s="54"/>
      <c r="S58" s="54"/>
    </row>
    <row r="59" spans="5:19" x14ac:dyDescent="0.25">
      <c r="E59" s="59"/>
      <c r="F59" s="59"/>
      <c r="G59" s="59"/>
      <c r="H59" s="58"/>
      <c r="I59" s="59"/>
      <c r="J59" s="59"/>
      <c r="K59" s="59"/>
      <c r="L59" s="59"/>
      <c r="M59" s="59"/>
      <c r="N59" s="59"/>
      <c r="O59" s="59"/>
      <c r="P59" s="59"/>
      <c r="Q59" s="54"/>
      <c r="R59" s="54"/>
      <c r="S59" s="54"/>
    </row>
    <row r="60" spans="5:19" x14ac:dyDescent="0.25">
      <c r="E60" s="59"/>
      <c r="F60" s="59"/>
      <c r="G60" s="59"/>
      <c r="H60" s="58"/>
      <c r="I60" s="59"/>
      <c r="J60" s="59"/>
      <c r="K60" s="59"/>
      <c r="L60" s="59"/>
      <c r="M60" s="59"/>
      <c r="N60" s="59"/>
      <c r="O60" s="59"/>
      <c r="P60" s="59"/>
      <c r="Q60" s="54"/>
      <c r="R60" s="54"/>
      <c r="S60" s="54"/>
    </row>
    <row r="61" spans="5:19" x14ac:dyDescent="0.25">
      <c r="E61" s="59"/>
      <c r="F61" s="59"/>
      <c r="G61" s="59"/>
      <c r="H61" s="58"/>
      <c r="I61" s="59"/>
      <c r="J61" s="59"/>
      <c r="K61" s="59"/>
      <c r="L61" s="59"/>
      <c r="M61" s="59"/>
      <c r="N61" s="59"/>
      <c r="O61" s="59"/>
      <c r="P61" s="59"/>
      <c r="Q61" s="54"/>
      <c r="R61" s="54"/>
      <c r="S61" s="54"/>
    </row>
    <row r="62" spans="5:19" x14ac:dyDescent="0.25"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</row>
    <row r="63" spans="5:19" x14ac:dyDescent="0.25">
      <c r="E63" s="55"/>
      <c r="P63" s="54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2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zoomScale="70" zoomScaleNormal="70" workbookViewId="0">
      <selection activeCell="Q36" sqref="Q36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87" t="s">
        <v>91</v>
      </c>
      <c r="G9" s="87"/>
      <c r="H9" s="87"/>
      <c r="I9" s="88"/>
      <c r="J9" s="89" t="s">
        <v>92</v>
      </c>
      <c r="K9" s="87"/>
      <c r="L9" s="87"/>
      <c r="M9" s="88"/>
      <c r="N9" s="89" t="s">
        <v>93</v>
      </c>
      <c r="O9" s="87"/>
      <c r="P9" s="87"/>
      <c r="Q9" s="88"/>
    </row>
    <row r="10" spans="5:17" x14ac:dyDescent="0.25">
      <c r="E10" s="24"/>
      <c r="F10" s="25">
        <v>1</v>
      </c>
      <c r="G10" s="25">
        <v>2</v>
      </c>
      <c r="H10" s="25">
        <v>3</v>
      </c>
      <c r="I10" s="30">
        <v>4</v>
      </c>
      <c r="J10" s="33">
        <v>1</v>
      </c>
      <c r="K10" s="25">
        <v>2</v>
      </c>
      <c r="L10" s="25">
        <v>3</v>
      </c>
      <c r="M10" s="30">
        <v>4</v>
      </c>
      <c r="N10" s="33">
        <v>1</v>
      </c>
      <c r="O10" s="25">
        <v>2</v>
      </c>
      <c r="P10" s="25">
        <v>3</v>
      </c>
      <c r="Q10" s="30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1" t="s">
        <v>107</v>
      </c>
      <c r="J11" s="34" t="s">
        <v>108</v>
      </c>
      <c r="K11" s="27" t="s">
        <v>109</v>
      </c>
      <c r="L11" s="27" t="s">
        <v>110</v>
      </c>
      <c r="M11" s="31" t="s">
        <v>111</v>
      </c>
      <c r="N11" s="34" t="s">
        <v>112</v>
      </c>
      <c r="O11" s="27" t="s">
        <v>113</v>
      </c>
      <c r="P11" s="27" t="s">
        <v>114</v>
      </c>
      <c r="Q11" s="31" t="s">
        <v>115</v>
      </c>
    </row>
    <row r="12" spans="5:17" x14ac:dyDescent="0.25">
      <c r="E12" s="26" t="s">
        <v>94</v>
      </c>
      <c r="F12" s="38"/>
      <c r="G12" s="38"/>
      <c r="H12" s="38"/>
      <c r="I12" s="73"/>
      <c r="J12" s="74"/>
      <c r="K12" s="24"/>
      <c r="L12" s="24"/>
      <c r="M12" s="32"/>
      <c r="N12" s="37"/>
      <c r="O12" s="24"/>
      <c r="P12" s="24"/>
      <c r="Q12" s="32"/>
    </row>
    <row r="13" spans="5:17" x14ac:dyDescent="0.25">
      <c r="E13" s="26" t="s">
        <v>95</v>
      </c>
      <c r="F13" s="38"/>
      <c r="G13" s="38"/>
      <c r="H13" s="38"/>
      <c r="I13" s="73"/>
      <c r="J13" s="74"/>
      <c r="K13" s="24"/>
      <c r="L13" s="24"/>
      <c r="M13" s="78"/>
      <c r="N13" s="37"/>
      <c r="O13" s="24"/>
      <c r="P13" s="24"/>
      <c r="Q13" s="32"/>
    </row>
    <row r="14" spans="5:17" x14ac:dyDescent="0.25">
      <c r="E14" s="26" t="s">
        <v>96</v>
      </c>
      <c r="F14" s="39"/>
      <c r="G14" s="39"/>
      <c r="H14" s="43"/>
      <c r="I14" s="73"/>
      <c r="J14" s="74"/>
      <c r="K14" s="24"/>
      <c r="L14" s="24"/>
      <c r="M14" s="32"/>
      <c r="N14" s="35"/>
      <c r="O14" s="24"/>
      <c r="P14" s="24"/>
      <c r="Q14" s="32"/>
    </row>
    <row r="15" spans="5:17" x14ac:dyDescent="0.25">
      <c r="E15" s="26" t="s">
        <v>97</v>
      </c>
      <c r="F15" s="39"/>
      <c r="G15" s="39"/>
      <c r="H15" s="43"/>
      <c r="I15" s="73"/>
      <c r="J15" s="74"/>
      <c r="K15" s="24"/>
      <c r="L15" s="24"/>
      <c r="M15" s="32"/>
      <c r="N15" s="35"/>
      <c r="O15" s="24"/>
      <c r="P15" s="24"/>
      <c r="Q15" s="32"/>
    </row>
    <row r="16" spans="5:17" x14ac:dyDescent="0.25">
      <c r="E16" s="26" t="s">
        <v>98</v>
      </c>
      <c r="F16" s="39"/>
      <c r="G16" s="39"/>
      <c r="H16" s="43"/>
      <c r="I16" s="75"/>
      <c r="J16" s="76"/>
      <c r="K16" s="28"/>
      <c r="L16" s="29"/>
      <c r="M16" s="32"/>
      <c r="N16" s="35"/>
      <c r="O16" s="24"/>
      <c r="P16" s="24"/>
      <c r="Q16" s="32"/>
    </row>
    <row r="17" spans="4:17" x14ac:dyDescent="0.25">
      <c r="E17" s="26" t="s">
        <v>116</v>
      </c>
      <c r="F17" s="39"/>
      <c r="G17" s="39"/>
      <c r="H17" s="39"/>
      <c r="I17" s="73"/>
      <c r="J17" s="74"/>
      <c r="K17" s="24"/>
      <c r="L17" s="29"/>
      <c r="M17" s="32"/>
      <c r="N17" s="35"/>
      <c r="O17" s="24"/>
      <c r="P17" s="24"/>
      <c r="Q17" s="32"/>
    </row>
    <row r="18" spans="4:17" x14ac:dyDescent="0.25">
      <c r="E18" s="26" t="s">
        <v>99</v>
      </c>
      <c r="F18" s="39"/>
      <c r="G18" s="39"/>
      <c r="H18" s="39"/>
      <c r="I18" s="75"/>
      <c r="J18" s="76"/>
      <c r="K18" s="28"/>
      <c r="L18" s="29"/>
      <c r="M18" s="32"/>
      <c r="N18" s="35"/>
      <c r="O18" s="24"/>
      <c r="P18" s="24"/>
      <c r="Q18" s="32"/>
    </row>
    <row r="19" spans="4:17" x14ac:dyDescent="0.25">
      <c r="E19" s="26" t="s">
        <v>100</v>
      </c>
      <c r="F19" s="38"/>
      <c r="G19" s="38"/>
      <c r="H19" s="38"/>
      <c r="I19" s="75"/>
      <c r="J19" s="76"/>
      <c r="K19" s="28"/>
      <c r="L19" s="29"/>
      <c r="M19" s="32"/>
      <c r="N19" s="35"/>
      <c r="O19" s="24"/>
      <c r="P19" s="24"/>
      <c r="Q19" s="32"/>
    </row>
    <row r="20" spans="4:17" x14ac:dyDescent="0.25">
      <c r="E20" s="26" t="s">
        <v>101</v>
      </c>
      <c r="F20" s="38"/>
      <c r="G20" s="38"/>
      <c r="H20" s="38"/>
      <c r="I20" s="75"/>
      <c r="J20" s="76"/>
      <c r="K20" s="28"/>
      <c r="L20" s="80"/>
      <c r="M20" s="32"/>
      <c r="N20" s="35"/>
      <c r="O20" s="24"/>
      <c r="P20" s="24"/>
      <c r="Q20" s="32"/>
    </row>
    <row r="21" spans="4:17" x14ac:dyDescent="0.25">
      <c r="E21" s="26" t="s">
        <v>102</v>
      </c>
      <c r="F21" s="38"/>
      <c r="G21" s="38"/>
      <c r="H21" s="44"/>
      <c r="I21" s="73"/>
      <c r="J21" s="74"/>
      <c r="K21" s="29"/>
      <c r="L21" s="79"/>
      <c r="M21" s="32"/>
      <c r="N21" s="35"/>
      <c r="O21" s="24"/>
      <c r="P21" s="24"/>
      <c r="Q21" s="32"/>
    </row>
    <row r="22" spans="4:17" x14ac:dyDescent="0.25">
      <c r="E22" s="26" t="s">
        <v>103</v>
      </c>
      <c r="F22" s="38"/>
      <c r="G22" s="38"/>
      <c r="H22" s="38"/>
      <c r="I22" s="73"/>
      <c r="J22" s="77"/>
      <c r="K22" s="45"/>
      <c r="L22" s="45"/>
      <c r="M22" s="36"/>
      <c r="N22" s="35"/>
      <c r="O22" s="24"/>
      <c r="P22" s="24"/>
      <c r="Q22" s="32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46"/>
  <sheetViews>
    <sheetView tabSelected="1" topLeftCell="Q1" zoomScale="93" zoomScaleNormal="93" workbookViewId="0">
      <selection activeCell="R33" sqref="R33:AC37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90" t="s">
        <v>268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Q1" s="90" t="s">
        <v>269</v>
      </c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171</v>
      </c>
      <c r="R3" t="s">
        <v>168</v>
      </c>
      <c r="S3" t="s">
        <v>168</v>
      </c>
      <c r="T3" t="s">
        <v>168</v>
      </c>
      <c r="U3" t="s">
        <v>170</v>
      </c>
      <c r="V3" t="s">
        <v>168</v>
      </c>
      <c r="W3" t="s">
        <v>168</v>
      </c>
      <c r="X3" t="s">
        <v>169</v>
      </c>
      <c r="Y3" t="s">
        <v>169</v>
      </c>
      <c r="Z3" t="s">
        <v>170</v>
      </c>
      <c r="AA3" t="s">
        <v>168</v>
      </c>
      <c r="AB3" t="s">
        <v>168</v>
      </c>
      <c r="AC3" t="s">
        <v>168</v>
      </c>
    </row>
    <row r="4" spans="1:35" x14ac:dyDescent="0.25">
      <c r="A4" s="62" t="s">
        <v>172</v>
      </c>
      <c r="B4" t="s">
        <v>169</v>
      </c>
      <c r="C4" t="s">
        <v>168</v>
      </c>
      <c r="D4" t="s">
        <v>168</v>
      </c>
      <c r="E4" t="s">
        <v>168</v>
      </c>
      <c r="F4" t="s">
        <v>168</v>
      </c>
      <c r="G4" t="s">
        <v>168</v>
      </c>
      <c r="H4" t="s">
        <v>170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2" t="s">
        <v>172</v>
      </c>
      <c r="R4" t="s">
        <v>170</v>
      </c>
      <c r="S4" t="s">
        <v>168</v>
      </c>
      <c r="T4" t="s">
        <v>168</v>
      </c>
      <c r="U4" t="s">
        <v>170</v>
      </c>
      <c r="V4" t="s">
        <v>169</v>
      </c>
      <c r="W4" t="s">
        <v>169</v>
      </c>
      <c r="X4" t="s">
        <v>169</v>
      </c>
      <c r="Y4" t="s">
        <v>170</v>
      </c>
      <c r="Z4" t="s">
        <v>170</v>
      </c>
      <c r="AA4" t="s">
        <v>168</v>
      </c>
      <c r="AB4" t="s">
        <v>168</v>
      </c>
      <c r="AC4" t="s">
        <v>169</v>
      </c>
    </row>
    <row r="5" spans="1:35" x14ac:dyDescent="0.25">
      <c r="A5" s="62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2" t="s">
        <v>173</v>
      </c>
      <c r="R5" t="s">
        <v>168</v>
      </c>
      <c r="S5" t="s">
        <v>168</v>
      </c>
      <c r="T5" t="s">
        <v>168</v>
      </c>
      <c r="U5" t="s">
        <v>170</v>
      </c>
      <c r="V5" t="s">
        <v>170</v>
      </c>
      <c r="W5" t="s">
        <v>170</v>
      </c>
      <c r="X5" t="s">
        <v>168</v>
      </c>
      <c r="Y5" t="s">
        <v>170</v>
      </c>
      <c r="Z5" t="s">
        <v>170</v>
      </c>
      <c r="AA5" t="s">
        <v>168</v>
      </c>
      <c r="AB5" t="s">
        <v>168</v>
      </c>
      <c r="AC5" t="s">
        <v>168</v>
      </c>
      <c r="AI5" s="62"/>
    </row>
    <row r="6" spans="1:35" x14ac:dyDescent="0.25">
      <c r="A6" s="62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176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170</v>
      </c>
      <c r="Z6" t="s">
        <v>170</v>
      </c>
      <c r="AA6" t="s">
        <v>168</v>
      </c>
      <c r="AB6" t="s">
        <v>168</v>
      </c>
      <c r="AC6" t="s">
        <v>168</v>
      </c>
      <c r="AI6" s="62"/>
    </row>
    <row r="7" spans="1:35" x14ac:dyDescent="0.25">
      <c r="A7" s="62" t="s">
        <v>177</v>
      </c>
      <c r="B7" t="s">
        <v>169</v>
      </c>
      <c r="C7" t="s">
        <v>168</v>
      </c>
      <c r="D7" t="s">
        <v>168</v>
      </c>
      <c r="E7" t="s">
        <v>170</v>
      </c>
      <c r="F7" t="s">
        <v>170</v>
      </c>
      <c r="G7" t="s">
        <v>170</v>
      </c>
      <c r="H7" t="s">
        <v>168</v>
      </c>
      <c r="I7" t="s">
        <v>168</v>
      </c>
      <c r="J7" t="s">
        <v>168</v>
      </c>
      <c r="K7" t="s">
        <v>168</v>
      </c>
      <c r="L7" t="s">
        <v>168</v>
      </c>
      <c r="M7" t="s">
        <v>168</v>
      </c>
      <c r="Q7" s="62" t="s">
        <v>177</v>
      </c>
      <c r="R7" t="s">
        <v>169</v>
      </c>
      <c r="S7" t="s">
        <v>168</v>
      </c>
      <c r="T7" t="s">
        <v>168</v>
      </c>
      <c r="U7" t="s">
        <v>168</v>
      </c>
      <c r="V7" t="s">
        <v>168</v>
      </c>
      <c r="W7" t="s">
        <v>168</v>
      </c>
      <c r="X7" t="s">
        <v>168</v>
      </c>
      <c r="Y7" t="s">
        <v>170</v>
      </c>
      <c r="Z7" t="s">
        <v>170</v>
      </c>
      <c r="AA7" t="s">
        <v>168</v>
      </c>
      <c r="AB7" t="s">
        <v>168</v>
      </c>
      <c r="AC7" t="s">
        <v>168</v>
      </c>
      <c r="AI7" s="62"/>
    </row>
    <row r="8" spans="1:35" x14ac:dyDescent="0.25">
      <c r="A8" s="62" t="s">
        <v>178</v>
      </c>
      <c r="B8" t="s">
        <v>168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Q8" s="62" t="s">
        <v>178</v>
      </c>
      <c r="R8" t="s">
        <v>168</v>
      </c>
      <c r="S8" t="s">
        <v>168</v>
      </c>
      <c r="T8" t="s">
        <v>168</v>
      </c>
      <c r="U8" t="s">
        <v>170</v>
      </c>
      <c r="V8" t="s">
        <v>170</v>
      </c>
      <c r="W8" t="s">
        <v>170</v>
      </c>
      <c r="X8" t="s">
        <v>168</v>
      </c>
      <c r="Y8" t="s">
        <v>170</v>
      </c>
      <c r="Z8" t="s">
        <v>170</v>
      </c>
      <c r="AA8" t="s">
        <v>169</v>
      </c>
      <c r="AB8" t="s">
        <v>168</v>
      </c>
      <c r="AC8" t="s">
        <v>168</v>
      </c>
      <c r="AI8" s="62"/>
    </row>
    <row r="9" spans="1:35" x14ac:dyDescent="0.25">
      <c r="A9" s="62" t="s">
        <v>179</v>
      </c>
      <c r="B9" t="s">
        <v>168</v>
      </c>
      <c r="C9" t="s">
        <v>168</v>
      </c>
      <c r="D9" t="s">
        <v>168</v>
      </c>
      <c r="E9" t="s">
        <v>168</v>
      </c>
      <c r="F9" t="s">
        <v>169</v>
      </c>
      <c r="G9" t="s">
        <v>168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179</v>
      </c>
      <c r="R9" t="s">
        <v>168</v>
      </c>
      <c r="S9" t="s">
        <v>168</v>
      </c>
      <c r="T9" t="s">
        <v>168</v>
      </c>
      <c r="U9" t="s">
        <v>170</v>
      </c>
      <c r="V9" t="s">
        <v>168</v>
      </c>
      <c r="W9" t="s">
        <v>168</v>
      </c>
      <c r="X9" t="s">
        <v>168</v>
      </c>
      <c r="Y9" t="s">
        <v>170</v>
      </c>
      <c r="Z9" t="s">
        <v>170</v>
      </c>
      <c r="AA9" t="s">
        <v>168</v>
      </c>
      <c r="AB9" t="s">
        <v>168</v>
      </c>
      <c r="AC9" t="s">
        <v>168</v>
      </c>
      <c r="AI9" s="62"/>
    </row>
    <row r="10" spans="1:35" x14ac:dyDescent="0.25">
      <c r="A10" s="62" t="s">
        <v>174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Q10" s="62" t="s">
        <v>174</v>
      </c>
      <c r="R10" t="s">
        <v>168</v>
      </c>
      <c r="S10" t="s">
        <v>168</v>
      </c>
      <c r="T10" t="s">
        <v>168</v>
      </c>
      <c r="U10" t="s">
        <v>170</v>
      </c>
      <c r="V10" t="s">
        <v>170</v>
      </c>
      <c r="W10" t="s">
        <v>168</v>
      </c>
      <c r="X10" t="s">
        <v>170</v>
      </c>
      <c r="Y10" t="s">
        <v>170</v>
      </c>
      <c r="Z10" t="s">
        <v>169</v>
      </c>
      <c r="AA10" t="s">
        <v>168</v>
      </c>
      <c r="AB10" t="s">
        <v>168</v>
      </c>
      <c r="AC10" t="s">
        <v>168</v>
      </c>
      <c r="AI10" s="62"/>
    </row>
    <row r="11" spans="1:35" x14ac:dyDescent="0.25">
      <c r="A11" s="62" t="s">
        <v>175</v>
      </c>
      <c r="B11" t="s">
        <v>168</v>
      </c>
      <c r="C11" t="s">
        <v>168</v>
      </c>
      <c r="D11" t="s">
        <v>169</v>
      </c>
      <c r="E11" t="s">
        <v>168</v>
      </c>
      <c r="F11" t="s">
        <v>168</v>
      </c>
      <c r="G11" t="s">
        <v>168</v>
      </c>
      <c r="H11" t="s">
        <v>169</v>
      </c>
      <c r="I11" t="s">
        <v>168</v>
      </c>
      <c r="J11" t="s">
        <v>169</v>
      </c>
      <c r="K11" t="s">
        <v>170</v>
      </c>
      <c r="L11" t="s">
        <v>168</v>
      </c>
      <c r="M11" t="s">
        <v>168</v>
      </c>
      <c r="Q11" s="62" t="s">
        <v>175</v>
      </c>
      <c r="R11" t="s">
        <v>168</v>
      </c>
      <c r="S11" t="s">
        <v>168</v>
      </c>
      <c r="T11" t="s">
        <v>169</v>
      </c>
      <c r="U11" t="s">
        <v>169</v>
      </c>
      <c r="V11" t="s">
        <v>168</v>
      </c>
      <c r="W11" t="s">
        <v>168</v>
      </c>
      <c r="X11" t="s">
        <v>168</v>
      </c>
      <c r="Y11" t="s">
        <v>170</v>
      </c>
      <c r="Z11" t="s">
        <v>170</v>
      </c>
      <c r="AA11" t="s">
        <v>169</v>
      </c>
      <c r="AB11" t="s">
        <v>168</v>
      </c>
      <c r="AC11" t="s">
        <v>168</v>
      </c>
      <c r="AI11" s="62"/>
    </row>
    <row r="12" spans="1:35" x14ac:dyDescent="0.25">
      <c r="A12" s="62" t="s">
        <v>213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2" t="s">
        <v>213</v>
      </c>
      <c r="R12" t="s">
        <v>168</v>
      </c>
      <c r="S12" t="s">
        <v>168</v>
      </c>
      <c r="T12" t="s">
        <v>168</v>
      </c>
      <c r="U12" t="s">
        <v>168</v>
      </c>
      <c r="V12" t="s">
        <v>168</v>
      </c>
      <c r="W12" t="s">
        <v>168</v>
      </c>
      <c r="X12" t="s">
        <v>168</v>
      </c>
      <c r="Y12" t="s">
        <v>170</v>
      </c>
      <c r="Z12" t="s">
        <v>170</v>
      </c>
      <c r="AA12" t="s">
        <v>168</v>
      </c>
      <c r="AB12" t="s">
        <v>168</v>
      </c>
      <c r="AC12" t="s">
        <v>168</v>
      </c>
      <c r="AI12" s="62"/>
    </row>
    <row r="13" spans="1:35" x14ac:dyDescent="0.25">
      <c r="A13" s="62" t="s">
        <v>214</v>
      </c>
      <c r="B13" t="s">
        <v>168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Q13" s="62" t="s">
        <v>214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170</v>
      </c>
      <c r="Z13" t="s">
        <v>170</v>
      </c>
      <c r="AA13" t="s">
        <v>168</v>
      </c>
      <c r="AB13" t="s">
        <v>168</v>
      </c>
      <c r="AC13" t="s">
        <v>168</v>
      </c>
      <c r="AI13" s="62"/>
    </row>
    <row r="14" spans="1:35" x14ac:dyDescent="0.25">
      <c r="Q14" s="65"/>
      <c r="AI14" s="62"/>
    </row>
    <row r="15" spans="1:35" x14ac:dyDescent="0.25">
      <c r="A15" s="91" t="s">
        <v>272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Q15" s="91" t="s">
        <v>272</v>
      </c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I15" s="62"/>
    </row>
    <row r="16" spans="1:35" x14ac:dyDescent="0.25">
      <c r="B16" s="66" t="s">
        <v>168</v>
      </c>
      <c r="C16" s="66" t="s">
        <v>169</v>
      </c>
      <c r="D16" s="66" t="s">
        <v>170</v>
      </c>
      <c r="E16" s="66" t="s">
        <v>267</v>
      </c>
      <c r="R16" s="66" t="s">
        <v>168</v>
      </c>
      <c r="S16" s="66" t="s">
        <v>169</v>
      </c>
      <c r="T16" s="66" t="s">
        <v>170</v>
      </c>
      <c r="U16" s="66" t="s">
        <v>267</v>
      </c>
    </row>
    <row r="17" spans="1:29" x14ac:dyDescent="0.25">
      <c r="A17" s="62" t="s">
        <v>171</v>
      </c>
      <c r="B17" s="67">
        <f t="shared" ref="B17:B27" si="0">COUNTIF(B3:M3,"good")/12</f>
        <v>1</v>
      </c>
      <c r="C17" s="68">
        <f t="shared" ref="C17:C27" si="1">COUNTIF(B3:M3,"fair")/12</f>
        <v>0</v>
      </c>
      <c r="D17" s="68">
        <f t="shared" ref="D17:D27" si="2">COUNTIF(B3:M3,"poor")/12</f>
        <v>0</v>
      </c>
      <c r="E17" t="str">
        <f t="shared" ref="E17:E27" si="3">IF(B17&gt;0.5,"Overall Good",IF(C17&gt;0.5,"Overall Fair",IF(D17&gt;0.5,"Overall Poor",IF(B17+C17&gt;D17,"Overall Fair-Good",IF(C17+D17&gt;B17,"Overall Fair-Poor",IF(B17+D17&gt;C17,"Overall Variable"))))))</f>
        <v>Overall Good</v>
      </c>
      <c r="Q17" s="62" t="s">
        <v>171</v>
      </c>
      <c r="R17" s="67">
        <f t="shared" ref="R17:R27" si="4">COUNTIF(R3:AC3,"good")/12</f>
        <v>0.66666666666666663</v>
      </c>
      <c r="S17" s="68">
        <f t="shared" ref="S17:S27" si="5">COUNTIF(R3:AC3,"fair")/12</f>
        <v>0.16666666666666666</v>
      </c>
      <c r="T17" s="68">
        <f t="shared" ref="T17:T27" si="6">COUNTIF(R3:AC3,"poor")/12</f>
        <v>0.16666666666666666</v>
      </c>
      <c r="U17" t="str">
        <f t="shared" ref="U17:U27" si="7">IF(R17&gt;0.5,"Overall Good",IF(S17&gt;0.5,"Overall Fair",IF(T17&gt;0.5,"Overall Poor",IF(R17+S17&gt;T17,"Overall Fair-Good",IF(S17+T17&gt;R17,"Overall Fair-Poor",IF(R17+T17&gt;S17,"Overall Variable"))))))</f>
        <v>Overall Good</v>
      </c>
    </row>
    <row r="18" spans="1:29" x14ac:dyDescent="0.25">
      <c r="A18" s="62" t="s">
        <v>172</v>
      </c>
      <c r="B18" s="67">
        <f t="shared" si="0"/>
        <v>0.83333333333333337</v>
      </c>
      <c r="C18" s="68">
        <f t="shared" si="1"/>
        <v>8.3333333333333329E-2</v>
      </c>
      <c r="D18" s="68">
        <f t="shared" si="2"/>
        <v>8.3333333333333329E-2</v>
      </c>
      <c r="E18" t="str">
        <f t="shared" si="3"/>
        <v>Overall Good</v>
      </c>
      <c r="Q18" s="62" t="s">
        <v>172</v>
      </c>
      <c r="R18" s="67">
        <f t="shared" si="4"/>
        <v>0.33333333333333331</v>
      </c>
      <c r="S18" s="68">
        <f t="shared" si="5"/>
        <v>0.33333333333333331</v>
      </c>
      <c r="T18" s="68">
        <f t="shared" si="6"/>
        <v>0.33333333333333331</v>
      </c>
      <c r="U18" t="str">
        <f t="shared" si="7"/>
        <v>Overall Fair-Good</v>
      </c>
    </row>
    <row r="19" spans="1:29" x14ac:dyDescent="0.25">
      <c r="A19" s="62" t="s">
        <v>173</v>
      </c>
      <c r="B19" s="67">
        <f t="shared" si="0"/>
        <v>1</v>
      </c>
      <c r="C19" s="68">
        <f t="shared" si="1"/>
        <v>0</v>
      </c>
      <c r="D19" s="68">
        <f t="shared" si="2"/>
        <v>0</v>
      </c>
      <c r="E19" t="str">
        <f t="shared" si="3"/>
        <v>Overall Good</v>
      </c>
      <c r="Q19" s="62" t="s">
        <v>173</v>
      </c>
      <c r="R19" s="67">
        <f t="shared" si="4"/>
        <v>0.58333333333333337</v>
      </c>
      <c r="S19" s="68">
        <f t="shared" si="5"/>
        <v>0</v>
      </c>
      <c r="T19" s="68">
        <f t="shared" si="6"/>
        <v>0.41666666666666669</v>
      </c>
      <c r="U19" t="str">
        <f t="shared" si="7"/>
        <v>Overall Good</v>
      </c>
    </row>
    <row r="20" spans="1:29" x14ac:dyDescent="0.25">
      <c r="A20" s="62" t="s">
        <v>176</v>
      </c>
      <c r="B20" s="67">
        <f t="shared" si="0"/>
        <v>1</v>
      </c>
      <c r="C20" s="68">
        <f t="shared" si="1"/>
        <v>0</v>
      </c>
      <c r="D20" s="68">
        <f t="shared" si="2"/>
        <v>0</v>
      </c>
      <c r="E20" t="str">
        <f t="shared" si="3"/>
        <v>Overall Good</v>
      </c>
      <c r="Q20" s="62" t="s">
        <v>176</v>
      </c>
      <c r="R20" s="67">
        <f t="shared" si="4"/>
        <v>0.83333333333333337</v>
      </c>
      <c r="S20" s="68">
        <f t="shared" si="5"/>
        <v>0</v>
      </c>
      <c r="T20" s="68">
        <f t="shared" si="6"/>
        <v>0.16666666666666666</v>
      </c>
      <c r="U20" t="str">
        <f t="shared" si="7"/>
        <v>Overall Good</v>
      </c>
    </row>
    <row r="21" spans="1:29" x14ac:dyDescent="0.25">
      <c r="A21" s="62" t="s">
        <v>177</v>
      </c>
      <c r="B21" s="67">
        <f t="shared" si="0"/>
        <v>0.66666666666666663</v>
      </c>
      <c r="C21" s="68">
        <f t="shared" si="1"/>
        <v>8.3333333333333329E-2</v>
      </c>
      <c r="D21" s="68">
        <f t="shared" si="2"/>
        <v>0.25</v>
      </c>
      <c r="E21" t="str">
        <f t="shared" si="3"/>
        <v>Overall Good</v>
      </c>
      <c r="Q21" s="62" t="s">
        <v>177</v>
      </c>
      <c r="R21" s="67">
        <f t="shared" si="4"/>
        <v>0.75</v>
      </c>
      <c r="S21" s="68">
        <f t="shared" si="5"/>
        <v>8.3333333333333329E-2</v>
      </c>
      <c r="T21" s="68">
        <f t="shared" si="6"/>
        <v>0.16666666666666666</v>
      </c>
      <c r="U21" t="str">
        <f t="shared" si="7"/>
        <v>Overall Good</v>
      </c>
    </row>
    <row r="22" spans="1:29" x14ac:dyDescent="0.25">
      <c r="A22" s="62" t="s">
        <v>178</v>
      </c>
      <c r="B22" s="67">
        <f t="shared" si="0"/>
        <v>1</v>
      </c>
      <c r="C22" s="68">
        <f t="shared" si="1"/>
        <v>0</v>
      </c>
      <c r="D22" s="68">
        <f t="shared" si="2"/>
        <v>0</v>
      </c>
      <c r="E22" t="str">
        <f t="shared" si="3"/>
        <v>Overall Good</v>
      </c>
      <c r="Q22" s="62" t="s">
        <v>178</v>
      </c>
      <c r="R22" s="67">
        <f t="shared" si="4"/>
        <v>0.5</v>
      </c>
      <c r="S22" s="68">
        <f t="shared" si="5"/>
        <v>8.3333333333333329E-2</v>
      </c>
      <c r="T22" s="68">
        <f t="shared" si="6"/>
        <v>0.41666666666666669</v>
      </c>
      <c r="U22" t="str">
        <f t="shared" si="7"/>
        <v>Overall Fair-Good</v>
      </c>
    </row>
    <row r="23" spans="1:29" x14ac:dyDescent="0.25">
      <c r="A23" s="62" t="s">
        <v>179</v>
      </c>
      <c r="B23" s="67">
        <f t="shared" si="0"/>
        <v>0.91666666666666663</v>
      </c>
      <c r="C23" s="68">
        <f t="shared" si="1"/>
        <v>8.3333333333333329E-2</v>
      </c>
      <c r="D23" s="68">
        <f t="shared" si="2"/>
        <v>0</v>
      </c>
      <c r="E23" t="str">
        <f t="shared" si="3"/>
        <v>Overall Good</v>
      </c>
      <c r="Q23" s="62" t="s">
        <v>179</v>
      </c>
      <c r="R23" s="67">
        <f t="shared" si="4"/>
        <v>0.75</v>
      </c>
      <c r="S23" s="68">
        <f t="shared" si="5"/>
        <v>0</v>
      </c>
      <c r="T23" s="68">
        <f t="shared" si="6"/>
        <v>0.25</v>
      </c>
      <c r="U23" t="str">
        <f t="shared" si="7"/>
        <v>Overall Good</v>
      </c>
    </row>
    <row r="24" spans="1:29" x14ac:dyDescent="0.25">
      <c r="A24" s="62" t="s">
        <v>174</v>
      </c>
      <c r="B24" s="67">
        <f t="shared" si="0"/>
        <v>1</v>
      </c>
      <c r="C24" s="68">
        <f t="shared" si="1"/>
        <v>0</v>
      </c>
      <c r="D24" s="68">
        <f t="shared" si="2"/>
        <v>0</v>
      </c>
      <c r="E24" t="str">
        <f t="shared" si="3"/>
        <v>Overall Good</v>
      </c>
      <c r="Q24" s="62" t="s">
        <v>174</v>
      </c>
      <c r="R24" s="67">
        <f t="shared" si="4"/>
        <v>0.58333333333333337</v>
      </c>
      <c r="S24" s="68">
        <f t="shared" si="5"/>
        <v>8.3333333333333329E-2</v>
      </c>
      <c r="T24" s="68">
        <f t="shared" si="6"/>
        <v>0.33333333333333331</v>
      </c>
      <c r="U24" t="str">
        <f t="shared" si="7"/>
        <v>Overall Good</v>
      </c>
    </row>
    <row r="25" spans="1:29" x14ac:dyDescent="0.25">
      <c r="A25" s="62" t="s">
        <v>175</v>
      </c>
      <c r="B25" s="67">
        <f t="shared" si="0"/>
        <v>0.66666666666666663</v>
      </c>
      <c r="C25" s="68">
        <f t="shared" si="1"/>
        <v>0.25</v>
      </c>
      <c r="D25" s="68">
        <f t="shared" si="2"/>
        <v>8.3333333333333329E-2</v>
      </c>
      <c r="E25" t="str">
        <f t="shared" si="3"/>
        <v>Overall Good</v>
      </c>
      <c r="Q25" s="62" t="s">
        <v>175</v>
      </c>
      <c r="R25" s="67">
        <f t="shared" si="4"/>
        <v>0.58333333333333337</v>
      </c>
      <c r="S25" s="68">
        <f t="shared" si="5"/>
        <v>0.25</v>
      </c>
      <c r="T25" s="68">
        <f t="shared" si="6"/>
        <v>0.16666666666666666</v>
      </c>
      <c r="U25" t="str">
        <f t="shared" si="7"/>
        <v>Overall Good</v>
      </c>
    </row>
    <row r="26" spans="1:29" x14ac:dyDescent="0.25">
      <c r="A26" s="62" t="s">
        <v>213</v>
      </c>
      <c r="B26" s="67">
        <f t="shared" si="0"/>
        <v>1</v>
      </c>
      <c r="C26" s="68">
        <f t="shared" si="1"/>
        <v>0</v>
      </c>
      <c r="D26" s="68">
        <f t="shared" si="2"/>
        <v>0</v>
      </c>
      <c r="E26" t="str">
        <f t="shared" si="3"/>
        <v>Overall Good</v>
      </c>
      <c r="Q26" s="62" t="s">
        <v>213</v>
      </c>
      <c r="R26" s="67">
        <f t="shared" si="4"/>
        <v>0.83333333333333337</v>
      </c>
      <c r="S26" s="68">
        <f t="shared" si="5"/>
        <v>0</v>
      </c>
      <c r="T26" s="68">
        <f t="shared" si="6"/>
        <v>0.16666666666666666</v>
      </c>
      <c r="U26" t="str">
        <f t="shared" si="7"/>
        <v>Overall Good</v>
      </c>
    </row>
    <row r="27" spans="1:29" x14ac:dyDescent="0.25">
      <c r="A27" s="62" t="s">
        <v>214</v>
      </c>
      <c r="B27" s="67">
        <f t="shared" si="0"/>
        <v>1</v>
      </c>
      <c r="C27" s="68">
        <f t="shared" si="1"/>
        <v>0</v>
      </c>
      <c r="D27" s="68">
        <f t="shared" si="2"/>
        <v>0</v>
      </c>
      <c r="E27" t="str">
        <f t="shared" si="3"/>
        <v>Overall Good</v>
      </c>
      <c r="Q27" s="62" t="s">
        <v>214</v>
      </c>
      <c r="R27" s="67">
        <f t="shared" si="4"/>
        <v>0.83333333333333337</v>
      </c>
      <c r="S27" s="68">
        <f t="shared" si="5"/>
        <v>0</v>
      </c>
      <c r="T27" s="68">
        <f t="shared" si="6"/>
        <v>0.16666666666666666</v>
      </c>
      <c r="U27" t="str">
        <f t="shared" si="7"/>
        <v>Overall Good</v>
      </c>
    </row>
    <row r="31" spans="1:29" ht="26.25" x14ac:dyDescent="0.4">
      <c r="A31" s="90" t="s">
        <v>270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Q31" s="90" t="s">
        <v>271</v>
      </c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</row>
    <row r="32" spans="1:29" ht="21" x14ac:dyDescent="0.35">
      <c r="A32" s="69" t="s">
        <v>266</v>
      </c>
      <c r="B32" t="s">
        <v>180</v>
      </c>
      <c r="C32" t="s">
        <v>181</v>
      </c>
      <c r="D32" t="s">
        <v>182</v>
      </c>
      <c r="E32" t="s">
        <v>183</v>
      </c>
      <c r="F32" t="s">
        <v>184</v>
      </c>
      <c r="G32" t="s">
        <v>185</v>
      </c>
      <c r="H32" t="s">
        <v>186</v>
      </c>
      <c r="I32" t="s">
        <v>187</v>
      </c>
      <c r="J32" t="s">
        <v>188</v>
      </c>
      <c r="K32" t="s">
        <v>189</v>
      </c>
      <c r="L32" t="s">
        <v>190</v>
      </c>
      <c r="M32" t="s">
        <v>191</v>
      </c>
      <c r="Q32" s="69" t="s">
        <v>266</v>
      </c>
      <c r="R32" t="s">
        <v>180</v>
      </c>
      <c r="S32" t="s">
        <v>181</v>
      </c>
      <c r="T32" t="s">
        <v>182</v>
      </c>
      <c r="U32" t="s">
        <v>183</v>
      </c>
      <c r="V32" t="s">
        <v>184</v>
      </c>
      <c r="W32" t="s">
        <v>185</v>
      </c>
      <c r="X32" t="s">
        <v>186</v>
      </c>
      <c r="Y32" t="s">
        <v>187</v>
      </c>
      <c r="Z32" t="s">
        <v>188</v>
      </c>
      <c r="AA32" t="s">
        <v>189</v>
      </c>
      <c r="AB32" t="s">
        <v>190</v>
      </c>
      <c r="AC32" t="s">
        <v>191</v>
      </c>
    </row>
    <row r="33" spans="1:29" x14ac:dyDescent="0.25">
      <c r="A33" t="s">
        <v>263</v>
      </c>
      <c r="B33" t="s">
        <v>170</v>
      </c>
      <c r="C33" t="s">
        <v>170</v>
      </c>
      <c r="D33" t="s">
        <v>168</v>
      </c>
      <c r="E33" t="s">
        <v>168</v>
      </c>
      <c r="F33" t="s">
        <v>168</v>
      </c>
      <c r="G33" t="s">
        <v>168</v>
      </c>
      <c r="H33" t="s">
        <v>168</v>
      </c>
      <c r="I33" t="s">
        <v>168</v>
      </c>
      <c r="J33" t="s">
        <v>169</v>
      </c>
      <c r="K33" t="s">
        <v>170</v>
      </c>
      <c r="L33" t="s">
        <v>170</v>
      </c>
      <c r="M33" t="s">
        <v>170</v>
      </c>
      <c r="Q33" t="s">
        <v>263</v>
      </c>
      <c r="R33" t="s">
        <v>168</v>
      </c>
      <c r="S33" t="s">
        <v>168</v>
      </c>
      <c r="T33" t="s">
        <v>168</v>
      </c>
      <c r="U33" t="s">
        <v>168</v>
      </c>
      <c r="V33" t="s">
        <v>169</v>
      </c>
      <c r="W33" t="s">
        <v>169</v>
      </c>
      <c r="X33" t="s">
        <v>168</v>
      </c>
      <c r="Y33" t="s">
        <v>168</v>
      </c>
      <c r="Z33" t="s">
        <v>168</v>
      </c>
      <c r="AA33" t="s">
        <v>169</v>
      </c>
      <c r="AB33" t="s">
        <v>168</v>
      </c>
      <c r="AC33" t="s">
        <v>168</v>
      </c>
    </row>
    <row r="34" spans="1:29" x14ac:dyDescent="0.25">
      <c r="A34" t="s">
        <v>217</v>
      </c>
      <c r="B34" t="s">
        <v>168</v>
      </c>
      <c r="C34" t="s">
        <v>168</v>
      </c>
      <c r="D34" t="s">
        <v>169</v>
      </c>
      <c r="E34" t="s">
        <v>169</v>
      </c>
      <c r="F34" t="s">
        <v>168</v>
      </c>
      <c r="G34" t="s">
        <v>168</v>
      </c>
      <c r="H34" t="s">
        <v>168</v>
      </c>
      <c r="I34" t="s">
        <v>168</v>
      </c>
      <c r="J34" t="s">
        <v>168</v>
      </c>
      <c r="K34" t="s">
        <v>168</v>
      </c>
      <c r="L34" t="s">
        <v>168</v>
      </c>
      <c r="M34" t="s">
        <v>168</v>
      </c>
      <c r="Q34" t="s">
        <v>217</v>
      </c>
      <c r="R34" t="s">
        <v>168</v>
      </c>
      <c r="S34" t="s">
        <v>168</v>
      </c>
      <c r="T34" t="s">
        <v>168</v>
      </c>
      <c r="U34" t="s">
        <v>169</v>
      </c>
      <c r="V34" t="s">
        <v>170</v>
      </c>
      <c r="W34" t="s">
        <v>168</v>
      </c>
      <c r="X34" t="s">
        <v>168</v>
      </c>
      <c r="Y34" t="s">
        <v>168</v>
      </c>
      <c r="Z34" t="s">
        <v>168</v>
      </c>
      <c r="AA34" t="s">
        <v>168</v>
      </c>
      <c r="AB34" t="s">
        <v>169</v>
      </c>
      <c r="AC34" t="s">
        <v>168</v>
      </c>
    </row>
    <row r="35" spans="1:29" x14ac:dyDescent="0.25">
      <c r="A35" t="s">
        <v>220</v>
      </c>
      <c r="B35" t="s">
        <v>170</v>
      </c>
      <c r="C35" t="s">
        <v>170</v>
      </c>
      <c r="D35" t="s">
        <v>169</v>
      </c>
      <c r="E35" t="s">
        <v>168</v>
      </c>
      <c r="F35" t="s">
        <v>168</v>
      </c>
      <c r="G35" t="s">
        <v>170</v>
      </c>
      <c r="H35" t="s">
        <v>169</v>
      </c>
      <c r="I35" t="s">
        <v>170</v>
      </c>
      <c r="J35" t="s">
        <v>170</v>
      </c>
      <c r="K35" t="s">
        <v>170</v>
      </c>
      <c r="L35" t="s">
        <v>170</v>
      </c>
      <c r="M35" t="s">
        <v>169</v>
      </c>
      <c r="Q35" t="s">
        <v>220</v>
      </c>
      <c r="R35" t="s">
        <v>168</v>
      </c>
      <c r="S35" t="s">
        <v>169</v>
      </c>
      <c r="T35" t="s">
        <v>168</v>
      </c>
      <c r="U35" t="s">
        <v>169</v>
      </c>
      <c r="V35" t="s">
        <v>168</v>
      </c>
      <c r="W35" t="s">
        <v>168</v>
      </c>
      <c r="X35" t="s">
        <v>168</v>
      </c>
      <c r="Y35" t="s">
        <v>170</v>
      </c>
      <c r="Z35" t="s">
        <v>170</v>
      </c>
      <c r="AA35" t="s">
        <v>168</v>
      </c>
      <c r="AB35" t="s">
        <v>168</v>
      </c>
      <c r="AC35" t="s">
        <v>168</v>
      </c>
    </row>
    <row r="36" spans="1:29" x14ac:dyDescent="0.25">
      <c r="A36" t="s">
        <v>261</v>
      </c>
      <c r="B36" t="s">
        <v>169</v>
      </c>
      <c r="C36" t="s">
        <v>169</v>
      </c>
      <c r="D36" t="s">
        <v>169</v>
      </c>
      <c r="E36" t="s">
        <v>169</v>
      </c>
      <c r="F36" t="s">
        <v>170</v>
      </c>
      <c r="G36" t="s">
        <v>170</v>
      </c>
      <c r="H36" t="s">
        <v>168</v>
      </c>
      <c r="I36" t="s">
        <v>169</v>
      </c>
      <c r="J36" t="s">
        <v>170</v>
      </c>
      <c r="K36" t="s">
        <v>170</v>
      </c>
      <c r="L36" t="s">
        <v>170</v>
      </c>
      <c r="M36" t="s">
        <v>170</v>
      </c>
      <c r="Q36" t="s">
        <v>261</v>
      </c>
      <c r="R36" t="s">
        <v>169</v>
      </c>
      <c r="S36" t="s">
        <v>169</v>
      </c>
      <c r="T36" t="s">
        <v>168</v>
      </c>
      <c r="U36" t="s">
        <v>168</v>
      </c>
      <c r="V36" t="s">
        <v>168</v>
      </c>
      <c r="W36" t="s">
        <v>168</v>
      </c>
      <c r="X36" t="s">
        <v>168</v>
      </c>
      <c r="Y36" t="s">
        <v>168</v>
      </c>
      <c r="Z36" t="s">
        <v>170</v>
      </c>
      <c r="AA36" t="s">
        <v>168</v>
      </c>
      <c r="AB36" t="s">
        <v>168</v>
      </c>
      <c r="AC36" t="s">
        <v>168</v>
      </c>
    </row>
    <row r="37" spans="1:29" x14ac:dyDescent="0.25">
      <c r="A37" t="s">
        <v>262</v>
      </c>
      <c r="B37" t="s">
        <v>169</v>
      </c>
      <c r="C37" t="s">
        <v>169</v>
      </c>
      <c r="D37" t="s">
        <v>168</v>
      </c>
      <c r="E37" t="s">
        <v>169</v>
      </c>
      <c r="F37" t="s">
        <v>170</v>
      </c>
      <c r="G37" t="s">
        <v>169</v>
      </c>
      <c r="H37" t="s">
        <v>168</v>
      </c>
      <c r="I37" t="s">
        <v>168</v>
      </c>
      <c r="J37" t="s">
        <v>170</v>
      </c>
      <c r="K37" t="s">
        <v>170</v>
      </c>
      <c r="L37" t="s">
        <v>170</v>
      </c>
      <c r="M37" t="s">
        <v>170</v>
      </c>
      <c r="Q37" t="s">
        <v>262</v>
      </c>
      <c r="R37" t="s">
        <v>170</v>
      </c>
      <c r="S37" t="s">
        <v>168</v>
      </c>
      <c r="T37" t="s">
        <v>168</v>
      </c>
      <c r="U37" t="s">
        <v>168</v>
      </c>
      <c r="V37" t="s">
        <v>168</v>
      </c>
      <c r="W37" t="s">
        <v>169</v>
      </c>
      <c r="X37" t="s">
        <v>168</v>
      </c>
      <c r="Y37" t="s">
        <v>168</v>
      </c>
      <c r="Z37" t="s">
        <v>169</v>
      </c>
      <c r="AA37" t="s">
        <v>168</v>
      </c>
      <c r="AB37" t="s">
        <v>168</v>
      </c>
      <c r="AC37" t="s">
        <v>169</v>
      </c>
    </row>
    <row r="38" spans="1:29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</row>
    <row r="39" spans="1:29" x14ac:dyDescent="0.25">
      <c r="A39" s="91" t="s">
        <v>272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Q39" s="91" t="s">
        <v>272</v>
      </c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</row>
    <row r="40" spans="1:29" x14ac:dyDescent="0.25">
      <c r="B40" s="66" t="s">
        <v>168</v>
      </c>
      <c r="C40" s="66" t="s">
        <v>169</v>
      </c>
      <c r="D40" s="66" t="s">
        <v>170</v>
      </c>
      <c r="E40" s="66" t="s">
        <v>267</v>
      </c>
      <c r="R40" s="66" t="s">
        <v>168</v>
      </c>
      <c r="S40" s="66" t="s">
        <v>169</v>
      </c>
      <c r="T40" s="66" t="s">
        <v>170</v>
      </c>
      <c r="U40" s="66" t="s">
        <v>267</v>
      </c>
    </row>
    <row r="41" spans="1:29" x14ac:dyDescent="0.25">
      <c r="A41" t="s">
        <v>263</v>
      </c>
      <c r="B41" s="67">
        <f>COUNTIF(B33:M33,"good")/12</f>
        <v>0.5</v>
      </c>
      <c r="C41" s="68">
        <f>COUNTIF(B33:M33,"fair")/12</f>
        <v>8.3333333333333329E-2</v>
      </c>
      <c r="D41" s="68">
        <f>COUNTIF(B33:M33,"poor")/12</f>
        <v>0.41666666666666669</v>
      </c>
      <c r="E41" t="str">
        <f>IF(B41&gt;0.5,"Overall Good",IF(C41&gt;0.5,"Overall Fair",IF(D41&gt;0.5,"Overall Poor",IF(B41+C41&gt;D41,"Overall Fair-Good",IF(C41+D41&gt;B41,"Overall Fair-Poor",IF(B41+D41&gt;C41,"Overall Variable"))))))</f>
        <v>Overall Fair-Good</v>
      </c>
      <c r="Q41" t="s">
        <v>263</v>
      </c>
      <c r="R41" s="67">
        <f>COUNTIF(R33:AC33,"good")/12</f>
        <v>0.75</v>
      </c>
      <c r="S41" s="68">
        <f>COUNTIF(R33:AC33,"fair")/12</f>
        <v>0.25</v>
      </c>
      <c r="T41" s="68">
        <f>COUNTIF(R33:AC33,"poor")/12</f>
        <v>0</v>
      </c>
      <c r="U41" t="str">
        <f>IF(R41&gt;0.5,"Overall Good",IF(S41&gt;0.5,"Overall Fair",IF(T41&gt;0.5,"Overall Poor",IF(R41+S41&gt;T41,"Overall Fair-Good",IF(S41+T41&gt;R41,"Overall Fair-Poor",IF(R41+T41&gt;S41,"Overall Variable"))))))</f>
        <v>Overall Good</v>
      </c>
    </row>
    <row r="42" spans="1:29" x14ac:dyDescent="0.25">
      <c r="A42" t="s">
        <v>217</v>
      </c>
      <c r="B42" s="67">
        <f t="shared" ref="B42:B45" si="8">COUNTIF(B34:M34,"good")/12</f>
        <v>0.83333333333333337</v>
      </c>
      <c r="C42" s="68">
        <f t="shared" ref="C42:C45" si="9">COUNTIF(B34:M34,"fair")/12</f>
        <v>0.16666666666666666</v>
      </c>
      <c r="D42" s="68">
        <f t="shared" ref="D42:D45" si="10">COUNTIF(B34:M34,"poor")/12</f>
        <v>0</v>
      </c>
      <c r="E42" t="str">
        <f t="shared" ref="E42:E44" si="11"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217</v>
      </c>
      <c r="R42" s="67">
        <f t="shared" ref="R42:R44" si="12">COUNTIF(R34:AC34,"good")/12</f>
        <v>0.75</v>
      </c>
      <c r="S42" s="68">
        <f t="shared" ref="S42:S45" si="13">COUNTIF(R34:AC34,"fair")/12</f>
        <v>0.16666666666666666</v>
      </c>
      <c r="T42" s="68">
        <f t="shared" ref="T42:T45" si="14">COUNTIF(R34:AC34,"poor")/12</f>
        <v>8.3333333333333329E-2</v>
      </c>
      <c r="U42" t="str">
        <f t="shared" ref="U42:U45" si="15">IF(R42&gt;0.5,"Overall Good",IF(S42&gt;0.5,"Overall Fair",IF(T42&gt;0.5,"Overall Poor",IF(R42+S42&gt;T42,"Overall Fair-Good",IF(S42+T42&gt;R42,"Overall Fair-Poor",IF(R42+T42&gt;S42,"Overall Variable"))))))</f>
        <v>Overall Good</v>
      </c>
    </row>
    <row r="43" spans="1:29" x14ac:dyDescent="0.25">
      <c r="A43" t="s">
        <v>220</v>
      </c>
      <c r="B43" s="67">
        <f t="shared" si="8"/>
        <v>0.16666666666666666</v>
      </c>
      <c r="C43" s="68">
        <f t="shared" si="9"/>
        <v>0.25</v>
      </c>
      <c r="D43" s="68">
        <f t="shared" si="10"/>
        <v>0.58333333333333337</v>
      </c>
      <c r="E43" t="str">
        <f t="shared" si="11"/>
        <v>Overall Poor</v>
      </c>
      <c r="Q43" t="s">
        <v>220</v>
      </c>
      <c r="R43" s="67">
        <f t="shared" si="12"/>
        <v>0.66666666666666663</v>
      </c>
      <c r="S43" s="68">
        <f t="shared" si="13"/>
        <v>0.16666666666666666</v>
      </c>
      <c r="T43" s="68">
        <f t="shared" si="14"/>
        <v>0.16666666666666666</v>
      </c>
      <c r="U43" t="str">
        <f t="shared" si="15"/>
        <v>Overall Good</v>
      </c>
    </row>
    <row r="44" spans="1:29" x14ac:dyDescent="0.25">
      <c r="A44" t="s">
        <v>261</v>
      </c>
      <c r="B44" s="67">
        <f t="shared" si="8"/>
        <v>8.3333333333333329E-2</v>
      </c>
      <c r="C44" s="68">
        <f t="shared" si="9"/>
        <v>0.41666666666666669</v>
      </c>
      <c r="D44" s="68">
        <f t="shared" si="10"/>
        <v>0.5</v>
      </c>
      <c r="E44" t="str">
        <f t="shared" si="11"/>
        <v>Overall Fair-Poor</v>
      </c>
      <c r="Q44" t="s">
        <v>261</v>
      </c>
      <c r="R44" s="67">
        <f t="shared" si="12"/>
        <v>0.75</v>
      </c>
      <c r="S44" s="68">
        <f t="shared" si="13"/>
        <v>0.16666666666666666</v>
      </c>
      <c r="T44" s="68">
        <f t="shared" si="14"/>
        <v>8.3333333333333329E-2</v>
      </c>
      <c r="U44" t="str">
        <f t="shared" si="15"/>
        <v>Overall Good</v>
      </c>
    </row>
    <row r="45" spans="1:29" x14ac:dyDescent="0.25">
      <c r="A45" t="s">
        <v>262</v>
      </c>
      <c r="B45" s="67">
        <f t="shared" si="8"/>
        <v>0.25</v>
      </c>
      <c r="C45" s="68">
        <f t="shared" si="9"/>
        <v>0.33333333333333331</v>
      </c>
      <c r="D45" s="68">
        <f t="shared" si="10"/>
        <v>0.41666666666666669</v>
      </c>
      <c r="E45" t="str">
        <f>IF(B45&gt;0.5,"Overall Good",IF(C45&gt;0.5,"Overall Fair",IF(D45&gt;0.5,"Overall Poor",IF(B45+C45&gt;D45,"Overall Fair-Good",IF(C45+D45&gt;B45,"Overall Fair-Poor",IF(B45+D45&gt;C45,"Overall Variable"))))))</f>
        <v>Overall Fair-Good</v>
      </c>
      <c r="Q45" t="s">
        <v>262</v>
      </c>
      <c r="R45" s="67">
        <f>COUNTIF(R37:AC37,"good")/12</f>
        <v>0.66666666666666663</v>
      </c>
      <c r="S45" s="68">
        <f t="shared" si="13"/>
        <v>0.25</v>
      </c>
      <c r="T45" s="68">
        <f t="shared" si="14"/>
        <v>8.3333333333333329E-2</v>
      </c>
      <c r="U45" t="str">
        <f t="shared" si="15"/>
        <v>Overall Good</v>
      </c>
    </row>
    <row r="46" spans="1:29" x14ac:dyDescent="0.25">
      <c r="A46" s="64"/>
      <c r="Q46" s="64"/>
    </row>
  </sheetData>
  <mergeCells count="8">
    <mergeCell ref="A1:M1"/>
    <mergeCell ref="Q1:AC1"/>
    <mergeCell ref="A31:M31"/>
    <mergeCell ref="Q31:AC31"/>
    <mergeCell ref="A39:M39"/>
    <mergeCell ref="Q39:AC39"/>
    <mergeCell ref="Q15:AC15"/>
    <mergeCell ref="A15:M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BR172"/>
  <sheetViews>
    <sheetView topLeftCell="AG1" zoomScale="50" zoomScaleNormal="50" workbookViewId="0">
      <selection activeCell="AO8" sqref="AO8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93" t="s">
        <v>273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</row>
    <row r="3" spans="1:30" x14ac:dyDescent="0.25">
      <c r="A3" s="92" t="s">
        <v>274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72"/>
      <c r="Q3" s="92" t="s">
        <v>275</v>
      </c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62" t="s">
        <v>171</v>
      </c>
      <c r="B5" s="68">
        <v>1</v>
      </c>
      <c r="C5" s="68">
        <v>0</v>
      </c>
      <c r="D5" s="68">
        <v>0</v>
      </c>
      <c r="E5" s="20" t="s">
        <v>276</v>
      </c>
      <c r="Q5" s="62" t="s">
        <v>171</v>
      </c>
      <c r="R5" s="68">
        <v>0.66666666666666663</v>
      </c>
      <c r="S5" s="68">
        <v>0.16666666666666666</v>
      </c>
      <c r="T5" s="68">
        <v>0.16666666666666666</v>
      </c>
      <c r="U5" s="20" t="s">
        <v>276</v>
      </c>
    </row>
    <row r="6" spans="1:30" x14ac:dyDescent="0.25">
      <c r="A6" s="62" t="s">
        <v>172</v>
      </c>
      <c r="B6" s="68">
        <v>0.83333333333333337</v>
      </c>
      <c r="C6" s="68">
        <v>8.3333333333333329E-2</v>
      </c>
      <c r="D6" s="68">
        <v>8.3333333333333329E-2</v>
      </c>
      <c r="E6" s="20" t="s">
        <v>276</v>
      </c>
      <c r="Q6" s="62" t="s">
        <v>172</v>
      </c>
      <c r="R6" s="68">
        <v>0.33333333333333331</v>
      </c>
      <c r="S6" s="68">
        <v>0.33333333333333331</v>
      </c>
      <c r="T6" s="68">
        <v>0.33333333333333331</v>
      </c>
      <c r="U6" s="20" t="s">
        <v>278</v>
      </c>
    </row>
    <row r="7" spans="1:30" x14ac:dyDescent="0.25">
      <c r="A7" s="62" t="s">
        <v>173</v>
      </c>
      <c r="B7" s="68">
        <v>1</v>
      </c>
      <c r="C7" s="68">
        <v>0</v>
      </c>
      <c r="D7" s="68">
        <v>0</v>
      </c>
      <c r="E7" s="20" t="s">
        <v>276</v>
      </c>
      <c r="Q7" s="62" t="s">
        <v>173</v>
      </c>
      <c r="R7" s="68">
        <v>0.58333333333333337</v>
      </c>
      <c r="S7" s="68">
        <v>0</v>
      </c>
      <c r="T7" s="68">
        <v>0.41666666666666669</v>
      </c>
      <c r="U7" s="20" t="s">
        <v>276</v>
      </c>
    </row>
    <row r="8" spans="1:30" x14ac:dyDescent="0.25">
      <c r="A8" s="62" t="s">
        <v>176</v>
      </c>
      <c r="B8" s="68">
        <v>1</v>
      </c>
      <c r="C8" s="68">
        <v>0</v>
      </c>
      <c r="D8" s="68">
        <v>0</v>
      </c>
      <c r="E8" s="20" t="s">
        <v>276</v>
      </c>
      <c r="Q8" s="62" t="s">
        <v>176</v>
      </c>
      <c r="R8" s="68">
        <v>0.83333333333333337</v>
      </c>
      <c r="S8" s="68">
        <v>0</v>
      </c>
      <c r="T8" s="68">
        <v>0.16666666666666666</v>
      </c>
      <c r="U8" s="20" t="s">
        <v>276</v>
      </c>
    </row>
    <row r="9" spans="1:30" x14ac:dyDescent="0.25">
      <c r="A9" s="62" t="s">
        <v>177</v>
      </c>
      <c r="B9" s="68">
        <v>0.66666666666666663</v>
      </c>
      <c r="C9" s="68">
        <v>8.3333333333333329E-2</v>
      </c>
      <c r="D9" s="68">
        <v>0.25</v>
      </c>
      <c r="E9" s="20" t="s">
        <v>276</v>
      </c>
      <c r="Q9" s="62" t="s">
        <v>177</v>
      </c>
      <c r="R9" s="68">
        <v>0.75</v>
      </c>
      <c r="S9" s="68">
        <v>8.3333333333333329E-2</v>
      </c>
      <c r="T9" s="68">
        <v>0.16666666666666666</v>
      </c>
      <c r="U9" s="20" t="s">
        <v>276</v>
      </c>
    </row>
    <row r="10" spans="1:30" x14ac:dyDescent="0.25">
      <c r="A10" s="62" t="s">
        <v>178</v>
      </c>
      <c r="B10" s="68">
        <v>1</v>
      </c>
      <c r="C10" s="68">
        <v>0</v>
      </c>
      <c r="D10" s="68">
        <v>0</v>
      </c>
      <c r="E10" s="20" t="s">
        <v>276</v>
      </c>
      <c r="Q10" s="62" t="s">
        <v>178</v>
      </c>
      <c r="R10" s="68">
        <v>0.5</v>
      </c>
      <c r="S10" s="68">
        <v>8.3333333333333329E-2</v>
      </c>
      <c r="T10" s="68">
        <v>0.41666666666666669</v>
      </c>
      <c r="U10" s="20" t="s">
        <v>278</v>
      </c>
    </row>
    <row r="11" spans="1:30" x14ac:dyDescent="0.25">
      <c r="A11" s="62" t="s">
        <v>179</v>
      </c>
      <c r="B11" s="68">
        <v>0.91666666666666663</v>
      </c>
      <c r="C11" s="68">
        <v>8.3333333333333329E-2</v>
      </c>
      <c r="D11" s="68">
        <v>0</v>
      </c>
      <c r="E11" s="20" t="s">
        <v>276</v>
      </c>
      <c r="Q11" s="62" t="s">
        <v>179</v>
      </c>
      <c r="R11" s="68">
        <v>0.75</v>
      </c>
      <c r="S11" s="68">
        <v>0</v>
      </c>
      <c r="T11" s="68">
        <v>0.25</v>
      </c>
      <c r="U11" s="20" t="s">
        <v>276</v>
      </c>
    </row>
    <row r="12" spans="1:30" x14ac:dyDescent="0.25">
      <c r="A12" s="62" t="s">
        <v>174</v>
      </c>
      <c r="B12" s="68">
        <v>1</v>
      </c>
      <c r="C12" s="68">
        <v>0</v>
      </c>
      <c r="D12" s="68">
        <v>0</v>
      </c>
      <c r="E12" s="20" t="s">
        <v>276</v>
      </c>
      <c r="Q12" s="62" t="s">
        <v>174</v>
      </c>
      <c r="R12" s="68">
        <v>0.58333333333333337</v>
      </c>
      <c r="S12" s="68">
        <v>8.3333333333333329E-2</v>
      </c>
      <c r="T12" s="68">
        <v>0.33333333333333331</v>
      </c>
      <c r="U12" s="20" t="s">
        <v>276</v>
      </c>
    </row>
    <row r="13" spans="1:30" x14ac:dyDescent="0.25">
      <c r="A13" s="62" t="s">
        <v>175</v>
      </c>
      <c r="B13" s="68">
        <v>0.66666666666666663</v>
      </c>
      <c r="C13" s="68">
        <v>0.25</v>
      </c>
      <c r="D13" s="68">
        <v>8.3333333333333329E-2</v>
      </c>
      <c r="E13" s="20" t="s">
        <v>276</v>
      </c>
      <c r="Q13" s="62" t="s">
        <v>175</v>
      </c>
      <c r="R13" s="68">
        <v>0.58333333333333337</v>
      </c>
      <c r="S13" s="68">
        <v>0.25</v>
      </c>
      <c r="T13" s="68">
        <v>0.16666666666666666</v>
      </c>
      <c r="U13" s="20" t="s">
        <v>276</v>
      </c>
    </row>
    <row r="14" spans="1:30" x14ac:dyDescent="0.25">
      <c r="A14" s="62" t="s">
        <v>213</v>
      </c>
      <c r="B14" s="68">
        <v>1</v>
      </c>
      <c r="C14" s="68">
        <v>0</v>
      </c>
      <c r="D14" s="68">
        <v>0</v>
      </c>
      <c r="E14" s="20" t="s">
        <v>276</v>
      </c>
      <c r="Q14" s="62" t="s">
        <v>213</v>
      </c>
      <c r="R14" s="68">
        <v>0.83333333333333337</v>
      </c>
      <c r="S14" s="68">
        <v>0</v>
      </c>
      <c r="T14" s="68">
        <v>0.16666666666666666</v>
      </c>
      <c r="U14" s="20" t="s">
        <v>276</v>
      </c>
    </row>
    <row r="15" spans="1:30" x14ac:dyDescent="0.25">
      <c r="A15" s="62" t="s">
        <v>214</v>
      </c>
      <c r="B15" s="68">
        <v>1</v>
      </c>
      <c r="C15" s="68">
        <v>0</v>
      </c>
      <c r="D15" s="68">
        <v>0</v>
      </c>
      <c r="E15" s="20" t="s">
        <v>276</v>
      </c>
      <c r="Q15" s="62" t="s">
        <v>214</v>
      </c>
      <c r="R15" s="68">
        <v>0.83333333333333337</v>
      </c>
      <c r="S15" s="68">
        <v>0</v>
      </c>
      <c r="T15" s="68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68">
        <v>0.33333333333333331</v>
      </c>
      <c r="C22" s="68">
        <v>0.16666666666666666</v>
      </c>
      <c r="D22" s="68">
        <v>0.5</v>
      </c>
      <c r="E22" s="20" t="s">
        <v>281</v>
      </c>
      <c r="Q22" t="s">
        <v>263</v>
      </c>
      <c r="R22" s="68">
        <v>0.41666666666666669</v>
      </c>
      <c r="S22" s="68">
        <v>0.58333333333333337</v>
      </c>
      <c r="T22" s="68">
        <v>0</v>
      </c>
      <c r="U22" s="20" t="s">
        <v>285</v>
      </c>
    </row>
    <row r="23" spans="1:21" x14ac:dyDescent="0.25">
      <c r="A23" t="s">
        <v>217</v>
      </c>
      <c r="B23" s="68">
        <v>0.75</v>
      </c>
      <c r="C23" s="68">
        <v>0.16666666666666666</v>
      </c>
      <c r="D23" s="68">
        <v>8.3333333333333329E-2</v>
      </c>
      <c r="E23" s="20" t="s">
        <v>276</v>
      </c>
      <c r="Q23" t="s">
        <v>217</v>
      </c>
      <c r="R23" s="68">
        <v>0.91666666666666663</v>
      </c>
      <c r="S23" s="68">
        <v>8.3333333333333329E-2</v>
      </c>
      <c r="T23" s="68">
        <v>0</v>
      </c>
      <c r="U23" s="20" t="s">
        <v>276</v>
      </c>
    </row>
    <row r="24" spans="1:21" x14ac:dyDescent="0.25">
      <c r="A24" t="s">
        <v>220</v>
      </c>
      <c r="B24" s="68">
        <v>0.75</v>
      </c>
      <c r="C24" s="68">
        <v>0.16666666666666666</v>
      </c>
      <c r="D24" s="68">
        <v>8.3333333333333329E-2</v>
      </c>
      <c r="E24" s="20" t="s">
        <v>276</v>
      </c>
      <c r="Q24" t="s">
        <v>220</v>
      </c>
      <c r="R24" s="68">
        <v>0.83333333333333337</v>
      </c>
      <c r="S24" s="68">
        <v>0.16666666666666666</v>
      </c>
      <c r="T24" s="68">
        <v>0</v>
      </c>
      <c r="U24" s="20" t="s">
        <v>276</v>
      </c>
    </row>
    <row r="25" spans="1:21" x14ac:dyDescent="0.25">
      <c r="A25" t="s">
        <v>282</v>
      </c>
      <c r="B25" s="68">
        <v>0.5</v>
      </c>
      <c r="C25" s="68">
        <v>0.25</v>
      </c>
      <c r="D25" s="68">
        <v>0.25</v>
      </c>
      <c r="E25" s="20" t="s">
        <v>278</v>
      </c>
      <c r="Q25" t="s">
        <v>282</v>
      </c>
      <c r="R25" s="68">
        <v>0.75</v>
      </c>
      <c r="S25" s="68">
        <v>0.25</v>
      </c>
      <c r="T25" s="68">
        <v>0</v>
      </c>
      <c r="U25" s="20" t="s">
        <v>276</v>
      </c>
    </row>
    <row r="26" spans="1:21" x14ac:dyDescent="0.25">
      <c r="A26" t="s">
        <v>283</v>
      </c>
      <c r="B26" s="68">
        <v>0.5</v>
      </c>
      <c r="C26" s="68">
        <v>0.16666666666666666</v>
      </c>
      <c r="D26" s="68">
        <v>0.33333333333333331</v>
      </c>
      <c r="E26" s="20" t="s">
        <v>278</v>
      </c>
      <c r="Q26" t="s">
        <v>283</v>
      </c>
      <c r="R26" s="68">
        <v>0.83333333333333337</v>
      </c>
      <c r="S26" s="68">
        <v>8.3333333333333329E-2</v>
      </c>
      <c r="T26" s="68">
        <v>8.3333333333333329E-2</v>
      </c>
      <c r="U26" s="20" t="s">
        <v>276</v>
      </c>
    </row>
    <row r="33" spans="1:30" ht="23.25" x14ac:dyDescent="0.35">
      <c r="A33" s="94" t="s">
        <v>286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</row>
    <row r="35" spans="1:30" x14ac:dyDescent="0.25">
      <c r="A35" s="92" t="s">
        <v>274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72"/>
      <c r="Q35" s="92" t="s">
        <v>275</v>
      </c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68">
        <v>1</v>
      </c>
      <c r="C37" s="68">
        <v>0</v>
      </c>
      <c r="D37" s="68">
        <v>0</v>
      </c>
      <c r="E37" s="20" t="s">
        <v>276</v>
      </c>
      <c r="Q37" t="s">
        <v>171</v>
      </c>
      <c r="R37" s="68">
        <v>0.25</v>
      </c>
      <c r="S37" s="68">
        <v>8.3333333333333329E-2</v>
      </c>
      <c r="T37" s="68">
        <v>0.66666666666666663</v>
      </c>
      <c r="U37" s="20" t="s">
        <v>277</v>
      </c>
    </row>
    <row r="38" spans="1:30" x14ac:dyDescent="0.25">
      <c r="A38" t="s">
        <v>172</v>
      </c>
      <c r="B38" s="68">
        <v>1</v>
      </c>
      <c r="C38" s="68">
        <v>0</v>
      </c>
      <c r="D38" s="68">
        <v>0</v>
      </c>
      <c r="E38" s="20" t="s">
        <v>276</v>
      </c>
      <c r="Q38" t="s">
        <v>172</v>
      </c>
      <c r="R38" s="68">
        <v>0.16666666666666666</v>
      </c>
      <c r="S38" s="68">
        <v>0.16666666666666666</v>
      </c>
      <c r="T38" s="68">
        <v>0.66666666666666663</v>
      </c>
      <c r="U38" s="20" t="s">
        <v>277</v>
      </c>
    </row>
    <row r="39" spans="1:30" x14ac:dyDescent="0.25">
      <c r="A39" t="s">
        <v>173</v>
      </c>
      <c r="B39" s="68">
        <v>1</v>
      </c>
      <c r="C39" s="68">
        <v>0</v>
      </c>
      <c r="D39" s="68">
        <v>0</v>
      </c>
      <c r="E39" s="20" t="s">
        <v>276</v>
      </c>
      <c r="Q39" t="s">
        <v>173</v>
      </c>
      <c r="R39" s="68">
        <v>0.16666666666666666</v>
      </c>
      <c r="S39" s="68">
        <v>8.3333333333333329E-2</v>
      </c>
      <c r="T39" s="68">
        <v>0.75</v>
      </c>
      <c r="U39" s="20" t="s">
        <v>277</v>
      </c>
    </row>
    <row r="40" spans="1:30" x14ac:dyDescent="0.25">
      <c r="A40" t="s">
        <v>174</v>
      </c>
      <c r="B40" s="68">
        <v>1</v>
      </c>
      <c r="C40" s="68">
        <v>0</v>
      </c>
      <c r="D40" s="68">
        <v>0</v>
      </c>
      <c r="E40" s="20" t="s">
        <v>276</v>
      </c>
      <c r="Q40" t="s">
        <v>174</v>
      </c>
      <c r="R40" s="68">
        <v>0.5</v>
      </c>
      <c r="S40" s="68">
        <v>0</v>
      </c>
      <c r="T40" s="68">
        <v>0.5</v>
      </c>
      <c r="U40" s="20" t="s">
        <v>284</v>
      </c>
    </row>
    <row r="41" spans="1:30" x14ac:dyDescent="0.25">
      <c r="A41" t="s">
        <v>175</v>
      </c>
      <c r="B41" s="68">
        <v>0.66666666666666663</v>
      </c>
      <c r="C41" s="68">
        <v>8.3333333333333329E-2</v>
      </c>
      <c r="D41" s="68">
        <v>0.25</v>
      </c>
      <c r="E41" s="20" t="s">
        <v>276</v>
      </c>
      <c r="Q41" t="s">
        <v>175</v>
      </c>
      <c r="R41" s="68">
        <v>0.41666666666666669</v>
      </c>
      <c r="S41" s="68">
        <v>8.3333333333333329E-2</v>
      </c>
      <c r="T41" s="68">
        <v>0.5</v>
      </c>
      <c r="U41" s="20" t="s">
        <v>281</v>
      </c>
    </row>
    <row r="42" spans="1:30" x14ac:dyDescent="0.25">
      <c r="A42" t="s">
        <v>176</v>
      </c>
      <c r="B42" s="68">
        <v>0.75</v>
      </c>
      <c r="C42" s="68">
        <v>0.25</v>
      </c>
      <c r="D42" s="68">
        <v>0</v>
      </c>
      <c r="E42" s="20" t="s">
        <v>276</v>
      </c>
      <c r="Q42" t="s">
        <v>176</v>
      </c>
      <c r="R42" s="68">
        <v>0.25</v>
      </c>
      <c r="S42" s="68">
        <v>8.3333333333333329E-2</v>
      </c>
      <c r="T42" s="68">
        <v>0.66666666666666663</v>
      </c>
      <c r="U42" s="20" t="s">
        <v>277</v>
      </c>
    </row>
    <row r="43" spans="1:30" x14ac:dyDescent="0.25">
      <c r="A43" t="s">
        <v>177</v>
      </c>
      <c r="B43" s="68">
        <v>0.91666666666666663</v>
      </c>
      <c r="C43" s="68">
        <v>8.3333333333333329E-2</v>
      </c>
      <c r="D43" s="68">
        <v>0</v>
      </c>
      <c r="E43" s="20" t="s">
        <v>276</v>
      </c>
      <c r="Q43" t="s">
        <v>177</v>
      </c>
      <c r="R43" s="68">
        <v>0.33333333333333331</v>
      </c>
      <c r="S43" s="68">
        <v>0.25</v>
      </c>
      <c r="T43" s="68">
        <v>0.41666666666666669</v>
      </c>
      <c r="U43" s="20" t="s">
        <v>278</v>
      </c>
    </row>
    <row r="44" spans="1:30" x14ac:dyDescent="0.25">
      <c r="A44" t="s">
        <v>178</v>
      </c>
      <c r="B44" s="68">
        <v>1</v>
      </c>
      <c r="C44" s="68">
        <v>0</v>
      </c>
      <c r="D44" s="68">
        <v>0</v>
      </c>
      <c r="E44" s="20" t="s">
        <v>276</v>
      </c>
      <c r="Q44" t="s">
        <v>178</v>
      </c>
      <c r="R44" s="68">
        <v>0.33333333333333331</v>
      </c>
      <c r="S44" s="68">
        <v>0</v>
      </c>
      <c r="T44" s="68">
        <v>0.66666666666666663</v>
      </c>
      <c r="U44" s="20" t="s">
        <v>277</v>
      </c>
    </row>
    <row r="45" spans="1:30" x14ac:dyDescent="0.25">
      <c r="A45" t="s">
        <v>179</v>
      </c>
      <c r="B45" s="68">
        <v>0.58333333333333337</v>
      </c>
      <c r="C45" s="68">
        <v>0.16666666666666666</v>
      </c>
      <c r="D45" s="68">
        <v>0.25</v>
      </c>
      <c r="E45" s="20" t="s">
        <v>276</v>
      </c>
      <c r="Q45" t="s">
        <v>179</v>
      </c>
      <c r="R45" s="68">
        <v>0.16666666666666666</v>
      </c>
      <c r="S45" s="68">
        <v>0.33333333333333331</v>
      </c>
      <c r="T45" s="68">
        <v>0.5</v>
      </c>
      <c r="U45" s="20" t="s">
        <v>281</v>
      </c>
    </row>
    <row r="46" spans="1:30" x14ac:dyDescent="0.25">
      <c r="A46" t="s">
        <v>213</v>
      </c>
      <c r="B46" s="68">
        <v>1</v>
      </c>
      <c r="C46" s="68">
        <v>0</v>
      </c>
      <c r="D46" s="68">
        <v>0</v>
      </c>
      <c r="E46" s="20" t="s">
        <v>276</v>
      </c>
      <c r="Q46" t="s">
        <v>213</v>
      </c>
      <c r="R46" s="68">
        <v>0.5</v>
      </c>
      <c r="S46" s="68">
        <v>0</v>
      </c>
      <c r="T46" s="68">
        <v>0.5</v>
      </c>
      <c r="U46" s="20" t="s">
        <v>284</v>
      </c>
    </row>
    <row r="47" spans="1:30" x14ac:dyDescent="0.25">
      <c r="A47" t="s">
        <v>214</v>
      </c>
      <c r="B47" s="68">
        <v>1</v>
      </c>
      <c r="C47" s="68">
        <v>0</v>
      </c>
      <c r="D47" s="68">
        <v>0</v>
      </c>
      <c r="E47" s="20" t="s">
        <v>276</v>
      </c>
      <c r="Q47" t="s">
        <v>214</v>
      </c>
      <c r="R47" s="68">
        <v>0.5</v>
      </c>
      <c r="S47" s="68">
        <v>0</v>
      </c>
      <c r="T47" s="68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68">
        <v>0.41666666666666669</v>
      </c>
      <c r="C54" s="68">
        <v>8.3333333333333329E-2</v>
      </c>
      <c r="D54" s="68">
        <v>0.5</v>
      </c>
      <c r="E54" s="20" t="s">
        <v>281</v>
      </c>
      <c r="Q54" t="s">
        <v>263</v>
      </c>
      <c r="R54" s="68">
        <v>0.25</v>
      </c>
      <c r="S54" s="68">
        <v>0.16666666666666666</v>
      </c>
      <c r="T54" s="68">
        <v>0.58333333333333337</v>
      </c>
      <c r="U54" s="20" t="s">
        <v>277</v>
      </c>
    </row>
    <row r="55" spans="1:21" x14ac:dyDescent="0.25">
      <c r="A55" t="s">
        <v>217</v>
      </c>
      <c r="B55" s="68">
        <v>0.83333333333333337</v>
      </c>
      <c r="C55" s="68">
        <v>8.3333333333333329E-2</v>
      </c>
      <c r="D55" s="68">
        <v>8.3333333333333329E-2</v>
      </c>
      <c r="E55" s="20" t="s">
        <v>276</v>
      </c>
      <c r="Q55" t="s">
        <v>217</v>
      </c>
      <c r="R55" s="68">
        <v>0.25</v>
      </c>
      <c r="S55" s="68">
        <v>0.16666666666666666</v>
      </c>
      <c r="T55" s="68">
        <v>0.58333333333333337</v>
      </c>
      <c r="U55" s="20" t="s">
        <v>277</v>
      </c>
    </row>
    <row r="56" spans="1:21" x14ac:dyDescent="0.25">
      <c r="A56" t="s">
        <v>220</v>
      </c>
      <c r="B56" s="68">
        <v>0.16666666666666666</v>
      </c>
      <c r="C56" s="68">
        <v>0.33333333333333331</v>
      </c>
      <c r="D56" s="68">
        <v>0.5</v>
      </c>
      <c r="E56" s="20" t="s">
        <v>281</v>
      </c>
      <c r="Q56" t="s">
        <v>220</v>
      </c>
      <c r="R56" s="68">
        <v>0.33333333333333331</v>
      </c>
      <c r="S56" s="68">
        <v>0.25</v>
      </c>
      <c r="T56" s="68">
        <v>0.41666666666666669</v>
      </c>
      <c r="U56" s="20" t="s">
        <v>278</v>
      </c>
    </row>
    <row r="57" spans="1:21" x14ac:dyDescent="0.25">
      <c r="A57" t="s">
        <v>282</v>
      </c>
      <c r="B57" s="68">
        <v>8.3333333333333329E-2</v>
      </c>
      <c r="C57" s="68">
        <v>0.58333333333333337</v>
      </c>
      <c r="D57" s="68">
        <v>0.33333333333333331</v>
      </c>
      <c r="E57" s="20" t="s">
        <v>285</v>
      </c>
      <c r="Q57" t="s">
        <v>282</v>
      </c>
      <c r="R57" s="68">
        <v>0.41666666666666669</v>
      </c>
      <c r="S57" s="68">
        <v>8.3333333333333329E-2</v>
      </c>
      <c r="T57" s="68">
        <v>0.5</v>
      </c>
      <c r="U57" s="20" t="s">
        <v>281</v>
      </c>
    </row>
    <row r="58" spans="1:21" x14ac:dyDescent="0.25">
      <c r="A58" t="s">
        <v>283</v>
      </c>
      <c r="B58" s="68">
        <v>0.33333333333333331</v>
      </c>
      <c r="C58" s="68">
        <v>0.41666666666666669</v>
      </c>
      <c r="D58" s="68">
        <v>0.25</v>
      </c>
      <c r="E58" s="20" t="s">
        <v>278</v>
      </c>
      <c r="Q58" t="s">
        <v>283</v>
      </c>
      <c r="R58" s="68">
        <v>0.33333333333333331</v>
      </c>
      <c r="S58" s="68">
        <v>0.16666666666666666</v>
      </c>
      <c r="T58" s="68">
        <v>0.5</v>
      </c>
      <c r="U58" s="20" t="s">
        <v>281</v>
      </c>
    </row>
    <row r="65" spans="1:30" ht="23.25" x14ac:dyDescent="0.35">
      <c r="A65" s="94" t="s">
        <v>287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</row>
    <row r="67" spans="1:30" x14ac:dyDescent="0.25">
      <c r="A67" s="92" t="s">
        <v>274</v>
      </c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72"/>
      <c r="Q67" s="92" t="s">
        <v>275</v>
      </c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62" t="s">
        <v>171</v>
      </c>
      <c r="B69" s="68">
        <v>1</v>
      </c>
      <c r="C69" s="68">
        <v>0</v>
      </c>
      <c r="D69" s="68">
        <v>0</v>
      </c>
      <c r="E69" s="20" t="s">
        <v>276</v>
      </c>
      <c r="Q69" s="62" t="s">
        <v>171</v>
      </c>
      <c r="R69" s="68">
        <v>0.58333333333333337</v>
      </c>
      <c r="S69" s="68">
        <v>0.16666666666666666</v>
      </c>
      <c r="T69" s="68">
        <v>0.25</v>
      </c>
      <c r="U69" s="20" t="s">
        <v>276</v>
      </c>
    </row>
    <row r="70" spans="1:30" x14ac:dyDescent="0.25">
      <c r="A70" s="62" t="s">
        <v>172</v>
      </c>
      <c r="B70" s="68">
        <v>0.83333333333333337</v>
      </c>
      <c r="C70" s="68">
        <v>0.16666666666666666</v>
      </c>
      <c r="D70" s="68">
        <v>0</v>
      </c>
      <c r="E70" s="20" t="s">
        <v>276</v>
      </c>
      <c r="Q70" s="62" t="s">
        <v>172</v>
      </c>
      <c r="R70" s="68">
        <v>0.33333333333333331</v>
      </c>
      <c r="S70" s="68">
        <v>0.25</v>
      </c>
      <c r="T70" s="68">
        <v>0.41666666666666669</v>
      </c>
      <c r="U70" s="20" t="s">
        <v>278</v>
      </c>
    </row>
    <row r="71" spans="1:30" x14ac:dyDescent="0.25">
      <c r="A71" s="62" t="s">
        <v>173</v>
      </c>
      <c r="B71" s="68">
        <v>1</v>
      </c>
      <c r="C71" s="68">
        <v>0</v>
      </c>
      <c r="D71" s="68">
        <v>0</v>
      </c>
      <c r="E71" s="20" t="s">
        <v>276</v>
      </c>
      <c r="Q71" s="62" t="s">
        <v>173</v>
      </c>
      <c r="R71" s="68">
        <v>0.33333333333333331</v>
      </c>
      <c r="S71" s="68">
        <v>0.16666666666666666</v>
      </c>
      <c r="T71" s="68">
        <v>0.5</v>
      </c>
      <c r="U71" s="20" t="s">
        <v>281</v>
      </c>
    </row>
    <row r="72" spans="1:30" x14ac:dyDescent="0.25">
      <c r="A72" s="62" t="s">
        <v>176</v>
      </c>
      <c r="B72" s="68">
        <v>1</v>
      </c>
      <c r="C72" s="68">
        <v>0</v>
      </c>
      <c r="D72" s="68">
        <v>0</v>
      </c>
      <c r="E72" s="20" t="s">
        <v>276</v>
      </c>
      <c r="Q72" s="62" t="s">
        <v>176</v>
      </c>
      <c r="R72" s="68">
        <v>0.75</v>
      </c>
      <c r="S72" s="68">
        <v>8.3333333333333329E-2</v>
      </c>
      <c r="T72" s="68">
        <v>0.16666666666666666</v>
      </c>
      <c r="U72" s="20" t="s">
        <v>276</v>
      </c>
    </row>
    <row r="73" spans="1:30" x14ac:dyDescent="0.25">
      <c r="A73" s="62" t="s">
        <v>177</v>
      </c>
      <c r="B73" s="68">
        <v>0.25</v>
      </c>
      <c r="C73" s="68">
        <v>0.5</v>
      </c>
      <c r="D73" s="68">
        <v>0.25</v>
      </c>
      <c r="E73" s="20" t="s">
        <v>278</v>
      </c>
      <c r="Q73" s="62" t="s">
        <v>177</v>
      </c>
      <c r="R73" s="68">
        <v>0.5</v>
      </c>
      <c r="S73" s="68">
        <v>0.25</v>
      </c>
      <c r="T73" s="68">
        <v>0.25</v>
      </c>
      <c r="U73" s="20" t="s">
        <v>278</v>
      </c>
    </row>
    <row r="74" spans="1:30" x14ac:dyDescent="0.25">
      <c r="A74" s="62" t="s">
        <v>178</v>
      </c>
      <c r="B74" s="68">
        <v>0.58333333333333337</v>
      </c>
      <c r="C74" s="68">
        <v>0.41666666666666669</v>
      </c>
      <c r="D74" s="68">
        <v>0</v>
      </c>
      <c r="E74" s="20" t="s">
        <v>276</v>
      </c>
      <c r="Q74" s="62" t="s">
        <v>178</v>
      </c>
      <c r="R74" s="68">
        <v>0.66666666666666663</v>
      </c>
      <c r="S74" s="68">
        <v>0</v>
      </c>
      <c r="T74" s="68">
        <v>0.33333333333333331</v>
      </c>
      <c r="U74" s="20" t="s">
        <v>276</v>
      </c>
    </row>
    <row r="75" spans="1:30" x14ac:dyDescent="0.25">
      <c r="A75" s="62" t="s">
        <v>179</v>
      </c>
      <c r="B75" s="68">
        <v>0.66666666666666663</v>
      </c>
      <c r="C75" s="68">
        <v>0.25</v>
      </c>
      <c r="D75" s="68">
        <v>8.3333333333333329E-2</v>
      </c>
      <c r="E75" s="20" t="s">
        <v>276</v>
      </c>
      <c r="Q75" s="62" t="s">
        <v>179</v>
      </c>
      <c r="R75" s="68">
        <v>0.5</v>
      </c>
      <c r="S75" s="68">
        <v>0.25</v>
      </c>
      <c r="T75" s="68">
        <v>0.25</v>
      </c>
      <c r="U75" s="20" t="s">
        <v>278</v>
      </c>
    </row>
    <row r="76" spans="1:30" x14ac:dyDescent="0.25">
      <c r="A76" s="62" t="s">
        <v>174</v>
      </c>
      <c r="B76" s="68">
        <v>1</v>
      </c>
      <c r="C76" s="68">
        <v>0</v>
      </c>
      <c r="D76" s="68">
        <v>0</v>
      </c>
      <c r="E76" s="20" t="s">
        <v>276</v>
      </c>
      <c r="Q76" s="62" t="s">
        <v>174</v>
      </c>
      <c r="R76" s="68">
        <v>0.58333333333333337</v>
      </c>
      <c r="S76" s="68">
        <v>8.3333333333333329E-2</v>
      </c>
      <c r="T76" s="68">
        <v>0.33333333333333331</v>
      </c>
      <c r="U76" s="20" t="s">
        <v>276</v>
      </c>
    </row>
    <row r="77" spans="1:30" x14ac:dyDescent="0.25">
      <c r="A77" s="62" t="s">
        <v>175</v>
      </c>
      <c r="B77" s="68">
        <v>0</v>
      </c>
      <c r="C77" s="68">
        <v>0.16666666666666666</v>
      </c>
      <c r="D77" s="68">
        <v>0.83333333333333337</v>
      </c>
      <c r="E77" s="20" t="s">
        <v>277</v>
      </c>
      <c r="Q77" s="62" t="s">
        <v>175</v>
      </c>
      <c r="R77" s="68">
        <v>8.3333333333333329E-2</v>
      </c>
      <c r="S77" s="68">
        <v>0.16666666666666666</v>
      </c>
      <c r="T77" s="68">
        <v>0.75</v>
      </c>
      <c r="U77" s="20" t="s">
        <v>277</v>
      </c>
    </row>
    <row r="78" spans="1:30" x14ac:dyDescent="0.25">
      <c r="A78" s="62" t="s">
        <v>213</v>
      </c>
      <c r="B78" s="68">
        <v>1</v>
      </c>
      <c r="C78" s="68">
        <v>0</v>
      </c>
      <c r="D78" s="68">
        <v>0</v>
      </c>
      <c r="E78" s="20" t="s">
        <v>276</v>
      </c>
      <c r="Q78" s="62" t="s">
        <v>213</v>
      </c>
      <c r="R78" s="68">
        <v>0.75</v>
      </c>
      <c r="S78" s="68">
        <v>8.3333333333333329E-2</v>
      </c>
      <c r="T78" s="68">
        <v>0.16666666666666666</v>
      </c>
      <c r="U78" s="20" t="s">
        <v>276</v>
      </c>
    </row>
    <row r="79" spans="1:30" x14ac:dyDescent="0.25">
      <c r="A79" s="62" t="s">
        <v>214</v>
      </c>
      <c r="B79" s="68">
        <v>1</v>
      </c>
      <c r="C79" s="68">
        <v>0</v>
      </c>
      <c r="D79" s="68">
        <v>0</v>
      </c>
      <c r="E79" s="20" t="s">
        <v>276</v>
      </c>
      <c r="Q79" s="62" t="s">
        <v>214</v>
      </c>
      <c r="R79" s="68">
        <v>0.75</v>
      </c>
      <c r="S79" s="68">
        <v>8.3333333333333329E-2</v>
      </c>
      <c r="T79" s="68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68">
        <v>0</v>
      </c>
      <c r="C86" s="68">
        <v>0</v>
      </c>
      <c r="D86" s="68">
        <v>1</v>
      </c>
      <c r="E86" s="20" t="s">
        <v>277</v>
      </c>
      <c r="Q86" t="s">
        <v>263</v>
      </c>
      <c r="R86" s="68">
        <v>8.3333333333333329E-2</v>
      </c>
      <c r="S86" s="68">
        <v>8.3333333333333329E-2</v>
      </c>
      <c r="T86" s="68">
        <v>0.83333333333333337</v>
      </c>
      <c r="U86" s="20" t="s">
        <v>277</v>
      </c>
    </row>
    <row r="87" spans="1:21" x14ac:dyDescent="0.25">
      <c r="A87" t="s">
        <v>217</v>
      </c>
      <c r="B87" s="68">
        <v>1</v>
      </c>
      <c r="C87" s="68">
        <v>0</v>
      </c>
      <c r="D87" s="68">
        <v>0</v>
      </c>
      <c r="E87" s="20" t="s">
        <v>276</v>
      </c>
      <c r="Q87" t="s">
        <v>217</v>
      </c>
      <c r="R87" s="68">
        <v>0.91666666666666663</v>
      </c>
      <c r="S87" s="68">
        <v>8.3333333333333329E-2</v>
      </c>
      <c r="T87" s="68">
        <v>0</v>
      </c>
      <c r="U87" s="20" t="s">
        <v>276</v>
      </c>
    </row>
    <row r="88" spans="1:21" x14ac:dyDescent="0.25">
      <c r="A88" t="s">
        <v>220</v>
      </c>
      <c r="B88" s="68">
        <v>0</v>
      </c>
      <c r="C88" s="68">
        <v>0</v>
      </c>
      <c r="D88" s="68">
        <v>1</v>
      </c>
      <c r="E88" s="20" t="s">
        <v>277</v>
      </c>
      <c r="Q88" t="s">
        <v>220</v>
      </c>
      <c r="R88" s="68">
        <v>0.41666666666666669</v>
      </c>
      <c r="S88" s="68">
        <v>0.16666666666666666</v>
      </c>
      <c r="T88" s="68">
        <v>0.41666666666666669</v>
      </c>
      <c r="U88" s="20" t="s">
        <v>278</v>
      </c>
    </row>
    <row r="89" spans="1:21" x14ac:dyDescent="0.25">
      <c r="A89" t="s">
        <v>282</v>
      </c>
      <c r="B89" s="68">
        <v>0</v>
      </c>
      <c r="C89" s="68">
        <v>0.41666666666666669</v>
      </c>
      <c r="D89" s="68">
        <v>0.58333333333333337</v>
      </c>
      <c r="E89" s="20" t="s">
        <v>277</v>
      </c>
      <c r="Q89" t="s">
        <v>282</v>
      </c>
      <c r="R89" s="68">
        <v>0.5</v>
      </c>
      <c r="S89" s="68">
        <v>0.41666666666666669</v>
      </c>
      <c r="T89" s="68">
        <v>8.3333333333333329E-2</v>
      </c>
      <c r="U89" s="20" t="s">
        <v>278</v>
      </c>
    </row>
    <row r="90" spans="1:21" x14ac:dyDescent="0.25">
      <c r="A90" t="s">
        <v>283</v>
      </c>
      <c r="B90" s="68">
        <v>0</v>
      </c>
      <c r="C90" s="68">
        <v>0.16666666666666666</v>
      </c>
      <c r="D90" s="68">
        <v>0.83333333333333337</v>
      </c>
      <c r="E90" s="20" t="s">
        <v>277</v>
      </c>
      <c r="Q90" t="s">
        <v>283</v>
      </c>
      <c r="R90" s="68">
        <v>0.33333333333333331</v>
      </c>
      <c r="S90" s="68">
        <v>0.25</v>
      </c>
      <c r="T90" s="68">
        <v>0.41666666666666669</v>
      </c>
      <c r="U90" s="20" t="s">
        <v>278</v>
      </c>
    </row>
    <row r="97" spans="1:30" ht="23.25" x14ac:dyDescent="0.35">
      <c r="A97" s="93" t="s">
        <v>288</v>
      </c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</row>
    <row r="99" spans="1:30" x14ac:dyDescent="0.25">
      <c r="A99" s="92" t="s">
        <v>274</v>
      </c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72"/>
      <c r="Q99" s="92" t="s">
        <v>275</v>
      </c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62" t="s">
        <v>171</v>
      </c>
      <c r="B101" s="68">
        <v>1</v>
      </c>
      <c r="C101" s="68">
        <v>0</v>
      </c>
      <c r="D101" s="68">
        <v>0</v>
      </c>
      <c r="E101" s="20" t="s">
        <v>276</v>
      </c>
      <c r="Q101" s="62" t="s">
        <v>171</v>
      </c>
      <c r="R101" s="68">
        <v>0.75</v>
      </c>
      <c r="S101" s="68">
        <v>0</v>
      </c>
      <c r="T101" s="68">
        <v>0.25</v>
      </c>
      <c r="U101" s="20" t="s">
        <v>276</v>
      </c>
    </row>
    <row r="102" spans="1:30" x14ac:dyDescent="0.25">
      <c r="A102" s="62" t="s">
        <v>172</v>
      </c>
      <c r="B102" s="68">
        <v>0.75</v>
      </c>
      <c r="C102" s="68">
        <v>0.16666666666666666</v>
      </c>
      <c r="D102" s="68">
        <v>8.3333333333333329E-2</v>
      </c>
      <c r="E102" s="20" t="s">
        <v>276</v>
      </c>
      <c r="Q102" s="62" t="s">
        <v>172</v>
      </c>
      <c r="R102" s="68">
        <v>0.5</v>
      </c>
      <c r="S102" s="68">
        <v>8.3333333333333329E-2</v>
      </c>
      <c r="T102" s="68">
        <v>0.41666666666666669</v>
      </c>
      <c r="U102" s="20" t="s">
        <v>278</v>
      </c>
    </row>
    <row r="103" spans="1:30" x14ac:dyDescent="0.25">
      <c r="A103" s="62" t="s">
        <v>173</v>
      </c>
      <c r="B103" s="68">
        <v>1</v>
      </c>
      <c r="C103" s="68">
        <v>0</v>
      </c>
      <c r="D103" s="68">
        <v>0</v>
      </c>
      <c r="E103" s="20" t="s">
        <v>276</v>
      </c>
      <c r="Q103" s="62" t="s">
        <v>173</v>
      </c>
      <c r="R103" s="68">
        <v>0.41666666666666669</v>
      </c>
      <c r="S103" s="68">
        <v>8.3333333333333329E-2</v>
      </c>
      <c r="T103" s="68">
        <v>0.5</v>
      </c>
      <c r="U103" s="20" t="s">
        <v>281</v>
      </c>
    </row>
    <row r="104" spans="1:30" x14ac:dyDescent="0.25">
      <c r="A104" s="62" t="s">
        <v>176</v>
      </c>
      <c r="B104" s="68">
        <v>1</v>
      </c>
      <c r="C104" s="68">
        <v>0</v>
      </c>
      <c r="D104" s="68">
        <v>0</v>
      </c>
      <c r="E104" s="20" t="s">
        <v>276</v>
      </c>
      <c r="Q104" s="62" t="s">
        <v>176</v>
      </c>
      <c r="R104" s="68">
        <v>0.91666666666666663</v>
      </c>
      <c r="S104" s="68">
        <v>0</v>
      </c>
      <c r="T104" s="68">
        <v>8.3333333333333329E-2</v>
      </c>
      <c r="U104" s="20" t="s">
        <v>276</v>
      </c>
    </row>
    <row r="105" spans="1:30" x14ac:dyDescent="0.25">
      <c r="A105" s="62" t="s">
        <v>177</v>
      </c>
      <c r="B105" s="68">
        <v>0.16666666666666666</v>
      </c>
      <c r="C105" s="68">
        <v>0.41666666666666669</v>
      </c>
      <c r="D105" s="68">
        <v>0.41666666666666669</v>
      </c>
      <c r="E105" s="20" t="s">
        <v>278</v>
      </c>
      <c r="Q105" s="62" t="s">
        <v>177</v>
      </c>
      <c r="R105" s="68">
        <v>0.5</v>
      </c>
      <c r="S105" s="68">
        <v>0.16666666666666666</v>
      </c>
      <c r="T105" s="68">
        <v>0.33333333333333331</v>
      </c>
      <c r="U105" s="20" t="s">
        <v>278</v>
      </c>
    </row>
    <row r="106" spans="1:30" x14ac:dyDescent="0.25">
      <c r="A106" s="62" t="s">
        <v>178</v>
      </c>
      <c r="B106" s="68">
        <v>0.41666666666666669</v>
      </c>
      <c r="C106" s="68">
        <v>0.58333333333333337</v>
      </c>
      <c r="D106" s="68">
        <v>0</v>
      </c>
      <c r="E106" s="20" t="s">
        <v>285</v>
      </c>
      <c r="Q106" s="62" t="s">
        <v>178</v>
      </c>
      <c r="R106" s="68">
        <v>0.41666666666666669</v>
      </c>
      <c r="S106" s="68">
        <v>0.25</v>
      </c>
      <c r="T106" s="68">
        <v>0.33333333333333331</v>
      </c>
      <c r="U106" s="20" t="s">
        <v>278</v>
      </c>
    </row>
    <row r="107" spans="1:30" x14ac:dyDescent="0.25">
      <c r="A107" s="62" t="s">
        <v>179</v>
      </c>
      <c r="B107" s="68">
        <v>0.5</v>
      </c>
      <c r="C107" s="68">
        <v>0.16666666666666666</v>
      </c>
      <c r="D107" s="68">
        <v>0.33333333333333331</v>
      </c>
      <c r="E107" s="20" t="s">
        <v>278</v>
      </c>
      <c r="Q107" s="62" t="s">
        <v>179</v>
      </c>
      <c r="R107" s="68">
        <v>0.58333333333333337</v>
      </c>
      <c r="S107" s="68">
        <v>0.33333333333333331</v>
      </c>
      <c r="T107" s="68">
        <v>8.3333333333333329E-2</v>
      </c>
      <c r="U107" s="20" t="s">
        <v>276</v>
      </c>
    </row>
    <row r="108" spans="1:30" x14ac:dyDescent="0.25">
      <c r="A108" s="62" t="s">
        <v>174</v>
      </c>
      <c r="B108" s="68">
        <v>1</v>
      </c>
      <c r="C108" s="68">
        <v>0</v>
      </c>
      <c r="D108" s="68">
        <v>0</v>
      </c>
      <c r="E108" s="20" t="s">
        <v>276</v>
      </c>
      <c r="Q108" s="62" t="s">
        <v>174</v>
      </c>
      <c r="R108" s="68">
        <v>0.66666666666666663</v>
      </c>
      <c r="S108" s="68">
        <v>0</v>
      </c>
      <c r="T108" s="68">
        <v>0.33333333333333331</v>
      </c>
      <c r="U108" s="20" t="s">
        <v>276</v>
      </c>
    </row>
    <row r="109" spans="1:30" x14ac:dyDescent="0.25">
      <c r="A109" s="62" t="s">
        <v>175</v>
      </c>
      <c r="B109" s="68">
        <v>0</v>
      </c>
      <c r="C109" s="68">
        <v>0</v>
      </c>
      <c r="D109" s="68">
        <v>1</v>
      </c>
      <c r="E109" s="20" t="s">
        <v>277</v>
      </c>
      <c r="Q109" s="62" t="s">
        <v>175</v>
      </c>
      <c r="R109" s="68">
        <v>0</v>
      </c>
      <c r="S109" s="68">
        <v>0</v>
      </c>
      <c r="T109" s="68">
        <v>1</v>
      </c>
      <c r="U109" s="20" t="s">
        <v>277</v>
      </c>
    </row>
    <row r="110" spans="1:30" x14ac:dyDescent="0.25">
      <c r="A110" s="62" t="s">
        <v>213</v>
      </c>
      <c r="B110" s="68">
        <v>1</v>
      </c>
      <c r="C110" s="68">
        <v>0</v>
      </c>
      <c r="D110" s="68">
        <v>0</v>
      </c>
      <c r="E110" s="20" t="s">
        <v>276</v>
      </c>
      <c r="Q110" s="62" t="s">
        <v>213</v>
      </c>
      <c r="R110" s="68">
        <v>0.91666666666666663</v>
      </c>
      <c r="S110" s="68">
        <v>0</v>
      </c>
      <c r="T110" s="68">
        <v>8.3333333333333329E-2</v>
      </c>
      <c r="U110" s="20" t="s">
        <v>276</v>
      </c>
    </row>
    <row r="111" spans="1:30" x14ac:dyDescent="0.25">
      <c r="A111" s="62" t="s">
        <v>214</v>
      </c>
      <c r="B111" s="68">
        <v>1</v>
      </c>
      <c r="C111" s="68">
        <v>0</v>
      </c>
      <c r="D111" s="68">
        <v>0</v>
      </c>
      <c r="E111" s="20" t="s">
        <v>276</v>
      </c>
      <c r="Q111" s="62" t="s">
        <v>214</v>
      </c>
      <c r="R111" s="68">
        <v>0.91666666666666663</v>
      </c>
      <c r="S111" s="68">
        <v>0</v>
      </c>
      <c r="T111" s="68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68">
        <v>0.33333333333333331</v>
      </c>
      <c r="C118" s="68">
        <v>0.16666666666666666</v>
      </c>
      <c r="D118" s="68">
        <v>0.5</v>
      </c>
      <c r="E118" s="20" t="s">
        <v>281</v>
      </c>
      <c r="Q118" t="s">
        <v>263</v>
      </c>
      <c r="R118" s="68">
        <v>0.66666666666666663</v>
      </c>
      <c r="S118" s="68">
        <v>8.3333333333333329E-2</v>
      </c>
      <c r="T118" s="68">
        <v>0.25</v>
      </c>
      <c r="U118" s="20" t="s">
        <v>276</v>
      </c>
    </row>
    <row r="119" spans="1:21" x14ac:dyDescent="0.25">
      <c r="A119" t="s">
        <v>217</v>
      </c>
      <c r="B119" s="68">
        <v>0.25</v>
      </c>
      <c r="C119" s="68">
        <v>0.33333333333333331</v>
      </c>
      <c r="D119" s="68">
        <v>0.41666666666666669</v>
      </c>
      <c r="E119" s="20" t="s">
        <v>278</v>
      </c>
      <c r="Q119" t="s">
        <v>217</v>
      </c>
      <c r="R119" s="68">
        <v>0.5</v>
      </c>
      <c r="S119" s="68">
        <v>0.33333333333333331</v>
      </c>
      <c r="T119" s="68">
        <v>0.16666666666666666</v>
      </c>
      <c r="U119" s="20" t="s">
        <v>278</v>
      </c>
    </row>
    <row r="120" spans="1:21" x14ac:dyDescent="0.25">
      <c r="A120" t="s">
        <v>220</v>
      </c>
      <c r="B120" s="68">
        <v>0.58333333333333337</v>
      </c>
      <c r="C120" s="68">
        <v>0.25</v>
      </c>
      <c r="D120" s="68">
        <v>0.16666666666666666</v>
      </c>
      <c r="E120" s="20" t="s">
        <v>276</v>
      </c>
      <c r="Q120" t="s">
        <v>220</v>
      </c>
      <c r="R120" s="68">
        <v>0.75</v>
      </c>
      <c r="S120" s="68">
        <v>0.16666666666666666</v>
      </c>
      <c r="T120" s="68">
        <v>8.3333333333333329E-2</v>
      </c>
      <c r="U120" s="20" t="s">
        <v>276</v>
      </c>
    </row>
    <row r="121" spans="1:21" x14ac:dyDescent="0.25">
      <c r="A121" t="s">
        <v>282</v>
      </c>
      <c r="B121" s="68">
        <v>0.5</v>
      </c>
      <c r="C121" s="68">
        <v>0.25</v>
      </c>
      <c r="D121" s="68">
        <v>0.25</v>
      </c>
      <c r="E121" s="20" t="s">
        <v>278</v>
      </c>
      <c r="Q121" t="s">
        <v>282</v>
      </c>
      <c r="R121" s="68">
        <v>0.66666666666666663</v>
      </c>
      <c r="S121" s="68">
        <v>0</v>
      </c>
      <c r="T121" s="68">
        <v>0.33333333333333331</v>
      </c>
      <c r="U121" s="20" t="s">
        <v>276</v>
      </c>
    </row>
    <row r="122" spans="1:21" x14ac:dyDescent="0.25">
      <c r="A122" t="s">
        <v>283</v>
      </c>
      <c r="B122" s="68">
        <v>0.16666666666666666</v>
      </c>
      <c r="C122" s="68">
        <v>0.33333333333333331</v>
      </c>
      <c r="D122" s="68">
        <v>0.5</v>
      </c>
      <c r="E122" s="20" t="s">
        <v>281</v>
      </c>
      <c r="Q122" t="s">
        <v>283</v>
      </c>
      <c r="R122" s="68">
        <v>0.33333333333333331</v>
      </c>
      <c r="S122" s="68">
        <v>0.16666666666666666</v>
      </c>
      <c r="T122" s="68">
        <v>0.5</v>
      </c>
      <c r="U122" s="20" t="s">
        <v>281</v>
      </c>
    </row>
    <row r="129" spans="1:30" ht="23.25" x14ac:dyDescent="0.35">
      <c r="A129" s="93" t="s">
        <v>289</v>
      </c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</row>
    <row r="131" spans="1:30" x14ac:dyDescent="0.25">
      <c r="A131" s="92" t="s">
        <v>274</v>
      </c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72"/>
      <c r="Q131" s="92" t="s">
        <v>275</v>
      </c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62" t="s">
        <v>171</v>
      </c>
      <c r="B133" s="68">
        <v>1</v>
      </c>
      <c r="C133" s="68">
        <v>0</v>
      </c>
      <c r="D133" s="68">
        <v>0</v>
      </c>
      <c r="E133" s="20" t="s">
        <v>276</v>
      </c>
      <c r="Q133" s="62" t="s">
        <v>171</v>
      </c>
      <c r="R133" s="68">
        <v>0.66666666666666663</v>
      </c>
      <c r="S133" s="68">
        <v>0</v>
      </c>
      <c r="T133" s="68">
        <v>0.33333333333333331</v>
      </c>
      <c r="U133" s="20" t="s">
        <v>276</v>
      </c>
    </row>
    <row r="134" spans="1:30" x14ac:dyDescent="0.25">
      <c r="A134" s="62" t="s">
        <v>172</v>
      </c>
      <c r="B134" s="68">
        <v>0.75</v>
      </c>
      <c r="C134" s="68">
        <v>0.25</v>
      </c>
      <c r="D134" s="68">
        <v>0</v>
      </c>
      <c r="E134" s="20" t="s">
        <v>276</v>
      </c>
      <c r="Q134" s="62" t="s">
        <v>172</v>
      </c>
      <c r="R134" s="68">
        <v>0.33333333333333331</v>
      </c>
      <c r="S134" s="68">
        <v>0.5</v>
      </c>
      <c r="T134" s="68">
        <v>0.16666666666666666</v>
      </c>
      <c r="U134" s="20" t="s">
        <v>278</v>
      </c>
    </row>
    <row r="135" spans="1:30" x14ac:dyDescent="0.25">
      <c r="A135" s="62" t="s">
        <v>173</v>
      </c>
      <c r="B135" s="68">
        <v>1</v>
      </c>
      <c r="C135" s="68">
        <v>0</v>
      </c>
      <c r="D135" s="68">
        <v>0</v>
      </c>
      <c r="E135" s="20" t="s">
        <v>276</v>
      </c>
      <c r="Q135" s="62" t="s">
        <v>173</v>
      </c>
      <c r="R135" s="68">
        <v>0.75</v>
      </c>
      <c r="S135" s="68">
        <v>0</v>
      </c>
      <c r="T135" s="68">
        <v>0.25</v>
      </c>
      <c r="U135" s="20" t="s">
        <v>276</v>
      </c>
    </row>
    <row r="136" spans="1:30" x14ac:dyDescent="0.25">
      <c r="A136" s="62" t="s">
        <v>176</v>
      </c>
      <c r="B136" s="68">
        <v>1</v>
      </c>
      <c r="C136" s="68">
        <v>0</v>
      </c>
      <c r="D136" s="68">
        <v>0</v>
      </c>
      <c r="E136" s="20" t="s">
        <v>276</v>
      </c>
      <c r="Q136" s="62" t="s">
        <v>176</v>
      </c>
      <c r="R136" s="68">
        <v>0.91666666666666663</v>
      </c>
      <c r="S136" s="68">
        <v>0</v>
      </c>
      <c r="T136" s="68">
        <v>8.3333333333333329E-2</v>
      </c>
      <c r="U136" s="20" t="s">
        <v>276</v>
      </c>
    </row>
    <row r="137" spans="1:30" x14ac:dyDescent="0.25">
      <c r="A137" s="62" t="s">
        <v>177</v>
      </c>
      <c r="B137" s="68">
        <v>0.66666666666666663</v>
      </c>
      <c r="C137" s="68">
        <v>0.25</v>
      </c>
      <c r="D137" s="68">
        <v>8.3333333333333329E-2</v>
      </c>
      <c r="E137" s="20" t="s">
        <v>276</v>
      </c>
      <c r="Q137" s="62" t="s">
        <v>177</v>
      </c>
      <c r="R137" s="68">
        <v>0.75</v>
      </c>
      <c r="S137" s="68">
        <v>8.3333333333333329E-2</v>
      </c>
      <c r="T137" s="68">
        <v>0.16666666666666666</v>
      </c>
      <c r="U137" s="20" t="s">
        <v>276</v>
      </c>
    </row>
    <row r="138" spans="1:30" x14ac:dyDescent="0.25">
      <c r="A138" s="62" t="s">
        <v>178</v>
      </c>
      <c r="B138" s="68">
        <v>0.41666666666666669</v>
      </c>
      <c r="C138" s="68">
        <v>0.16666666666666666</v>
      </c>
      <c r="D138" s="68">
        <v>0.41666666666666669</v>
      </c>
      <c r="E138" s="20" t="s">
        <v>278</v>
      </c>
      <c r="Q138" s="62" t="s">
        <v>178</v>
      </c>
      <c r="R138" s="68">
        <v>0.41666666666666669</v>
      </c>
      <c r="S138" s="68">
        <v>0</v>
      </c>
      <c r="T138" s="68">
        <v>0.58333333333333337</v>
      </c>
      <c r="U138" s="20" t="s">
        <v>277</v>
      </c>
    </row>
    <row r="139" spans="1:30" x14ac:dyDescent="0.25">
      <c r="A139" s="62" t="s">
        <v>179</v>
      </c>
      <c r="B139" s="68">
        <v>0.75</v>
      </c>
      <c r="C139" s="68">
        <v>0.25</v>
      </c>
      <c r="D139" s="68">
        <v>0</v>
      </c>
      <c r="E139" s="20" t="s">
        <v>276</v>
      </c>
      <c r="Q139" s="62" t="s">
        <v>179</v>
      </c>
      <c r="R139" s="68">
        <v>0.83333333333333337</v>
      </c>
      <c r="S139" s="68">
        <v>8.3333333333333329E-2</v>
      </c>
      <c r="T139" s="68">
        <v>8.3333333333333329E-2</v>
      </c>
      <c r="U139" s="20" t="s">
        <v>276</v>
      </c>
    </row>
    <row r="140" spans="1:30" x14ac:dyDescent="0.25">
      <c r="A140" s="62" t="s">
        <v>174</v>
      </c>
      <c r="B140" s="68">
        <v>1</v>
      </c>
      <c r="C140" s="68">
        <v>0</v>
      </c>
      <c r="D140" s="68">
        <v>0</v>
      </c>
      <c r="E140" s="20" t="s">
        <v>276</v>
      </c>
      <c r="Q140" s="62" t="s">
        <v>174</v>
      </c>
      <c r="R140" s="68">
        <v>0.66666666666666663</v>
      </c>
      <c r="S140" s="68">
        <v>0</v>
      </c>
      <c r="T140" s="68">
        <v>0.33333333333333331</v>
      </c>
      <c r="U140" s="20" t="s">
        <v>276</v>
      </c>
    </row>
    <row r="141" spans="1:30" x14ac:dyDescent="0.25">
      <c r="A141" s="62" t="s">
        <v>175</v>
      </c>
      <c r="B141" s="68">
        <v>0.75</v>
      </c>
      <c r="C141" s="68">
        <v>0.25</v>
      </c>
      <c r="D141" s="68">
        <v>0</v>
      </c>
      <c r="E141" s="20" t="s">
        <v>276</v>
      </c>
      <c r="Q141" s="62" t="s">
        <v>175</v>
      </c>
      <c r="R141" s="68">
        <v>0.58333333333333337</v>
      </c>
      <c r="S141" s="68">
        <v>0.33333333333333331</v>
      </c>
      <c r="T141" s="68">
        <v>8.3333333333333329E-2</v>
      </c>
      <c r="U141" s="20" t="s">
        <v>276</v>
      </c>
    </row>
    <row r="142" spans="1:30" x14ac:dyDescent="0.25">
      <c r="A142" s="62" t="s">
        <v>213</v>
      </c>
      <c r="B142" s="68">
        <v>1</v>
      </c>
      <c r="C142" s="68">
        <v>0</v>
      </c>
      <c r="D142" s="68">
        <v>0</v>
      </c>
      <c r="E142" s="20" t="s">
        <v>276</v>
      </c>
      <c r="Q142" s="62" t="s">
        <v>213</v>
      </c>
      <c r="R142" s="68">
        <v>0.91666666666666663</v>
      </c>
      <c r="S142" s="68">
        <v>0</v>
      </c>
      <c r="T142" s="68">
        <v>8.3333333333333329E-2</v>
      </c>
      <c r="U142" s="20" t="s">
        <v>276</v>
      </c>
    </row>
    <row r="143" spans="1:30" x14ac:dyDescent="0.25">
      <c r="A143" s="62" t="s">
        <v>214</v>
      </c>
      <c r="B143" s="68">
        <v>1</v>
      </c>
      <c r="C143" s="68">
        <v>0</v>
      </c>
      <c r="D143" s="68">
        <v>0</v>
      </c>
      <c r="E143" s="20" t="s">
        <v>276</v>
      </c>
      <c r="Q143" s="62" t="s">
        <v>214</v>
      </c>
      <c r="R143" s="68">
        <v>0.91666666666666663</v>
      </c>
      <c r="S143" s="68">
        <v>0</v>
      </c>
      <c r="T143" s="68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68">
        <v>1</v>
      </c>
      <c r="C150" s="68">
        <v>0</v>
      </c>
      <c r="D150" s="68">
        <v>0</v>
      </c>
      <c r="E150" s="20" t="s">
        <v>276</v>
      </c>
      <c r="Q150" t="s">
        <v>263</v>
      </c>
      <c r="R150" s="68">
        <v>0.41666666666666669</v>
      </c>
      <c r="S150" s="68">
        <v>0.58333333333333337</v>
      </c>
      <c r="T150" s="68">
        <v>0</v>
      </c>
      <c r="U150" s="20" t="s">
        <v>285</v>
      </c>
    </row>
    <row r="151" spans="1:21" x14ac:dyDescent="0.25">
      <c r="A151" t="s">
        <v>217</v>
      </c>
      <c r="B151" s="68">
        <v>0.83333333333333337</v>
      </c>
      <c r="C151" s="68">
        <v>0.16666666666666666</v>
      </c>
      <c r="D151" s="68">
        <v>0</v>
      </c>
      <c r="E151" s="20" t="s">
        <v>276</v>
      </c>
      <c r="Q151" t="s">
        <v>217</v>
      </c>
      <c r="R151" s="68">
        <v>0.75</v>
      </c>
      <c r="S151" s="68">
        <v>0.25</v>
      </c>
      <c r="T151" s="68">
        <v>0</v>
      </c>
      <c r="U151" s="20" t="s">
        <v>276</v>
      </c>
    </row>
    <row r="152" spans="1:21" x14ac:dyDescent="0.25">
      <c r="A152" t="s">
        <v>220</v>
      </c>
      <c r="B152" s="68">
        <v>0.25</v>
      </c>
      <c r="C152" s="68">
        <v>0.41666666666666669</v>
      </c>
      <c r="D152" s="68">
        <v>0.33333333333333331</v>
      </c>
      <c r="E152" s="20" t="s">
        <v>278</v>
      </c>
      <c r="Q152" t="s">
        <v>220</v>
      </c>
      <c r="R152" s="68">
        <v>0.91666666666666663</v>
      </c>
      <c r="S152" s="68">
        <v>8.3333333333333329E-2</v>
      </c>
      <c r="T152" s="68">
        <v>0</v>
      </c>
      <c r="U152" s="20" t="s">
        <v>276</v>
      </c>
    </row>
    <row r="153" spans="1:21" x14ac:dyDescent="0.25">
      <c r="A153" t="s">
        <v>282</v>
      </c>
      <c r="B153" s="68">
        <v>0.16666666666666666</v>
      </c>
      <c r="C153" s="68">
        <v>0.83333333333333337</v>
      </c>
      <c r="D153" s="68">
        <v>0</v>
      </c>
      <c r="E153" s="20" t="s">
        <v>285</v>
      </c>
      <c r="Q153" t="s">
        <v>282</v>
      </c>
      <c r="R153" s="68">
        <v>1</v>
      </c>
      <c r="S153" s="68">
        <v>0</v>
      </c>
      <c r="T153" s="68">
        <v>0</v>
      </c>
      <c r="U153" s="20" t="s">
        <v>276</v>
      </c>
    </row>
    <row r="154" spans="1:21" x14ac:dyDescent="0.25">
      <c r="A154" t="s">
        <v>283</v>
      </c>
      <c r="B154" s="68">
        <v>0.25</v>
      </c>
      <c r="C154" s="68">
        <v>0.33333333333333331</v>
      </c>
      <c r="D154" s="68">
        <v>0.41666666666666669</v>
      </c>
      <c r="E154" s="20" t="s">
        <v>278</v>
      </c>
      <c r="Q154" t="s">
        <v>283</v>
      </c>
      <c r="R154" s="68">
        <v>0.91666666666666663</v>
      </c>
      <c r="S154" s="68">
        <v>8.3333333333333329E-2</v>
      </c>
      <c r="T154" s="68">
        <v>0</v>
      </c>
      <c r="U154" s="20" t="s">
        <v>276</v>
      </c>
    </row>
    <row r="172" spans="70:70" x14ac:dyDescent="0.25">
      <c r="BR172" t="s">
        <v>295</v>
      </c>
    </row>
  </sheetData>
  <mergeCells count="15">
    <mergeCell ref="A1:AD1"/>
    <mergeCell ref="A33:AD33"/>
    <mergeCell ref="A35:N35"/>
    <mergeCell ref="Q35:AD35"/>
    <mergeCell ref="A65:AD65"/>
    <mergeCell ref="A3:N3"/>
    <mergeCell ref="Q3:AD3"/>
    <mergeCell ref="A131:N131"/>
    <mergeCell ref="Q131:AD131"/>
    <mergeCell ref="A67:N67"/>
    <mergeCell ref="Q67:AD67"/>
    <mergeCell ref="A97:AD97"/>
    <mergeCell ref="A99:N99"/>
    <mergeCell ref="Q99:AD99"/>
    <mergeCell ref="A129:AD12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335"/>
  <sheetViews>
    <sheetView topLeftCell="AZ35" zoomScale="73" zoomScaleNormal="73" workbookViewId="0">
      <selection activeCell="AI305" sqref="AI305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5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5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5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5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5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5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5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5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5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7" t="s">
        <v>168</v>
      </c>
      <c r="C15" s="47" t="s">
        <v>168</v>
      </c>
      <c r="D15" s="47" t="s">
        <v>168</v>
      </c>
      <c r="E15" s="47" t="s">
        <v>168</v>
      </c>
      <c r="F15" s="47" t="s">
        <v>168</v>
      </c>
      <c r="G15" s="47" t="s">
        <v>168</v>
      </c>
      <c r="H15" s="47" t="s">
        <v>168</v>
      </c>
      <c r="I15" s="47" t="s">
        <v>168</v>
      </c>
      <c r="J15" s="47" t="s">
        <v>168</v>
      </c>
      <c r="K15" s="47" t="s">
        <v>168</v>
      </c>
      <c r="L15" s="47" t="s">
        <v>168</v>
      </c>
      <c r="M15" s="47" t="s">
        <v>168</v>
      </c>
      <c r="O15" s="47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8" t="s">
        <v>168</v>
      </c>
      <c r="C16" s="48" t="s">
        <v>168</v>
      </c>
      <c r="D16" s="48" t="s">
        <v>168</v>
      </c>
      <c r="E16" s="48" t="s">
        <v>168</v>
      </c>
      <c r="F16" s="48" t="s">
        <v>168</v>
      </c>
      <c r="G16" s="48" t="s">
        <v>168</v>
      </c>
      <c r="H16" s="49" t="s">
        <v>169</v>
      </c>
      <c r="I16" s="48" t="s">
        <v>168</v>
      </c>
      <c r="J16" s="48" t="s">
        <v>168</v>
      </c>
      <c r="K16" s="48" t="s">
        <v>168</v>
      </c>
      <c r="L16" s="48" t="s">
        <v>168</v>
      </c>
      <c r="M16" s="48" t="s">
        <v>168</v>
      </c>
      <c r="O16" s="48" t="s">
        <v>168</v>
      </c>
      <c r="AS16" t="s">
        <v>215</v>
      </c>
      <c r="AT16" s="46" t="s">
        <v>170</v>
      </c>
      <c r="AU16" s="53" t="s">
        <v>169</v>
      </c>
      <c r="AV16" s="53" t="s">
        <v>169</v>
      </c>
      <c r="AW16" s="53" t="s">
        <v>169</v>
      </c>
      <c r="AX16" s="46" t="s">
        <v>170</v>
      </c>
      <c r="AY16" s="46" t="s">
        <v>170</v>
      </c>
      <c r="AZ16" s="46" t="s">
        <v>170</v>
      </c>
      <c r="BA16" s="46" t="s">
        <v>170</v>
      </c>
      <c r="BB16" s="46" t="s">
        <v>170</v>
      </c>
      <c r="BC16" s="46" t="s">
        <v>170</v>
      </c>
      <c r="BD16" s="46" t="s">
        <v>170</v>
      </c>
      <c r="BE16" s="46" t="s">
        <v>170</v>
      </c>
      <c r="BG16" s="46" t="s">
        <v>170</v>
      </c>
    </row>
    <row r="17" spans="1:59" x14ac:dyDescent="0.25">
      <c r="A17" t="s">
        <v>173</v>
      </c>
      <c r="B17" s="48" t="s">
        <v>168</v>
      </c>
      <c r="C17" s="48" t="s">
        <v>168</v>
      </c>
      <c r="D17" s="48" t="s">
        <v>168</v>
      </c>
      <c r="E17" s="48" t="s">
        <v>168</v>
      </c>
      <c r="F17" s="48" t="s">
        <v>168</v>
      </c>
      <c r="G17" s="48" t="s">
        <v>168</v>
      </c>
      <c r="H17" s="48" t="s">
        <v>168</v>
      </c>
      <c r="I17" s="48" t="s">
        <v>168</v>
      </c>
      <c r="J17" s="48" t="s">
        <v>168</v>
      </c>
      <c r="K17" s="48" t="s">
        <v>168</v>
      </c>
      <c r="L17" s="48" t="s">
        <v>168</v>
      </c>
      <c r="M17" s="48" t="s">
        <v>168</v>
      </c>
      <c r="O17" s="48" t="s">
        <v>168</v>
      </c>
      <c r="AS17" t="s">
        <v>216</v>
      </c>
      <c r="AT17" s="53" t="s">
        <v>169</v>
      </c>
      <c r="AU17" s="53" t="s">
        <v>169</v>
      </c>
      <c r="AV17" s="46" t="s">
        <v>170</v>
      </c>
      <c r="AW17" s="53" t="s">
        <v>169</v>
      </c>
      <c r="AX17" s="53" t="s">
        <v>169</v>
      </c>
      <c r="AY17" s="53" t="s">
        <v>169</v>
      </c>
      <c r="AZ17" s="46" t="s">
        <v>170</v>
      </c>
      <c r="BA17" s="53" t="s">
        <v>169</v>
      </c>
      <c r="BB17" s="53" t="s">
        <v>169</v>
      </c>
      <c r="BC17" s="46" t="s">
        <v>170</v>
      </c>
      <c r="BD17" s="46" t="s">
        <v>170</v>
      </c>
      <c r="BE17" s="46" t="s">
        <v>170</v>
      </c>
      <c r="BG17" s="53" t="s">
        <v>169</v>
      </c>
    </row>
    <row r="18" spans="1:59" x14ac:dyDescent="0.25">
      <c r="A18" t="s">
        <v>174</v>
      </c>
      <c r="B18" s="48" t="s">
        <v>168</v>
      </c>
      <c r="C18" s="48" t="s">
        <v>168</v>
      </c>
      <c r="D18" s="48" t="s">
        <v>168</v>
      </c>
      <c r="E18" s="48" t="s">
        <v>168</v>
      </c>
      <c r="F18" s="48" t="s">
        <v>168</v>
      </c>
      <c r="G18" s="48" t="s">
        <v>168</v>
      </c>
      <c r="H18" s="48" t="s">
        <v>168</v>
      </c>
      <c r="I18" s="48" t="s">
        <v>168</v>
      </c>
      <c r="J18" s="48" t="s">
        <v>168</v>
      </c>
      <c r="K18" s="48" t="s">
        <v>168</v>
      </c>
      <c r="L18" s="48" t="s">
        <v>168</v>
      </c>
      <c r="M18" s="48" t="s">
        <v>168</v>
      </c>
      <c r="O18" s="48" t="s">
        <v>168</v>
      </c>
      <c r="AS18" t="s">
        <v>217</v>
      </c>
      <c r="AT18" s="48" t="s">
        <v>168</v>
      </c>
      <c r="AU18" s="48" t="s">
        <v>168</v>
      </c>
      <c r="AV18" s="48" t="s">
        <v>168</v>
      </c>
      <c r="AW18" s="48" t="s">
        <v>168</v>
      </c>
      <c r="AX18" s="48" t="s">
        <v>168</v>
      </c>
      <c r="AY18" s="48" t="s">
        <v>168</v>
      </c>
      <c r="AZ18" s="48" t="s">
        <v>168</v>
      </c>
      <c r="BA18" s="48" t="s">
        <v>168</v>
      </c>
      <c r="BB18" s="48" t="s">
        <v>168</v>
      </c>
      <c r="BC18" s="48" t="s">
        <v>168</v>
      </c>
      <c r="BD18" s="48" t="s">
        <v>168</v>
      </c>
      <c r="BE18" s="48" t="s">
        <v>168</v>
      </c>
      <c r="BG18" s="48" t="s">
        <v>168</v>
      </c>
    </row>
    <row r="19" spans="1:59" x14ac:dyDescent="0.25">
      <c r="A19" t="s">
        <v>175</v>
      </c>
      <c r="B19" s="46" t="s">
        <v>170</v>
      </c>
      <c r="C19" s="46" t="s">
        <v>170</v>
      </c>
      <c r="D19" s="46" t="s">
        <v>170</v>
      </c>
      <c r="E19" s="46" t="s">
        <v>170</v>
      </c>
      <c r="F19" s="46" t="s">
        <v>170</v>
      </c>
      <c r="G19" s="46" t="s">
        <v>170</v>
      </c>
      <c r="H19" s="46" t="s">
        <v>170</v>
      </c>
      <c r="I19" s="46" t="s">
        <v>170</v>
      </c>
      <c r="J19" s="49" t="s">
        <v>169</v>
      </c>
      <c r="K19" s="46" t="s">
        <v>170</v>
      </c>
      <c r="L19" s="49" t="s">
        <v>169</v>
      </c>
      <c r="M19" s="46" t="s">
        <v>170</v>
      </c>
      <c r="O19" s="46" t="s">
        <v>170</v>
      </c>
      <c r="AS19" t="s">
        <v>218</v>
      </c>
      <c r="AT19" s="48" t="s">
        <v>168</v>
      </c>
      <c r="AU19" s="53" t="s">
        <v>169</v>
      </c>
      <c r="AV19" s="46" t="s">
        <v>170</v>
      </c>
      <c r="AW19" s="53" t="s">
        <v>169</v>
      </c>
      <c r="AX19" s="53" t="s">
        <v>169</v>
      </c>
      <c r="AY19" s="53" t="s">
        <v>169</v>
      </c>
      <c r="AZ19" s="48" t="s">
        <v>168</v>
      </c>
      <c r="BA19" s="53" t="s">
        <v>169</v>
      </c>
      <c r="BB19" s="46" t="s">
        <v>170</v>
      </c>
      <c r="BC19" s="53" t="s">
        <v>169</v>
      </c>
      <c r="BD19" s="46" t="s">
        <v>170</v>
      </c>
      <c r="BE19" s="46" t="s">
        <v>170</v>
      </c>
      <c r="BG19" s="50" t="s">
        <v>192</v>
      </c>
    </row>
    <row r="20" spans="1:59" x14ac:dyDescent="0.25">
      <c r="A20" t="s">
        <v>176</v>
      </c>
      <c r="B20" s="48" t="s">
        <v>168</v>
      </c>
      <c r="C20" s="48" t="s">
        <v>168</v>
      </c>
      <c r="D20" s="48" t="s">
        <v>168</v>
      </c>
      <c r="E20" s="48" t="s">
        <v>168</v>
      </c>
      <c r="F20" s="48" t="s">
        <v>168</v>
      </c>
      <c r="G20" s="48" t="s">
        <v>168</v>
      </c>
      <c r="H20" s="48" t="s">
        <v>168</v>
      </c>
      <c r="I20" s="48" t="s">
        <v>168</v>
      </c>
      <c r="J20" s="48" t="s">
        <v>168</v>
      </c>
      <c r="K20" s="48" t="s">
        <v>168</v>
      </c>
      <c r="L20" s="48" t="s">
        <v>168</v>
      </c>
      <c r="M20" s="48" t="s">
        <v>168</v>
      </c>
      <c r="O20" s="48" t="s">
        <v>168</v>
      </c>
      <c r="AS20" t="s">
        <v>219</v>
      </c>
      <c r="AT20" s="46" t="s">
        <v>170</v>
      </c>
      <c r="AU20" s="53" t="s">
        <v>169</v>
      </c>
      <c r="AV20" s="46" t="s">
        <v>170</v>
      </c>
      <c r="AW20" s="46" t="s">
        <v>170</v>
      </c>
      <c r="AX20" s="46" t="s">
        <v>170</v>
      </c>
      <c r="AY20" s="53" t="s">
        <v>169</v>
      </c>
      <c r="AZ20" s="53" t="s">
        <v>169</v>
      </c>
      <c r="BA20" s="46" t="s">
        <v>170</v>
      </c>
      <c r="BB20" s="46" t="s">
        <v>170</v>
      </c>
      <c r="BC20" s="46" t="s">
        <v>170</v>
      </c>
      <c r="BD20" s="46" t="s">
        <v>170</v>
      </c>
      <c r="BE20" s="46" t="s">
        <v>170</v>
      </c>
      <c r="BG20" s="46" t="s">
        <v>170</v>
      </c>
    </row>
    <row r="21" spans="1:59" x14ac:dyDescent="0.25">
      <c r="A21" t="s">
        <v>177</v>
      </c>
      <c r="B21" s="46" t="s">
        <v>170</v>
      </c>
      <c r="C21" s="49" t="s">
        <v>169</v>
      </c>
      <c r="D21" s="49" t="s">
        <v>169</v>
      </c>
      <c r="E21" s="49" t="s">
        <v>169</v>
      </c>
      <c r="F21" s="49" t="s">
        <v>169</v>
      </c>
      <c r="G21" s="46" t="s">
        <v>170</v>
      </c>
      <c r="H21" s="46" t="s">
        <v>170</v>
      </c>
      <c r="I21" s="48" t="s">
        <v>168</v>
      </c>
      <c r="J21" s="48" t="s">
        <v>168</v>
      </c>
      <c r="K21" s="46" t="s">
        <v>170</v>
      </c>
      <c r="L21" s="48" t="s">
        <v>168</v>
      </c>
      <c r="M21" s="49" t="s">
        <v>169</v>
      </c>
      <c r="O21" s="50" t="s">
        <v>192</v>
      </c>
      <c r="AS21" t="s">
        <v>220</v>
      </c>
      <c r="AT21" s="46" t="s">
        <v>170</v>
      </c>
      <c r="AU21" s="46" t="s">
        <v>170</v>
      </c>
      <c r="AV21" s="46" t="s">
        <v>170</v>
      </c>
      <c r="AW21" s="46" t="s">
        <v>170</v>
      </c>
      <c r="AX21" s="46" t="s">
        <v>170</v>
      </c>
      <c r="AY21" s="46" t="s">
        <v>170</v>
      </c>
      <c r="AZ21" s="46" t="s">
        <v>170</v>
      </c>
      <c r="BA21" s="53" t="s">
        <v>169</v>
      </c>
      <c r="BB21" s="46" t="s">
        <v>170</v>
      </c>
      <c r="BC21" s="46" t="s">
        <v>170</v>
      </c>
      <c r="BD21" s="46" t="s">
        <v>170</v>
      </c>
      <c r="BE21" s="46" t="s">
        <v>170</v>
      </c>
      <c r="BG21" s="46" t="s">
        <v>170</v>
      </c>
    </row>
    <row r="22" spans="1:59" x14ac:dyDescent="0.25">
      <c r="A22" t="s">
        <v>178</v>
      </c>
      <c r="B22" s="48" t="s">
        <v>168</v>
      </c>
      <c r="C22" s="46" t="s">
        <v>170</v>
      </c>
      <c r="D22" s="48" t="s">
        <v>168</v>
      </c>
      <c r="E22" s="48" t="s">
        <v>168</v>
      </c>
      <c r="F22" s="48" t="s">
        <v>168</v>
      </c>
      <c r="G22" s="49" t="s">
        <v>169</v>
      </c>
      <c r="H22" s="48" t="s">
        <v>168</v>
      </c>
      <c r="I22" s="48" t="s">
        <v>168</v>
      </c>
      <c r="J22" s="48" t="s">
        <v>168</v>
      </c>
      <c r="K22" s="48" t="s">
        <v>168</v>
      </c>
      <c r="L22" s="49" t="s">
        <v>169</v>
      </c>
      <c r="M22" s="49" t="s">
        <v>169</v>
      </c>
      <c r="O22" s="48" t="s">
        <v>168</v>
      </c>
      <c r="AS22" t="s">
        <v>221</v>
      </c>
      <c r="AT22" s="46" t="s">
        <v>170</v>
      </c>
      <c r="AU22" s="46" t="s">
        <v>170</v>
      </c>
      <c r="AV22" s="53" t="s">
        <v>169</v>
      </c>
      <c r="AW22" s="46" t="s">
        <v>170</v>
      </c>
      <c r="AX22" s="53" t="s">
        <v>169</v>
      </c>
      <c r="AY22" s="53" t="s">
        <v>169</v>
      </c>
      <c r="AZ22" s="46" t="s">
        <v>170</v>
      </c>
      <c r="BA22" s="48" t="s">
        <v>168</v>
      </c>
      <c r="BB22" s="53" t="s">
        <v>169</v>
      </c>
      <c r="BC22" s="46" t="s">
        <v>170</v>
      </c>
      <c r="BD22" s="46" t="s">
        <v>170</v>
      </c>
      <c r="BE22" s="46" t="s">
        <v>170</v>
      </c>
      <c r="BG22" s="46" t="s">
        <v>170</v>
      </c>
    </row>
    <row r="23" spans="1:59" x14ac:dyDescent="0.25">
      <c r="A23" t="s">
        <v>179</v>
      </c>
      <c r="B23" s="48" t="s">
        <v>168</v>
      </c>
      <c r="C23" s="49" t="s">
        <v>169</v>
      </c>
      <c r="D23" s="48" t="s">
        <v>168</v>
      </c>
      <c r="E23" s="48" t="s">
        <v>168</v>
      </c>
      <c r="F23" s="46" t="s">
        <v>170</v>
      </c>
      <c r="G23" s="48" t="s">
        <v>168</v>
      </c>
      <c r="H23" s="49" t="s">
        <v>169</v>
      </c>
      <c r="I23" s="48" t="s">
        <v>168</v>
      </c>
      <c r="J23" s="48" t="s">
        <v>168</v>
      </c>
      <c r="K23" s="49" t="s">
        <v>169</v>
      </c>
      <c r="L23" s="48" t="s">
        <v>168</v>
      </c>
      <c r="M23" s="48" t="s">
        <v>168</v>
      </c>
      <c r="O23" s="48" t="s">
        <v>168</v>
      </c>
    </row>
    <row r="24" spans="1:59" x14ac:dyDescent="0.25">
      <c r="A24" t="s">
        <v>213</v>
      </c>
      <c r="B24" s="48" t="s">
        <v>168</v>
      </c>
      <c r="C24" s="48" t="s">
        <v>168</v>
      </c>
      <c r="D24" s="48" t="s">
        <v>168</v>
      </c>
      <c r="E24" s="48" t="s">
        <v>168</v>
      </c>
      <c r="F24" s="48" t="s">
        <v>168</v>
      </c>
      <c r="G24" s="48" t="s">
        <v>168</v>
      </c>
      <c r="H24" s="48" t="s">
        <v>168</v>
      </c>
      <c r="I24" s="48" t="s">
        <v>168</v>
      </c>
      <c r="J24" s="48" t="s">
        <v>168</v>
      </c>
      <c r="K24" s="48" t="s">
        <v>168</v>
      </c>
      <c r="L24" s="48" t="s">
        <v>168</v>
      </c>
      <c r="M24" s="48" t="s">
        <v>168</v>
      </c>
      <c r="O24" s="48" t="s">
        <v>168</v>
      </c>
    </row>
    <row r="25" spans="1:59" x14ac:dyDescent="0.25">
      <c r="A25" t="s">
        <v>214</v>
      </c>
      <c r="B25" s="48" t="s">
        <v>168</v>
      </c>
      <c r="C25" s="48" t="s">
        <v>168</v>
      </c>
      <c r="D25" s="48" t="s">
        <v>168</v>
      </c>
      <c r="E25" s="48" t="s">
        <v>168</v>
      </c>
      <c r="F25" s="48" t="s">
        <v>168</v>
      </c>
      <c r="G25" s="48" t="s">
        <v>168</v>
      </c>
      <c r="H25" s="48" t="s">
        <v>168</v>
      </c>
      <c r="I25" s="48" t="s">
        <v>168</v>
      </c>
      <c r="J25" s="48" t="s">
        <v>168</v>
      </c>
      <c r="K25" s="48" t="s">
        <v>168</v>
      </c>
      <c r="L25" s="48" t="s">
        <v>168</v>
      </c>
      <c r="M25" s="48" t="s">
        <v>168</v>
      </c>
      <c r="O25" s="48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8" t="s">
        <v>168</v>
      </c>
      <c r="C40" s="48" t="s">
        <v>168</v>
      </c>
      <c r="D40" s="48" t="s">
        <v>168</v>
      </c>
      <c r="E40" s="48" t="s">
        <v>168</v>
      </c>
      <c r="F40" s="48" t="s">
        <v>168</v>
      </c>
      <c r="G40" s="48" t="s">
        <v>168</v>
      </c>
      <c r="H40" s="48" t="s">
        <v>168</v>
      </c>
      <c r="I40" s="48" t="s">
        <v>168</v>
      </c>
      <c r="J40" s="48" t="s">
        <v>168</v>
      </c>
      <c r="K40" s="48" t="s">
        <v>168</v>
      </c>
      <c r="L40" s="48" t="s">
        <v>168</v>
      </c>
      <c r="M40" s="48" t="s">
        <v>168</v>
      </c>
      <c r="O40" s="47" t="s">
        <v>168</v>
      </c>
    </row>
    <row r="41" spans="1:87" x14ac:dyDescent="0.25">
      <c r="A41" t="s">
        <v>172</v>
      </c>
      <c r="B41" s="48" t="s">
        <v>168</v>
      </c>
      <c r="C41" s="48" t="s">
        <v>168</v>
      </c>
      <c r="D41" s="49" t="s">
        <v>169</v>
      </c>
      <c r="E41" s="48" t="s">
        <v>168</v>
      </c>
      <c r="F41" s="48" t="s">
        <v>168</v>
      </c>
      <c r="G41" s="48" t="s">
        <v>168</v>
      </c>
      <c r="H41" s="48" t="s">
        <v>168</v>
      </c>
      <c r="I41" s="48" t="s">
        <v>168</v>
      </c>
      <c r="J41" s="46" t="s">
        <v>170</v>
      </c>
      <c r="K41" s="49" t="s">
        <v>169</v>
      </c>
      <c r="L41" s="48" t="s">
        <v>168</v>
      </c>
      <c r="M41" s="48" t="s">
        <v>168</v>
      </c>
      <c r="O41" s="48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8" t="s">
        <v>168</v>
      </c>
      <c r="C42" s="48" t="s">
        <v>168</v>
      </c>
      <c r="D42" s="48" t="s">
        <v>168</v>
      </c>
      <c r="E42" s="48" t="s">
        <v>168</v>
      </c>
      <c r="F42" s="48" t="s">
        <v>168</v>
      </c>
      <c r="G42" s="48" t="s">
        <v>168</v>
      </c>
      <c r="H42" s="48" t="s">
        <v>168</v>
      </c>
      <c r="I42" s="48" t="s">
        <v>168</v>
      </c>
      <c r="J42" s="48" t="s">
        <v>168</v>
      </c>
      <c r="K42" s="48" t="s">
        <v>168</v>
      </c>
      <c r="L42" s="48" t="s">
        <v>168</v>
      </c>
      <c r="M42" s="48" t="s">
        <v>168</v>
      </c>
      <c r="O42" s="48" t="s">
        <v>168</v>
      </c>
      <c r="AS42" t="s">
        <v>215</v>
      </c>
      <c r="AT42" s="48" t="s">
        <v>168</v>
      </c>
      <c r="AU42" s="48" t="s">
        <v>168</v>
      </c>
      <c r="AV42" s="48" t="s">
        <v>168</v>
      </c>
      <c r="AW42" s="53" t="s">
        <v>169</v>
      </c>
      <c r="AX42" s="46" t="s">
        <v>170</v>
      </c>
      <c r="AY42" s="46" t="s">
        <v>170</v>
      </c>
      <c r="AZ42" s="46" t="s">
        <v>170</v>
      </c>
      <c r="BA42" s="46" t="s">
        <v>170</v>
      </c>
      <c r="BB42" s="46" t="s">
        <v>170</v>
      </c>
      <c r="BC42" s="46" t="s">
        <v>170</v>
      </c>
      <c r="BD42" s="46" t="s">
        <v>170</v>
      </c>
      <c r="BE42" s="53" t="s">
        <v>169</v>
      </c>
      <c r="BG42" s="46" t="s">
        <v>170</v>
      </c>
    </row>
    <row r="43" spans="1:87" x14ac:dyDescent="0.25">
      <c r="A43" t="s">
        <v>174</v>
      </c>
      <c r="B43" s="48" t="s">
        <v>168</v>
      </c>
      <c r="C43" s="48" t="s">
        <v>168</v>
      </c>
      <c r="D43" s="48" t="s">
        <v>168</v>
      </c>
      <c r="E43" s="48" t="s">
        <v>168</v>
      </c>
      <c r="F43" s="48" t="s">
        <v>168</v>
      </c>
      <c r="G43" s="48" t="s">
        <v>168</v>
      </c>
      <c r="H43" s="48" t="s">
        <v>168</v>
      </c>
      <c r="I43" s="48" t="s">
        <v>168</v>
      </c>
      <c r="J43" s="48" t="s">
        <v>168</v>
      </c>
      <c r="K43" s="48" t="s">
        <v>168</v>
      </c>
      <c r="L43" s="48" t="s">
        <v>168</v>
      </c>
      <c r="M43" s="48" t="s">
        <v>168</v>
      </c>
      <c r="O43" s="48" t="s">
        <v>168</v>
      </c>
      <c r="AS43" t="s">
        <v>216</v>
      </c>
      <c r="AT43" s="48" t="s">
        <v>168</v>
      </c>
      <c r="AU43" s="48" t="s">
        <v>168</v>
      </c>
      <c r="AV43" s="48" t="s">
        <v>168</v>
      </c>
      <c r="AW43" s="46" t="s">
        <v>170</v>
      </c>
      <c r="AX43" s="46" t="s">
        <v>170</v>
      </c>
      <c r="AY43" s="46" t="s">
        <v>170</v>
      </c>
      <c r="AZ43" s="46" t="s">
        <v>170</v>
      </c>
      <c r="BA43" s="46" t="s">
        <v>170</v>
      </c>
      <c r="BB43" s="46" t="s">
        <v>170</v>
      </c>
      <c r="BC43" s="46" t="s">
        <v>170</v>
      </c>
      <c r="BD43" s="53" t="s">
        <v>169</v>
      </c>
      <c r="BE43" s="48" t="s">
        <v>168</v>
      </c>
      <c r="BG43" s="46" t="s">
        <v>170</v>
      </c>
    </row>
    <row r="44" spans="1:87" x14ac:dyDescent="0.25">
      <c r="A44" t="s">
        <v>175</v>
      </c>
      <c r="B44" s="46" t="s">
        <v>170</v>
      </c>
      <c r="C44" s="46" t="s">
        <v>170</v>
      </c>
      <c r="D44" s="46" t="s">
        <v>170</v>
      </c>
      <c r="E44" s="46" t="s">
        <v>170</v>
      </c>
      <c r="F44" s="46" t="s">
        <v>170</v>
      </c>
      <c r="G44" s="46" t="s">
        <v>170</v>
      </c>
      <c r="H44" s="46" t="s">
        <v>170</v>
      </c>
      <c r="I44" s="46" t="s">
        <v>170</v>
      </c>
      <c r="J44" s="46" t="s">
        <v>170</v>
      </c>
      <c r="K44" s="46" t="s">
        <v>170</v>
      </c>
      <c r="L44" s="46" t="s">
        <v>170</v>
      </c>
      <c r="M44" s="46" t="s">
        <v>170</v>
      </c>
      <c r="O44" s="46" t="s">
        <v>170</v>
      </c>
      <c r="AS44" t="s">
        <v>217</v>
      </c>
      <c r="AT44" s="53" t="s">
        <v>169</v>
      </c>
      <c r="AU44" s="48" t="s">
        <v>168</v>
      </c>
      <c r="AV44" s="48" t="s">
        <v>168</v>
      </c>
      <c r="AW44" s="46" t="s">
        <v>170</v>
      </c>
      <c r="AX44" s="46" t="s">
        <v>170</v>
      </c>
      <c r="AY44" s="46" t="s">
        <v>170</v>
      </c>
      <c r="AZ44" s="46" t="s">
        <v>170</v>
      </c>
      <c r="BA44" s="46" t="s">
        <v>170</v>
      </c>
      <c r="BB44" s="53" t="s">
        <v>169</v>
      </c>
      <c r="BC44" s="53" t="s">
        <v>169</v>
      </c>
      <c r="BD44" s="48" t="s">
        <v>168</v>
      </c>
      <c r="BE44" s="53" t="s">
        <v>169</v>
      </c>
      <c r="BG44" s="50" t="s">
        <v>192</v>
      </c>
    </row>
    <row r="45" spans="1:87" x14ac:dyDescent="0.25">
      <c r="A45" t="s">
        <v>176</v>
      </c>
      <c r="B45" s="48" t="s">
        <v>168</v>
      </c>
      <c r="C45" s="48" t="s">
        <v>168</v>
      </c>
      <c r="D45" s="48" t="s">
        <v>168</v>
      </c>
      <c r="E45" s="48" t="s">
        <v>168</v>
      </c>
      <c r="F45" s="48" t="s">
        <v>168</v>
      </c>
      <c r="G45" s="48" t="s">
        <v>168</v>
      </c>
      <c r="H45" s="48" t="s">
        <v>168</v>
      </c>
      <c r="I45" s="48" t="s">
        <v>168</v>
      </c>
      <c r="J45" s="48" t="s">
        <v>168</v>
      </c>
      <c r="K45" s="48" t="s">
        <v>168</v>
      </c>
      <c r="L45" s="48" t="s">
        <v>168</v>
      </c>
      <c r="M45" s="48" t="s">
        <v>168</v>
      </c>
      <c r="O45" s="48" t="s">
        <v>168</v>
      </c>
      <c r="AS45" t="s">
        <v>218</v>
      </c>
      <c r="AT45" s="53" t="s">
        <v>169</v>
      </c>
      <c r="AU45" s="48" t="s">
        <v>168</v>
      </c>
      <c r="AV45" s="48" t="s">
        <v>168</v>
      </c>
      <c r="AW45" s="53" t="s">
        <v>169</v>
      </c>
      <c r="AX45" s="48" t="s">
        <v>168</v>
      </c>
      <c r="AY45" s="46" t="s">
        <v>170</v>
      </c>
      <c r="AZ45" s="53" t="s">
        <v>169</v>
      </c>
      <c r="BA45" s="46" t="s">
        <v>170</v>
      </c>
      <c r="BB45" s="48" t="s">
        <v>168</v>
      </c>
      <c r="BC45" s="53" t="s">
        <v>169</v>
      </c>
      <c r="BD45" s="53" t="s">
        <v>169</v>
      </c>
      <c r="BE45" s="46" t="s">
        <v>170</v>
      </c>
      <c r="BG45" s="52" t="s">
        <v>195</v>
      </c>
    </row>
    <row r="46" spans="1:87" x14ac:dyDescent="0.25">
      <c r="A46" t="s">
        <v>177</v>
      </c>
      <c r="B46" s="48" t="s">
        <v>168</v>
      </c>
      <c r="C46" s="49" t="s">
        <v>169</v>
      </c>
      <c r="D46" s="46" t="s">
        <v>170</v>
      </c>
      <c r="E46" s="46" t="s">
        <v>170</v>
      </c>
      <c r="F46" s="49" t="s">
        <v>169</v>
      </c>
      <c r="G46" s="46" t="s">
        <v>170</v>
      </c>
      <c r="H46" s="48" t="s">
        <v>168</v>
      </c>
      <c r="I46" s="49" t="s">
        <v>169</v>
      </c>
      <c r="J46" s="48" t="s">
        <v>168</v>
      </c>
      <c r="K46" s="46" t="s">
        <v>170</v>
      </c>
      <c r="L46" s="46" t="s">
        <v>170</v>
      </c>
      <c r="M46" s="49" t="s">
        <v>169</v>
      </c>
      <c r="O46" s="50" t="s">
        <v>192</v>
      </c>
      <c r="AS46" t="s">
        <v>219</v>
      </c>
      <c r="AT46" s="48" t="s">
        <v>168</v>
      </c>
      <c r="AU46" s="53" t="s">
        <v>169</v>
      </c>
      <c r="AV46" s="48" t="s">
        <v>168</v>
      </c>
      <c r="AW46" s="48" t="s">
        <v>168</v>
      </c>
      <c r="AX46" s="48" t="s">
        <v>168</v>
      </c>
      <c r="AY46" s="53" t="s">
        <v>169</v>
      </c>
      <c r="AZ46" s="48" t="s">
        <v>168</v>
      </c>
      <c r="BA46" s="46" t="s">
        <v>170</v>
      </c>
      <c r="BB46" s="48" t="s">
        <v>168</v>
      </c>
      <c r="BC46" s="48" t="s">
        <v>168</v>
      </c>
      <c r="BD46" s="46" t="s">
        <v>170</v>
      </c>
      <c r="BE46" s="46" t="s">
        <v>170</v>
      </c>
      <c r="BG46" s="48" t="s">
        <v>168</v>
      </c>
    </row>
    <row r="47" spans="1:87" x14ac:dyDescent="0.25">
      <c r="A47" t="s">
        <v>178</v>
      </c>
      <c r="B47" s="49" t="s">
        <v>169</v>
      </c>
      <c r="C47" s="46" t="s">
        <v>170</v>
      </c>
      <c r="D47" s="49" t="s">
        <v>169</v>
      </c>
      <c r="E47" s="48" t="s">
        <v>168</v>
      </c>
      <c r="F47" s="48" t="s">
        <v>168</v>
      </c>
      <c r="G47" s="46" t="s">
        <v>170</v>
      </c>
      <c r="H47" s="48" t="s">
        <v>168</v>
      </c>
      <c r="I47" s="48" t="s">
        <v>168</v>
      </c>
      <c r="J47" s="48" t="s">
        <v>168</v>
      </c>
      <c r="K47" s="49" t="s">
        <v>169</v>
      </c>
      <c r="L47" s="46" t="s">
        <v>170</v>
      </c>
      <c r="M47" s="49" t="s">
        <v>169</v>
      </c>
      <c r="O47" s="52" t="s">
        <v>195</v>
      </c>
      <c r="AS47" t="s">
        <v>220</v>
      </c>
      <c r="AT47" s="53" t="s">
        <v>169</v>
      </c>
      <c r="AU47" s="46" t="s">
        <v>170</v>
      </c>
      <c r="AV47" s="48" t="s">
        <v>168</v>
      </c>
      <c r="AW47" s="48" t="s">
        <v>168</v>
      </c>
      <c r="AX47" s="48" t="s">
        <v>168</v>
      </c>
      <c r="AY47" s="48" t="s">
        <v>168</v>
      </c>
      <c r="AZ47" s="48" t="s">
        <v>168</v>
      </c>
      <c r="BA47" s="53" t="s">
        <v>169</v>
      </c>
      <c r="BB47" s="48" t="s">
        <v>168</v>
      </c>
      <c r="BC47" s="48" t="s">
        <v>168</v>
      </c>
      <c r="BD47" s="46" t="s">
        <v>170</v>
      </c>
      <c r="BE47" s="46" t="s">
        <v>170</v>
      </c>
      <c r="BG47" s="48" t="s">
        <v>168</v>
      </c>
    </row>
    <row r="48" spans="1:87" x14ac:dyDescent="0.25">
      <c r="A48" t="s">
        <v>179</v>
      </c>
      <c r="B48" s="48" t="s">
        <v>168</v>
      </c>
      <c r="C48" s="48" t="s">
        <v>168</v>
      </c>
      <c r="D48" s="49" t="s">
        <v>169</v>
      </c>
      <c r="E48" s="46" t="s">
        <v>170</v>
      </c>
      <c r="F48" s="46" t="s">
        <v>170</v>
      </c>
      <c r="G48" s="46" t="s">
        <v>170</v>
      </c>
      <c r="H48" s="49" t="s">
        <v>169</v>
      </c>
      <c r="I48" s="49" t="s">
        <v>169</v>
      </c>
      <c r="J48" s="48" t="s">
        <v>168</v>
      </c>
      <c r="K48" s="48" t="s">
        <v>168</v>
      </c>
      <c r="L48" s="48" t="s">
        <v>168</v>
      </c>
      <c r="M48" s="48" t="s">
        <v>168</v>
      </c>
      <c r="O48" s="52" t="s">
        <v>195</v>
      </c>
      <c r="AS48" t="s">
        <v>221</v>
      </c>
      <c r="AT48" s="48" t="s">
        <v>168</v>
      </c>
      <c r="AU48" s="46" t="s">
        <v>170</v>
      </c>
      <c r="AV48" s="53" t="s">
        <v>169</v>
      </c>
      <c r="AW48" s="46" t="s">
        <v>170</v>
      </c>
      <c r="AX48" s="53" t="s">
        <v>169</v>
      </c>
      <c r="AY48" s="46" t="s">
        <v>170</v>
      </c>
      <c r="AZ48" s="53" t="s">
        <v>169</v>
      </c>
      <c r="BA48" s="46" t="s">
        <v>170</v>
      </c>
      <c r="BB48" s="48" t="s">
        <v>168</v>
      </c>
      <c r="BC48" s="53" t="s">
        <v>169</v>
      </c>
      <c r="BD48" s="46" t="s">
        <v>170</v>
      </c>
      <c r="BE48" s="46" t="s">
        <v>170</v>
      </c>
      <c r="BG48" s="50" t="s">
        <v>192</v>
      </c>
    </row>
    <row r="49" spans="1:133" x14ac:dyDescent="0.25">
      <c r="A49" t="s">
        <v>213</v>
      </c>
      <c r="B49" s="48" t="s">
        <v>168</v>
      </c>
      <c r="C49" s="48" t="s">
        <v>168</v>
      </c>
      <c r="D49" s="48" t="s">
        <v>168</v>
      </c>
      <c r="E49" s="48" t="s">
        <v>168</v>
      </c>
      <c r="F49" s="48" t="s">
        <v>168</v>
      </c>
      <c r="G49" s="48" t="s">
        <v>168</v>
      </c>
      <c r="H49" s="48" t="s">
        <v>168</v>
      </c>
      <c r="I49" s="48" t="s">
        <v>168</v>
      </c>
      <c r="J49" s="48" t="s">
        <v>168</v>
      </c>
      <c r="K49" s="48" t="s">
        <v>168</v>
      </c>
      <c r="L49" s="48" t="s">
        <v>168</v>
      </c>
      <c r="M49" s="48" t="s">
        <v>168</v>
      </c>
      <c r="O49" s="47" t="s">
        <v>168</v>
      </c>
    </row>
    <row r="50" spans="1:133" x14ac:dyDescent="0.25">
      <c r="A50" t="s">
        <v>214</v>
      </c>
      <c r="B50" s="48" t="s">
        <v>168</v>
      </c>
      <c r="C50" s="48" t="s">
        <v>168</v>
      </c>
      <c r="D50" s="48" t="s">
        <v>168</v>
      </c>
      <c r="E50" s="48" t="s">
        <v>168</v>
      </c>
      <c r="F50" s="48" t="s">
        <v>168</v>
      </c>
      <c r="G50" s="48" t="s">
        <v>168</v>
      </c>
      <c r="H50" s="48" t="s">
        <v>168</v>
      </c>
      <c r="I50" s="48" t="s">
        <v>168</v>
      </c>
      <c r="J50" s="48" t="s">
        <v>168</v>
      </c>
      <c r="K50" s="48" t="s">
        <v>168</v>
      </c>
      <c r="L50" s="48" t="s">
        <v>168</v>
      </c>
      <c r="M50" s="48" t="s">
        <v>168</v>
      </c>
      <c r="O50" s="48" t="s">
        <v>168</v>
      </c>
      <c r="X50" t="s">
        <v>203</v>
      </c>
    </row>
    <row r="55" spans="1:133" x14ac:dyDescent="0.25"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</row>
    <row r="56" spans="1:133" x14ac:dyDescent="0.25"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</row>
    <row r="57" spans="1:133" x14ac:dyDescent="0.25"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</row>
    <row r="58" spans="1:133" x14ac:dyDescent="0.25"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</row>
    <row r="59" spans="1:133" x14ac:dyDescent="0.25"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</row>
    <row r="60" spans="1:133" x14ac:dyDescent="0.25"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</row>
    <row r="61" spans="1:133" x14ac:dyDescent="0.25"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8" t="s">
        <v>168</v>
      </c>
      <c r="AU63" s="48" t="s">
        <v>168</v>
      </c>
      <c r="AV63" s="48" t="s">
        <v>168</v>
      </c>
      <c r="AW63" s="53" t="s">
        <v>169</v>
      </c>
      <c r="AX63" s="46" t="s">
        <v>170</v>
      </c>
      <c r="AY63" s="46" t="s">
        <v>170</v>
      </c>
      <c r="AZ63" s="46" t="s">
        <v>170</v>
      </c>
      <c r="BA63" s="46" t="s">
        <v>170</v>
      </c>
      <c r="BB63" s="46" t="s">
        <v>170</v>
      </c>
      <c r="BC63" s="46" t="s">
        <v>170</v>
      </c>
      <c r="BD63" s="48" t="s">
        <v>168</v>
      </c>
      <c r="BE63" s="48" t="s">
        <v>168</v>
      </c>
      <c r="BG63" s="50" t="s">
        <v>192</v>
      </c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Q63" s="64"/>
      <c r="DR63" s="64"/>
      <c r="DS63" s="64"/>
      <c r="DT63" s="64"/>
      <c r="DU63" s="64"/>
      <c r="DV63" s="64"/>
      <c r="DW63" s="64"/>
      <c r="DX63" s="64"/>
      <c r="DY63" s="64"/>
      <c r="DZ63" s="64"/>
      <c r="EA63" s="64"/>
      <c r="EB63" s="64"/>
      <c r="EC63" s="64"/>
    </row>
    <row r="64" spans="1:133" x14ac:dyDescent="0.25">
      <c r="A64" t="s">
        <v>171</v>
      </c>
      <c r="B64" s="48" t="s">
        <v>168</v>
      </c>
      <c r="C64" s="48" t="s">
        <v>168</v>
      </c>
      <c r="D64" s="48" t="s">
        <v>168</v>
      </c>
      <c r="E64" s="48" t="s">
        <v>168</v>
      </c>
      <c r="F64" s="48" t="s">
        <v>168</v>
      </c>
      <c r="G64" s="48" t="s">
        <v>168</v>
      </c>
      <c r="H64" s="48" t="s">
        <v>168</v>
      </c>
      <c r="I64" s="48" t="s">
        <v>168</v>
      </c>
      <c r="J64" s="48" t="s">
        <v>168</v>
      </c>
      <c r="K64" s="48" t="s">
        <v>168</v>
      </c>
      <c r="L64" s="48" t="s">
        <v>168</v>
      </c>
      <c r="M64" s="48" t="s">
        <v>168</v>
      </c>
      <c r="O64" s="47" t="s">
        <v>168</v>
      </c>
      <c r="AS64" t="s">
        <v>216</v>
      </c>
      <c r="AT64" s="48" t="s">
        <v>168</v>
      </c>
      <c r="AU64" s="48" t="s">
        <v>168</v>
      </c>
      <c r="AV64" s="53" t="s">
        <v>169</v>
      </c>
      <c r="AW64" s="53" t="s">
        <v>169</v>
      </c>
      <c r="AX64" s="46" t="s">
        <v>170</v>
      </c>
      <c r="AY64" s="46" t="s">
        <v>170</v>
      </c>
      <c r="AZ64" s="46" t="s">
        <v>170</v>
      </c>
      <c r="BA64" s="46" t="s">
        <v>170</v>
      </c>
      <c r="BB64" s="46" t="s">
        <v>170</v>
      </c>
      <c r="BC64" s="53" t="s">
        <v>169</v>
      </c>
      <c r="BD64" s="48" t="s">
        <v>168</v>
      </c>
      <c r="BE64" s="53" t="s">
        <v>169</v>
      </c>
      <c r="BG64" s="50" t="s">
        <v>192</v>
      </c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Q64" s="64"/>
      <c r="DR64" s="64"/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</row>
    <row r="65" spans="1:133" x14ac:dyDescent="0.25">
      <c r="A65" t="s">
        <v>172</v>
      </c>
      <c r="B65" s="53" t="s">
        <v>169</v>
      </c>
      <c r="C65" s="48" t="s">
        <v>168</v>
      </c>
      <c r="D65" s="48" t="s">
        <v>168</v>
      </c>
      <c r="E65" s="48" t="s">
        <v>168</v>
      </c>
      <c r="F65" s="48" t="s">
        <v>168</v>
      </c>
      <c r="G65" s="48" t="s">
        <v>168</v>
      </c>
      <c r="H65" s="53" t="s">
        <v>169</v>
      </c>
      <c r="I65" s="48" t="s">
        <v>168</v>
      </c>
      <c r="J65" s="48" t="s">
        <v>168</v>
      </c>
      <c r="K65" s="53" t="s">
        <v>169</v>
      </c>
      <c r="L65" s="48" t="s">
        <v>168</v>
      </c>
      <c r="M65" s="53" t="s">
        <v>169</v>
      </c>
      <c r="O65" s="48" t="s">
        <v>168</v>
      </c>
      <c r="AS65" t="s">
        <v>217</v>
      </c>
      <c r="AT65" s="48" t="s">
        <v>168</v>
      </c>
      <c r="AU65" s="48" t="s">
        <v>168</v>
      </c>
      <c r="AV65" s="48" t="s">
        <v>168</v>
      </c>
      <c r="AW65" s="48" t="s">
        <v>168</v>
      </c>
      <c r="AX65" s="53" t="s">
        <v>169</v>
      </c>
      <c r="AY65" s="53" t="s">
        <v>169</v>
      </c>
      <c r="AZ65" s="53" t="s">
        <v>169</v>
      </c>
      <c r="BA65" s="53" t="s">
        <v>169</v>
      </c>
      <c r="BB65" s="48" t="s">
        <v>168</v>
      </c>
      <c r="BC65" s="48" t="s">
        <v>168</v>
      </c>
      <c r="BD65" s="53" t="s">
        <v>169</v>
      </c>
      <c r="BE65" s="48" t="s">
        <v>168</v>
      </c>
      <c r="BG65" s="52" t="s">
        <v>195</v>
      </c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</row>
    <row r="66" spans="1:133" x14ac:dyDescent="0.25">
      <c r="A66" t="s">
        <v>173</v>
      </c>
      <c r="B66" s="48" t="s">
        <v>168</v>
      </c>
      <c r="C66" s="48" t="s">
        <v>168</v>
      </c>
      <c r="D66" s="48" t="s">
        <v>168</v>
      </c>
      <c r="E66" s="48" t="s">
        <v>168</v>
      </c>
      <c r="F66" s="48" t="s">
        <v>168</v>
      </c>
      <c r="G66" s="48" t="s">
        <v>168</v>
      </c>
      <c r="H66" s="48" t="s">
        <v>168</v>
      </c>
      <c r="I66" s="48" t="s">
        <v>168</v>
      </c>
      <c r="J66" s="48" t="s">
        <v>168</v>
      </c>
      <c r="K66" s="48" t="s">
        <v>168</v>
      </c>
      <c r="L66" s="48" t="s">
        <v>168</v>
      </c>
      <c r="M66" s="48" t="s">
        <v>168</v>
      </c>
      <c r="O66" s="48" t="s">
        <v>168</v>
      </c>
      <c r="AS66" t="s">
        <v>218</v>
      </c>
      <c r="AT66" s="48" t="s">
        <v>168</v>
      </c>
      <c r="AU66" s="48" t="s">
        <v>168</v>
      </c>
      <c r="AV66" s="48" t="s">
        <v>168</v>
      </c>
      <c r="AW66" s="48" t="s">
        <v>168</v>
      </c>
      <c r="AX66" s="53" t="s">
        <v>169</v>
      </c>
      <c r="AY66" s="48" t="s">
        <v>168</v>
      </c>
      <c r="AZ66" s="53" t="s">
        <v>169</v>
      </c>
      <c r="BA66" s="53" t="s">
        <v>169</v>
      </c>
      <c r="BB66" s="46" t="s">
        <v>170</v>
      </c>
      <c r="BC66" s="48" t="s">
        <v>168</v>
      </c>
      <c r="BD66" s="48" t="s">
        <v>168</v>
      </c>
      <c r="BE66" s="48" t="s">
        <v>168</v>
      </c>
      <c r="BG66" s="52" t="s">
        <v>195</v>
      </c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  <c r="EB66" s="64"/>
      <c r="EC66" s="64"/>
    </row>
    <row r="67" spans="1:133" x14ac:dyDescent="0.25">
      <c r="A67" t="s">
        <v>174</v>
      </c>
      <c r="B67" s="48" t="s">
        <v>168</v>
      </c>
      <c r="C67" s="48" t="s">
        <v>168</v>
      </c>
      <c r="D67" s="48" t="s">
        <v>168</v>
      </c>
      <c r="E67" s="48" t="s">
        <v>168</v>
      </c>
      <c r="F67" s="48" t="s">
        <v>168</v>
      </c>
      <c r="G67" s="48" t="s">
        <v>168</v>
      </c>
      <c r="H67" s="48" t="s">
        <v>168</v>
      </c>
      <c r="I67" s="48" t="s">
        <v>168</v>
      </c>
      <c r="J67" s="48" t="s">
        <v>168</v>
      </c>
      <c r="K67" s="48" t="s">
        <v>168</v>
      </c>
      <c r="L67" s="48" t="s">
        <v>168</v>
      </c>
      <c r="M67" s="48" t="s">
        <v>168</v>
      </c>
      <c r="O67" s="48" t="s">
        <v>168</v>
      </c>
      <c r="AS67" t="s">
        <v>219</v>
      </c>
      <c r="AT67" s="48" t="s">
        <v>168</v>
      </c>
      <c r="AU67" s="48" t="s">
        <v>168</v>
      </c>
      <c r="AV67" s="48" t="s">
        <v>168</v>
      </c>
      <c r="AW67" s="48" t="s">
        <v>168</v>
      </c>
      <c r="AX67" s="48" t="s">
        <v>168</v>
      </c>
      <c r="AY67" s="48" t="s">
        <v>168</v>
      </c>
      <c r="AZ67" s="48" t="s">
        <v>168</v>
      </c>
      <c r="BA67" s="48" t="s">
        <v>168</v>
      </c>
      <c r="BB67" s="46" t="s">
        <v>170</v>
      </c>
      <c r="BC67" s="48" t="s">
        <v>168</v>
      </c>
      <c r="BD67" s="48" t="s">
        <v>168</v>
      </c>
      <c r="BE67" s="48" t="s">
        <v>168</v>
      </c>
      <c r="BG67" s="48" t="s">
        <v>168</v>
      </c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</row>
    <row r="68" spans="1:133" x14ac:dyDescent="0.25">
      <c r="A68" t="s">
        <v>175</v>
      </c>
      <c r="B68" s="53" t="s">
        <v>169</v>
      </c>
      <c r="C68" s="48" t="s">
        <v>168</v>
      </c>
      <c r="D68" s="53" t="s">
        <v>169</v>
      </c>
      <c r="E68" s="48" t="s">
        <v>168</v>
      </c>
      <c r="F68" s="48" t="s">
        <v>168</v>
      </c>
      <c r="G68" s="48" t="s">
        <v>168</v>
      </c>
      <c r="H68" s="48" t="s">
        <v>168</v>
      </c>
      <c r="I68" s="48" t="s">
        <v>168</v>
      </c>
      <c r="J68" s="53" t="s">
        <v>169</v>
      </c>
      <c r="K68" s="53" t="s">
        <v>169</v>
      </c>
      <c r="L68" s="48" t="s">
        <v>168</v>
      </c>
      <c r="M68" s="48" t="s">
        <v>168</v>
      </c>
      <c r="O68" s="48" t="s">
        <v>168</v>
      </c>
      <c r="AS68" t="s">
        <v>220</v>
      </c>
      <c r="AT68" s="48" t="s">
        <v>168</v>
      </c>
      <c r="AU68" s="53" t="s">
        <v>169</v>
      </c>
      <c r="AV68" s="48" t="s">
        <v>168</v>
      </c>
      <c r="AW68" s="53" t="s">
        <v>169</v>
      </c>
      <c r="AX68" s="48" t="s">
        <v>168</v>
      </c>
      <c r="AY68" s="48" t="s">
        <v>168</v>
      </c>
      <c r="AZ68" s="48" t="s">
        <v>168</v>
      </c>
      <c r="BA68" s="48" t="s">
        <v>168</v>
      </c>
      <c r="BB68" s="46" t="s">
        <v>170</v>
      </c>
      <c r="BC68" s="48" t="s">
        <v>168</v>
      </c>
      <c r="BD68" s="53" t="s">
        <v>169</v>
      </c>
      <c r="BE68" s="48" t="s">
        <v>168</v>
      </c>
      <c r="BG68" s="48" t="s">
        <v>168</v>
      </c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</row>
    <row r="69" spans="1:133" x14ac:dyDescent="0.25">
      <c r="A69" t="s">
        <v>176</v>
      </c>
      <c r="B69" s="48" t="s">
        <v>168</v>
      </c>
      <c r="C69" s="48" t="s">
        <v>168</v>
      </c>
      <c r="D69" s="48" t="s">
        <v>168</v>
      </c>
      <c r="E69" s="48" t="s">
        <v>168</v>
      </c>
      <c r="F69" s="48" t="s">
        <v>168</v>
      </c>
      <c r="G69" s="48" t="s">
        <v>168</v>
      </c>
      <c r="H69" s="48" t="s">
        <v>168</v>
      </c>
      <c r="I69" s="48" t="s">
        <v>168</v>
      </c>
      <c r="J69" s="48" t="s">
        <v>168</v>
      </c>
      <c r="K69" s="48" t="s">
        <v>168</v>
      </c>
      <c r="L69" s="48" t="s">
        <v>168</v>
      </c>
      <c r="M69" s="48" t="s">
        <v>168</v>
      </c>
      <c r="O69" s="48" t="s">
        <v>168</v>
      </c>
      <c r="AS69" t="s">
        <v>221</v>
      </c>
      <c r="AT69" s="48" t="s">
        <v>168</v>
      </c>
      <c r="AU69" s="53" t="s">
        <v>169</v>
      </c>
      <c r="AV69" s="53" t="s">
        <v>169</v>
      </c>
      <c r="AW69" s="46" t="s">
        <v>170</v>
      </c>
      <c r="AX69" s="46" t="s">
        <v>170</v>
      </c>
      <c r="AY69" s="53" t="s">
        <v>169</v>
      </c>
      <c r="AZ69" s="48" t="s">
        <v>168</v>
      </c>
      <c r="BA69" s="48" t="s">
        <v>168</v>
      </c>
      <c r="BB69" s="48" t="s">
        <v>168</v>
      </c>
      <c r="BC69" s="48" t="s">
        <v>168</v>
      </c>
      <c r="BD69" s="48" t="s">
        <v>168</v>
      </c>
      <c r="BE69" s="48" t="s">
        <v>168</v>
      </c>
      <c r="BG69" s="48" t="s">
        <v>168</v>
      </c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</row>
    <row r="70" spans="1:133" x14ac:dyDescent="0.25">
      <c r="A70" t="s">
        <v>177</v>
      </c>
      <c r="B70" s="53" t="s">
        <v>169</v>
      </c>
      <c r="C70" s="48" t="s">
        <v>168</v>
      </c>
      <c r="D70" s="48" t="s">
        <v>168</v>
      </c>
      <c r="E70" s="46" t="s">
        <v>170</v>
      </c>
      <c r="F70" s="53" t="s">
        <v>169</v>
      </c>
      <c r="G70" s="53" t="s">
        <v>169</v>
      </c>
      <c r="H70" s="48" t="s">
        <v>168</v>
      </c>
      <c r="I70" s="48" t="s">
        <v>168</v>
      </c>
      <c r="J70" s="48" t="s">
        <v>168</v>
      </c>
      <c r="K70" s="48" t="s">
        <v>168</v>
      </c>
      <c r="L70" s="48" t="s">
        <v>168</v>
      </c>
      <c r="M70" s="48" t="s">
        <v>168</v>
      </c>
      <c r="O70" s="48" t="s">
        <v>168</v>
      </c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</row>
    <row r="71" spans="1:133" x14ac:dyDescent="0.25">
      <c r="A71" t="s">
        <v>178</v>
      </c>
      <c r="B71" s="48" t="s">
        <v>168</v>
      </c>
      <c r="C71" s="48" t="s">
        <v>168</v>
      </c>
      <c r="D71" s="48" t="s">
        <v>168</v>
      </c>
      <c r="E71" s="48" t="s">
        <v>168</v>
      </c>
      <c r="F71" s="53" t="s">
        <v>169</v>
      </c>
      <c r="G71" s="48" t="s">
        <v>168</v>
      </c>
      <c r="H71" s="53" t="s">
        <v>169</v>
      </c>
      <c r="I71" s="48" t="s">
        <v>168</v>
      </c>
      <c r="J71" s="48" t="s">
        <v>168</v>
      </c>
      <c r="K71" s="48" t="s">
        <v>168</v>
      </c>
      <c r="L71" s="48" t="s">
        <v>168</v>
      </c>
      <c r="M71" s="48" t="s">
        <v>168</v>
      </c>
      <c r="O71" s="48" t="s">
        <v>168</v>
      </c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</row>
    <row r="72" spans="1:133" x14ac:dyDescent="0.25">
      <c r="A72" t="s">
        <v>179</v>
      </c>
      <c r="B72" s="48" t="s">
        <v>168</v>
      </c>
      <c r="C72" s="48" t="s">
        <v>168</v>
      </c>
      <c r="D72" s="48" t="s">
        <v>168</v>
      </c>
      <c r="E72" s="48" t="s">
        <v>168</v>
      </c>
      <c r="F72" s="53" t="s">
        <v>169</v>
      </c>
      <c r="G72" s="48" t="s">
        <v>168</v>
      </c>
      <c r="H72" s="48" t="s">
        <v>168</v>
      </c>
      <c r="I72" s="48" t="s">
        <v>168</v>
      </c>
      <c r="J72" s="53" t="s">
        <v>169</v>
      </c>
      <c r="K72" s="48" t="s">
        <v>168</v>
      </c>
      <c r="L72" s="48" t="s">
        <v>168</v>
      </c>
      <c r="M72" s="48" t="s">
        <v>168</v>
      </c>
      <c r="O72" s="48" t="s">
        <v>168</v>
      </c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</row>
    <row r="73" spans="1:133" x14ac:dyDescent="0.25"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</row>
    <row r="74" spans="1:133" x14ac:dyDescent="0.25"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</row>
    <row r="75" spans="1:133" x14ac:dyDescent="0.25"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</row>
    <row r="76" spans="1:133" x14ac:dyDescent="0.25"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</row>
    <row r="77" spans="1:133" x14ac:dyDescent="0.25"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</row>
    <row r="78" spans="1:133" x14ac:dyDescent="0.25"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</row>
    <row r="79" spans="1:133" x14ac:dyDescent="0.25"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8" t="s">
        <v>168</v>
      </c>
      <c r="C86" s="48" t="s">
        <v>168</v>
      </c>
      <c r="D86" s="48" t="s">
        <v>168</v>
      </c>
      <c r="E86" s="48" t="s">
        <v>168</v>
      </c>
      <c r="F86" s="48" t="s">
        <v>168</v>
      </c>
      <c r="G86" s="48" t="s">
        <v>168</v>
      </c>
      <c r="H86" s="48" t="s">
        <v>168</v>
      </c>
      <c r="I86" s="48" t="s">
        <v>168</v>
      </c>
      <c r="J86" s="48" t="s">
        <v>168</v>
      </c>
      <c r="K86" s="48" t="s">
        <v>168</v>
      </c>
      <c r="L86" s="48" t="s">
        <v>168</v>
      </c>
      <c r="M86" s="48" t="s">
        <v>168</v>
      </c>
      <c r="O86" s="47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4"/>
      <c r="DT86" s="64"/>
      <c r="DU86" s="64"/>
      <c r="DV86" s="64"/>
    </row>
    <row r="87" spans="1:126" x14ac:dyDescent="0.25">
      <c r="A87" t="s">
        <v>172</v>
      </c>
      <c r="B87" s="46" t="s">
        <v>170</v>
      </c>
      <c r="C87" s="48" t="s">
        <v>168</v>
      </c>
      <c r="D87" s="48" t="s">
        <v>168</v>
      </c>
      <c r="E87" s="48" t="s">
        <v>168</v>
      </c>
      <c r="F87" s="48" t="s">
        <v>168</v>
      </c>
      <c r="G87" s="48" t="s">
        <v>168</v>
      </c>
      <c r="H87" s="48" t="s">
        <v>168</v>
      </c>
      <c r="I87" s="53" t="s">
        <v>169</v>
      </c>
      <c r="J87" s="48" t="s">
        <v>168</v>
      </c>
      <c r="K87" s="48" t="s">
        <v>168</v>
      </c>
      <c r="L87" s="48" t="s">
        <v>168</v>
      </c>
      <c r="M87" s="48" t="s">
        <v>168</v>
      </c>
      <c r="O87" s="48" t="s">
        <v>168</v>
      </c>
      <c r="AS87" t="s">
        <v>215</v>
      </c>
      <c r="AT87" s="48" t="s">
        <v>168</v>
      </c>
      <c r="AU87" s="48" t="s">
        <v>168</v>
      </c>
      <c r="AV87" s="48" t="s">
        <v>168</v>
      </c>
      <c r="AW87" s="53" t="s">
        <v>169</v>
      </c>
      <c r="AX87" s="46" t="s">
        <v>170</v>
      </c>
      <c r="AY87" s="48" t="s">
        <v>168</v>
      </c>
      <c r="AZ87" s="53" t="s">
        <v>169</v>
      </c>
      <c r="BA87" s="53" t="s">
        <v>169</v>
      </c>
      <c r="BB87" s="53" t="s">
        <v>169</v>
      </c>
      <c r="BC87" s="48" t="s">
        <v>168</v>
      </c>
      <c r="BD87" s="53" t="s">
        <v>169</v>
      </c>
      <c r="BE87" s="48" t="s">
        <v>168</v>
      </c>
      <c r="BG87" s="52" t="s">
        <v>195</v>
      </c>
      <c r="DS87" s="64"/>
      <c r="DT87" s="71"/>
      <c r="DU87" s="71"/>
      <c r="DV87" s="71"/>
    </row>
    <row r="88" spans="1:126" x14ac:dyDescent="0.25">
      <c r="A88" t="s">
        <v>173</v>
      </c>
      <c r="B88" s="48" t="s">
        <v>168</v>
      </c>
      <c r="C88" s="48" t="s">
        <v>168</v>
      </c>
      <c r="D88" s="48" t="s">
        <v>168</v>
      </c>
      <c r="E88" s="48" t="s">
        <v>168</v>
      </c>
      <c r="F88" s="48" t="s">
        <v>168</v>
      </c>
      <c r="G88" s="48" t="s">
        <v>168</v>
      </c>
      <c r="H88" s="48" t="s">
        <v>168</v>
      </c>
      <c r="I88" s="48" t="s">
        <v>168</v>
      </c>
      <c r="J88" s="48" t="s">
        <v>168</v>
      </c>
      <c r="K88" s="48" t="s">
        <v>168</v>
      </c>
      <c r="L88" s="48" t="s">
        <v>168</v>
      </c>
      <c r="M88" s="48" t="s">
        <v>168</v>
      </c>
      <c r="O88" s="48" t="s">
        <v>168</v>
      </c>
      <c r="AS88" t="s">
        <v>216</v>
      </c>
      <c r="AT88" s="48" t="s">
        <v>168</v>
      </c>
      <c r="AU88" s="48" t="s">
        <v>168</v>
      </c>
      <c r="AV88" s="53" t="s">
        <v>169</v>
      </c>
      <c r="AW88" s="48" t="s">
        <v>168</v>
      </c>
      <c r="AX88" s="48" t="s">
        <v>168</v>
      </c>
      <c r="AY88" s="48" t="s">
        <v>168</v>
      </c>
      <c r="AZ88" s="48" t="s">
        <v>168</v>
      </c>
      <c r="BA88" s="53" t="s">
        <v>169</v>
      </c>
      <c r="BB88" s="48" t="s">
        <v>168</v>
      </c>
      <c r="BC88" s="48" t="s">
        <v>168</v>
      </c>
      <c r="BD88" s="46" t="s">
        <v>170</v>
      </c>
      <c r="BE88" s="46" t="s">
        <v>170</v>
      </c>
      <c r="BG88" s="48" t="s">
        <v>168</v>
      </c>
      <c r="DH88" s="64"/>
      <c r="DI88" s="64"/>
      <c r="DJ88" s="64"/>
      <c r="DS88" s="64"/>
      <c r="DT88" s="71"/>
      <c r="DU88" s="71"/>
      <c r="DV88" s="71"/>
    </row>
    <row r="89" spans="1:126" x14ac:dyDescent="0.25">
      <c r="A89" t="s">
        <v>174</v>
      </c>
      <c r="B89" s="48" t="s">
        <v>168</v>
      </c>
      <c r="C89" s="48" t="s">
        <v>168</v>
      </c>
      <c r="D89" s="48" t="s">
        <v>168</v>
      </c>
      <c r="E89" s="48" t="s">
        <v>168</v>
      </c>
      <c r="F89" s="48" t="s">
        <v>168</v>
      </c>
      <c r="G89" s="48" t="s">
        <v>168</v>
      </c>
      <c r="H89" s="48" t="s">
        <v>168</v>
      </c>
      <c r="I89" s="48" t="s">
        <v>168</v>
      </c>
      <c r="J89" s="48" t="s">
        <v>168</v>
      </c>
      <c r="K89" s="48" t="s">
        <v>168</v>
      </c>
      <c r="L89" s="48" t="s">
        <v>168</v>
      </c>
      <c r="M89" s="48" t="s">
        <v>168</v>
      </c>
      <c r="O89" s="48" t="s">
        <v>168</v>
      </c>
      <c r="AS89" t="s">
        <v>217</v>
      </c>
      <c r="AT89" s="48" t="s">
        <v>168</v>
      </c>
      <c r="AU89" s="48" t="s">
        <v>168</v>
      </c>
      <c r="AV89" s="48" t="s">
        <v>168</v>
      </c>
      <c r="AW89" s="48" t="s">
        <v>168</v>
      </c>
      <c r="AX89" s="48" t="s">
        <v>168</v>
      </c>
      <c r="AY89" s="48" t="s">
        <v>168</v>
      </c>
      <c r="AZ89" s="48" t="s">
        <v>168</v>
      </c>
      <c r="BA89" s="48" t="s">
        <v>168</v>
      </c>
      <c r="BB89" s="48" t="s">
        <v>168</v>
      </c>
      <c r="BC89" s="48" t="s">
        <v>168</v>
      </c>
      <c r="BD89" s="46" t="s">
        <v>170</v>
      </c>
      <c r="BE89" s="46" t="s">
        <v>170</v>
      </c>
      <c r="BG89" s="48" t="s">
        <v>168</v>
      </c>
      <c r="DH89" s="71"/>
      <c r="DI89" s="71"/>
      <c r="DJ89" s="71"/>
      <c r="DS89" s="64"/>
      <c r="DT89" s="71"/>
      <c r="DU89" s="71"/>
      <c r="DV89" s="71"/>
    </row>
    <row r="90" spans="1:126" x14ac:dyDescent="0.25">
      <c r="A90" t="s">
        <v>175</v>
      </c>
      <c r="B90" s="53" t="s">
        <v>169</v>
      </c>
      <c r="C90" s="53" t="s">
        <v>169</v>
      </c>
      <c r="D90" s="53" t="s">
        <v>169</v>
      </c>
      <c r="E90" s="48" t="s">
        <v>168</v>
      </c>
      <c r="F90" s="48" t="s">
        <v>168</v>
      </c>
      <c r="G90" s="48" t="s">
        <v>168</v>
      </c>
      <c r="H90" s="48" t="s">
        <v>168</v>
      </c>
      <c r="I90" s="48" t="s">
        <v>168</v>
      </c>
      <c r="J90" s="46" t="s">
        <v>170</v>
      </c>
      <c r="K90" s="53" t="s">
        <v>169</v>
      </c>
      <c r="L90" s="53" t="s">
        <v>169</v>
      </c>
      <c r="M90" s="48" t="s">
        <v>168</v>
      </c>
      <c r="O90" s="52" t="s">
        <v>195</v>
      </c>
      <c r="AS90" t="s">
        <v>218</v>
      </c>
      <c r="AT90" s="48" t="s">
        <v>168</v>
      </c>
      <c r="AU90" s="48" t="s">
        <v>168</v>
      </c>
      <c r="AV90" s="48" t="s">
        <v>168</v>
      </c>
      <c r="AW90" s="48" t="s">
        <v>168</v>
      </c>
      <c r="AX90" s="48" t="s">
        <v>168</v>
      </c>
      <c r="AY90" s="48" t="s">
        <v>168</v>
      </c>
      <c r="AZ90" s="48" t="s">
        <v>168</v>
      </c>
      <c r="BA90" s="48" t="s">
        <v>168</v>
      </c>
      <c r="BB90" s="53" t="s">
        <v>169</v>
      </c>
      <c r="BC90" s="48" t="s">
        <v>168</v>
      </c>
      <c r="BD90" s="46" t="s">
        <v>170</v>
      </c>
      <c r="BE90" s="46" t="s">
        <v>170</v>
      </c>
      <c r="BG90" s="48" t="s">
        <v>168</v>
      </c>
      <c r="DH90" s="71"/>
      <c r="DI90" s="71"/>
      <c r="DJ90" s="71"/>
      <c r="DS90" s="64"/>
      <c r="DT90" s="71"/>
      <c r="DU90" s="71"/>
      <c r="DV90" s="71"/>
    </row>
    <row r="91" spans="1:126" x14ac:dyDescent="0.25">
      <c r="A91" t="s">
        <v>176</v>
      </c>
      <c r="B91" s="48" t="s">
        <v>168</v>
      </c>
      <c r="C91" s="48" t="s">
        <v>168</v>
      </c>
      <c r="D91" s="48" t="s">
        <v>168</v>
      </c>
      <c r="E91" s="48" t="s">
        <v>168</v>
      </c>
      <c r="F91" s="48" t="s">
        <v>168</v>
      </c>
      <c r="G91" s="48" t="s">
        <v>168</v>
      </c>
      <c r="H91" s="48" t="s">
        <v>168</v>
      </c>
      <c r="I91" s="48" t="s">
        <v>168</v>
      </c>
      <c r="J91" s="48" t="s">
        <v>168</v>
      </c>
      <c r="K91" s="48" t="s">
        <v>168</v>
      </c>
      <c r="L91" s="48" t="s">
        <v>168</v>
      </c>
      <c r="M91" s="48" t="s">
        <v>168</v>
      </c>
      <c r="O91" s="48" t="s">
        <v>168</v>
      </c>
      <c r="AS91" t="s">
        <v>219</v>
      </c>
      <c r="AT91" s="48" t="s">
        <v>168</v>
      </c>
      <c r="AU91" s="53" t="s">
        <v>169</v>
      </c>
      <c r="AV91" s="48" t="s">
        <v>168</v>
      </c>
      <c r="AW91" s="53" t="s">
        <v>169</v>
      </c>
      <c r="AX91" s="48" t="s">
        <v>168</v>
      </c>
      <c r="AY91" s="48" t="s">
        <v>168</v>
      </c>
      <c r="AZ91" s="48" t="s">
        <v>168</v>
      </c>
      <c r="BA91" s="48" t="s">
        <v>168</v>
      </c>
      <c r="BB91" s="53" t="s">
        <v>169</v>
      </c>
      <c r="BC91" s="53" t="s">
        <v>169</v>
      </c>
      <c r="BD91" s="46" t="s">
        <v>170</v>
      </c>
      <c r="BE91" s="53" t="s">
        <v>169</v>
      </c>
      <c r="BG91" s="52" t="s">
        <v>195</v>
      </c>
      <c r="DH91" s="71"/>
      <c r="DI91" s="71"/>
      <c r="DJ91" s="71"/>
      <c r="DS91" s="64"/>
      <c r="DT91" s="71"/>
      <c r="DU91" s="71"/>
      <c r="DV91" s="71"/>
    </row>
    <row r="92" spans="1:126" x14ac:dyDescent="0.25">
      <c r="A92" t="s">
        <v>177</v>
      </c>
      <c r="B92" s="53" t="s">
        <v>169</v>
      </c>
      <c r="C92" s="48" t="s">
        <v>168</v>
      </c>
      <c r="D92" s="53" t="s">
        <v>169</v>
      </c>
      <c r="E92" s="46" t="s">
        <v>170</v>
      </c>
      <c r="F92" s="48" t="s">
        <v>168</v>
      </c>
      <c r="G92" s="46" t="s">
        <v>170</v>
      </c>
      <c r="H92" s="53" t="s">
        <v>169</v>
      </c>
      <c r="I92" s="48" t="s">
        <v>168</v>
      </c>
      <c r="J92" s="53" t="s">
        <v>169</v>
      </c>
      <c r="K92" s="48" t="s">
        <v>168</v>
      </c>
      <c r="L92" s="48" t="s">
        <v>168</v>
      </c>
      <c r="M92" s="46" t="s">
        <v>170</v>
      </c>
      <c r="O92" s="52" t="s">
        <v>195</v>
      </c>
      <c r="AS92" t="s">
        <v>220</v>
      </c>
      <c r="AT92" s="48" t="s">
        <v>168</v>
      </c>
      <c r="AU92" s="46" t="s">
        <v>170</v>
      </c>
      <c r="AV92" s="53" t="s">
        <v>169</v>
      </c>
      <c r="AW92" s="48" t="s">
        <v>168</v>
      </c>
      <c r="AX92" s="53" t="s">
        <v>169</v>
      </c>
      <c r="AY92" s="48" t="s">
        <v>168</v>
      </c>
      <c r="AZ92" s="48" t="s">
        <v>168</v>
      </c>
      <c r="BA92" s="48" t="s">
        <v>168</v>
      </c>
      <c r="BB92" s="53" t="s">
        <v>169</v>
      </c>
      <c r="BC92" s="53" t="s">
        <v>169</v>
      </c>
      <c r="BD92" s="53" t="s">
        <v>169</v>
      </c>
      <c r="BE92" s="53" t="s">
        <v>169</v>
      </c>
      <c r="BG92" s="52" t="s">
        <v>195</v>
      </c>
      <c r="DH92" s="71"/>
      <c r="DI92" s="71"/>
      <c r="DJ92" s="71"/>
      <c r="DS92" s="64"/>
      <c r="DT92" s="71"/>
      <c r="DU92" s="71"/>
      <c r="DV92" s="71"/>
    </row>
    <row r="93" spans="1:126" x14ac:dyDescent="0.25">
      <c r="A93" t="s">
        <v>178</v>
      </c>
      <c r="B93" s="46" t="s">
        <v>170</v>
      </c>
      <c r="C93" s="53" t="s">
        <v>169</v>
      </c>
      <c r="D93" s="48" t="s">
        <v>168</v>
      </c>
      <c r="E93" s="53" t="s">
        <v>169</v>
      </c>
      <c r="F93" s="48" t="s">
        <v>168</v>
      </c>
      <c r="G93" s="48" t="s">
        <v>168</v>
      </c>
      <c r="H93" s="48" t="s">
        <v>168</v>
      </c>
      <c r="I93" s="48" t="s">
        <v>168</v>
      </c>
      <c r="J93" s="48" t="s">
        <v>168</v>
      </c>
      <c r="K93" s="53" t="s">
        <v>169</v>
      </c>
      <c r="L93" s="53" t="s">
        <v>169</v>
      </c>
      <c r="M93" s="48" t="s">
        <v>168</v>
      </c>
      <c r="O93" s="48" t="s">
        <v>168</v>
      </c>
      <c r="AS93" t="s">
        <v>221</v>
      </c>
      <c r="AT93" s="46" t="s">
        <v>170</v>
      </c>
      <c r="AU93" s="46" t="s">
        <v>170</v>
      </c>
      <c r="AV93" s="46" t="s">
        <v>170</v>
      </c>
      <c r="AW93" s="53" t="s">
        <v>169</v>
      </c>
      <c r="AX93" s="46" t="s">
        <v>170</v>
      </c>
      <c r="AY93" s="53" t="s">
        <v>169</v>
      </c>
      <c r="AZ93" s="53" t="s">
        <v>169</v>
      </c>
      <c r="BA93" s="48" t="s">
        <v>168</v>
      </c>
      <c r="BB93" s="53" t="s">
        <v>169</v>
      </c>
      <c r="BC93" s="53" t="s">
        <v>169</v>
      </c>
      <c r="BD93" s="48" t="s">
        <v>168</v>
      </c>
      <c r="BE93" s="46" t="s">
        <v>170</v>
      </c>
      <c r="BG93" s="50" t="s">
        <v>192</v>
      </c>
      <c r="DH93" s="71"/>
      <c r="DI93" s="71"/>
      <c r="DJ93" s="71"/>
      <c r="DS93" s="64"/>
      <c r="DT93" s="71"/>
      <c r="DU93" s="71"/>
      <c r="DV93" s="71"/>
    </row>
    <row r="94" spans="1:126" x14ac:dyDescent="0.25">
      <c r="A94" t="s">
        <v>179</v>
      </c>
      <c r="B94" s="53" t="s">
        <v>169</v>
      </c>
      <c r="C94" s="48" t="s">
        <v>168</v>
      </c>
      <c r="D94" s="48" t="s">
        <v>168</v>
      </c>
      <c r="E94" s="48" t="s">
        <v>168</v>
      </c>
      <c r="F94" s="48" t="s">
        <v>168</v>
      </c>
      <c r="G94" s="46" t="s">
        <v>170</v>
      </c>
      <c r="H94" s="48" t="s">
        <v>168</v>
      </c>
      <c r="I94" s="48" t="s">
        <v>168</v>
      </c>
      <c r="J94" s="48" t="s">
        <v>168</v>
      </c>
      <c r="K94" s="48" t="s">
        <v>168</v>
      </c>
      <c r="L94" s="48" t="s">
        <v>168</v>
      </c>
      <c r="M94" s="48" t="s">
        <v>168</v>
      </c>
      <c r="O94" s="48" t="s">
        <v>168</v>
      </c>
      <c r="DH94" s="71"/>
      <c r="DI94" s="71"/>
      <c r="DJ94" s="71"/>
      <c r="DS94" s="64"/>
      <c r="DT94" s="64"/>
      <c r="DU94" s="64"/>
      <c r="DV94" s="64"/>
    </row>
    <row r="95" spans="1:126" x14ac:dyDescent="0.25">
      <c r="A95" t="s">
        <v>213</v>
      </c>
      <c r="B95" s="48" t="s">
        <v>168</v>
      </c>
      <c r="C95" s="48" t="s">
        <v>168</v>
      </c>
      <c r="D95" s="48" t="s">
        <v>168</v>
      </c>
      <c r="E95" s="48" t="s">
        <v>168</v>
      </c>
      <c r="F95" s="48" t="s">
        <v>168</v>
      </c>
      <c r="G95" s="48" t="s">
        <v>168</v>
      </c>
      <c r="H95" s="48" t="s">
        <v>168</v>
      </c>
      <c r="I95" s="48" t="s">
        <v>168</v>
      </c>
      <c r="J95" s="48" t="s">
        <v>168</v>
      </c>
      <c r="K95" s="48" t="s">
        <v>168</v>
      </c>
      <c r="L95" s="48" t="s">
        <v>168</v>
      </c>
      <c r="M95" s="48" t="s">
        <v>168</v>
      </c>
      <c r="O95" s="48" t="s">
        <v>168</v>
      </c>
      <c r="DH95" s="71"/>
      <c r="DI95" s="71"/>
      <c r="DJ95" s="71"/>
      <c r="DS95" s="64"/>
      <c r="DT95" s="64"/>
      <c r="DU95" s="64"/>
      <c r="DV95" s="64"/>
    </row>
    <row r="96" spans="1:126" x14ac:dyDescent="0.25">
      <c r="A96" t="s">
        <v>214</v>
      </c>
      <c r="B96" s="48" t="s">
        <v>168</v>
      </c>
      <c r="C96" s="48" t="s">
        <v>168</v>
      </c>
      <c r="D96" s="48" t="s">
        <v>168</v>
      </c>
      <c r="E96" s="48" t="s">
        <v>168</v>
      </c>
      <c r="F96" s="48" t="s">
        <v>168</v>
      </c>
      <c r="G96" s="48" t="s">
        <v>168</v>
      </c>
      <c r="H96" s="48" t="s">
        <v>168</v>
      </c>
      <c r="I96" s="48" t="s">
        <v>168</v>
      </c>
      <c r="J96" s="48" t="s">
        <v>168</v>
      </c>
      <c r="K96" s="48" t="s">
        <v>168</v>
      </c>
      <c r="L96" s="48" t="s">
        <v>168</v>
      </c>
      <c r="M96" s="48" t="s">
        <v>168</v>
      </c>
      <c r="O96" s="48" t="s">
        <v>168</v>
      </c>
      <c r="DH96" s="71"/>
      <c r="DI96" s="71"/>
      <c r="DJ96" s="71"/>
      <c r="DS96" s="64"/>
      <c r="DT96" s="64"/>
      <c r="DU96" s="64"/>
      <c r="DV96" s="64"/>
    </row>
    <row r="97" spans="1:126" x14ac:dyDescent="0.25">
      <c r="DH97" s="71"/>
      <c r="DI97" s="71"/>
      <c r="DJ97" s="71"/>
      <c r="DS97" s="64"/>
      <c r="DT97" s="64"/>
      <c r="DU97" s="64"/>
      <c r="DV97" s="64"/>
    </row>
    <row r="98" spans="1:126" x14ac:dyDescent="0.25">
      <c r="DH98" s="71"/>
      <c r="DI98" s="71"/>
      <c r="DJ98" s="71"/>
      <c r="DS98" s="64"/>
      <c r="DT98" s="64"/>
      <c r="DU98" s="64"/>
      <c r="DV98" s="64"/>
    </row>
    <row r="99" spans="1:126" x14ac:dyDescent="0.25">
      <c r="DH99" s="71"/>
      <c r="DI99" s="71"/>
      <c r="DJ99" s="71"/>
      <c r="DS99" s="64"/>
      <c r="DT99" s="71"/>
      <c r="DU99" s="71"/>
      <c r="DV99" s="71"/>
    </row>
    <row r="100" spans="1:126" x14ac:dyDescent="0.25">
      <c r="DH100" s="64"/>
      <c r="DI100" s="64"/>
      <c r="DJ100" s="64"/>
      <c r="DS100" s="64"/>
      <c r="DT100" s="71"/>
      <c r="DU100" s="71"/>
      <c r="DV100" s="71"/>
    </row>
    <row r="101" spans="1:126" x14ac:dyDescent="0.25">
      <c r="DH101" s="64"/>
      <c r="DI101" s="64"/>
      <c r="DJ101" s="64"/>
      <c r="DS101" s="64"/>
      <c r="DT101" s="71"/>
      <c r="DU101" s="71"/>
      <c r="DV101" s="71"/>
    </row>
    <row r="102" spans="1:126" x14ac:dyDescent="0.25">
      <c r="DH102" s="71"/>
      <c r="DI102" s="71"/>
      <c r="DJ102" s="71"/>
      <c r="DS102" s="64"/>
      <c r="DT102" s="71"/>
      <c r="DU102" s="71"/>
      <c r="DV102" s="71"/>
    </row>
    <row r="103" spans="1:126" x14ac:dyDescent="0.25">
      <c r="DH103" s="71"/>
      <c r="DI103" s="71"/>
      <c r="DJ103" s="71"/>
      <c r="DS103" s="64"/>
      <c r="DT103" s="71"/>
      <c r="DU103" s="71"/>
      <c r="DV103" s="71"/>
    </row>
    <row r="104" spans="1:126" x14ac:dyDescent="0.25">
      <c r="DH104" s="71"/>
      <c r="DI104" s="71"/>
      <c r="DJ104" s="71"/>
      <c r="DS104" s="64"/>
      <c r="DT104" s="71"/>
      <c r="DU104" s="71"/>
      <c r="DV104" s="71"/>
    </row>
    <row r="105" spans="1:126" x14ac:dyDescent="0.25">
      <c r="DH105" s="71"/>
      <c r="DI105" s="71"/>
      <c r="DJ105" s="71"/>
      <c r="DS105" s="64"/>
      <c r="DT105" s="71"/>
      <c r="DU105" s="71"/>
      <c r="DV105" s="71"/>
    </row>
    <row r="106" spans="1:126" x14ac:dyDescent="0.25">
      <c r="DH106" s="71"/>
      <c r="DI106" s="71"/>
      <c r="DJ106" s="71"/>
    </row>
    <row r="107" spans="1:126" x14ac:dyDescent="0.25">
      <c r="DH107" s="71"/>
      <c r="DI107" s="71"/>
      <c r="DJ107" s="71"/>
    </row>
    <row r="108" spans="1:126" x14ac:dyDescent="0.25">
      <c r="DH108" s="71"/>
      <c r="DI108" s="71"/>
      <c r="DJ108" s="71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71"/>
      <c r="DI109" s="71"/>
      <c r="DJ109" s="71"/>
    </row>
    <row r="110" spans="1:126" x14ac:dyDescent="0.25">
      <c r="A110" t="s">
        <v>171</v>
      </c>
      <c r="B110" s="48" t="s">
        <v>168</v>
      </c>
      <c r="C110" s="48" t="s">
        <v>168</v>
      </c>
      <c r="D110" s="48" t="s">
        <v>168</v>
      </c>
      <c r="E110" s="48" t="s">
        <v>168</v>
      </c>
      <c r="F110" s="48" t="s">
        <v>168</v>
      </c>
      <c r="G110" s="48" t="s">
        <v>168</v>
      </c>
      <c r="H110" s="48" t="s">
        <v>168</v>
      </c>
      <c r="I110" s="48" t="s">
        <v>168</v>
      </c>
      <c r="J110" s="48" t="s">
        <v>168</v>
      </c>
      <c r="K110" s="48" t="s">
        <v>168</v>
      </c>
      <c r="L110" s="48" t="s">
        <v>168</v>
      </c>
      <c r="M110" s="48" t="s">
        <v>168</v>
      </c>
      <c r="O110" s="47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71"/>
      <c r="DI110" s="71"/>
      <c r="DJ110" s="71"/>
    </row>
    <row r="111" spans="1:126" x14ac:dyDescent="0.25">
      <c r="A111" t="s">
        <v>172</v>
      </c>
      <c r="B111" s="48" t="s">
        <v>168</v>
      </c>
      <c r="C111" s="48" t="s">
        <v>168</v>
      </c>
      <c r="D111" s="48" t="s">
        <v>168</v>
      </c>
      <c r="E111" s="48" t="s">
        <v>168</v>
      </c>
      <c r="F111" s="48" t="s">
        <v>169</v>
      </c>
      <c r="G111" s="48" t="s">
        <v>168</v>
      </c>
      <c r="H111" s="48" t="s">
        <v>168</v>
      </c>
      <c r="I111" s="48" t="s">
        <v>168</v>
      </c>
      <c r="J111" s="48" t="s">
        <v>168</v>
      </c>
      <c r="K111" s="48" t="s">
        <v>168</v>
      </c>
      <c r="L111" s="48" t="s">
        <v>168</v>
      </c>
      <c r="M111" s="48" t="s">
        <v>170</v>
      </c>
      <c r="O111" s="48" t="s">
        <v>168</v>
      </c>
      <c r="AS111" t="s">
        <v>215</v>
      </c>
      <c r="AT111" s="53" t="s">
        <v>169</v>
      </c>
      <c r="AU111" s="53" t="s">
        <v>169</v>
      </c>
      <c r="AV111" s="53" t="s">
        <v>169</v>
      </c>
      <c r="AW111" s="48" t="s">
        <v>168</v>
      </c>
      <c r="AX111" s="48" t="s">
        <v>168</v>
      </c>
      <c r="AY111" s="48" t="s">
        <v>168</v>
      </c>
      <c r="AZ111" s="46" t="s">
        <v>170</v>
      </c>
      <c r="BA111" s="46" t="s">
        <v>170</v>
      </c>
      <c r="BB111" s="46" t="s">
        <v>170</v>
      </c>
      <c r="BC111" s="46" t="s">
        <v>170</v>
      </c>
      <c r="BD111" s="46" t="s">
        <v>170</v>
      </c>
      <c r="BE111" s="46" t="s">
        <v>170</v>
      </c>
      <c r="BG111" s="50" t="s">
        <v>192</v>
      </c>
      <c r="DH111" s="71"/>
      <c r="DI111" s="71"/>
      <c r="DJ111" s="71"/>
    </row>
    <row r="112" spans="1:126" x14ac:dyDescent="0.25">
      <c r="A112" t="s">
        <v>173</v>
      </c>
      <c r="B112" s="48" t="s">
        <v>168</v>
      </c>
      <c r="C112" s="48" t="s">
        <v>168</v>
      </c>
      <c r="D112" s="48" t="s">
        <v>168</v>
      </c>
      <c r="E112" s="48" t="s">
        <v>168</v>
      </c>
      <c r="F112" s="48" t="s">
        <v>168</v>
      </c>
      <c r="G112" s="48" t="s">
        <v>168</v>
      </c>
      <c r="H112" s="48" t="s">
        <v>168</v>
      </c>
      <c r="I112" s="48" t="s">
        <v>168</v>
      </c>
      <c r="J112" s="48" t="s">
        <v>168</v>
      </c>
      <c r="K112" s="48" t="s">
        <v>168</v>
      </c>
      <c r="L112" s="48" t="s">
        <v>168</v>
      </c>
      <c r="M112" s="48" t="s">
        <v>168</v>
      </c>
      <c r="O112" s="48" t="s">
        <v>168</v>
      </c>
      <c r="AS112" t="s">
        <v>216</v>
      </c>
      <c r="AT112" s="48" t="s">
        <v>168</v>
      </c>
      <c r="AU112" s="48" t="s">
        <v>168</v>
      </c>
      <c r="AV112" s="48" t="s">
        <v>168</v>
      </c>
      <c r="AW112" s="48" t="s">
        <v>168</v>
      </c>
      <c r="AX112" s="48" t="s">
        <v>168</v>
      </c>
      <c r="AY112" s="48" t="s">
        <v>168</v>
      </c>
      <c r="AZ112" s="48" t="s">
        <v>168</v>
      </c>
      <c r="BA112" s="48" t="s">
        <v>168</v>
      </c>
      <c r="BB112" s="46" t="s">
        <v>170</v>
      </c>
      <c r="BC112" s="46" t="s">
        <v>170</v>
      </c>
      <c r="BD112" s="46" t="s">
        <v>170</v>
      </c>
      <c r="BE112" s="53" t="s">
        <v>169</v>
      </c>
      <c r="BG112" s="48" t="s">
        <v>168</v>
      </c>
      <c r="DH112" s="71"/>
      <c r="DI112" s="71"/>
      <c r="DJ112" s="71"/>
    </row>
    <row r="113" spans="1:59" x14ac:dyDescent="0.25">
      <c r="A113" t="s">
        <v>174</v>
      </c>
      <c r="B113" s="48" t="s">
        <v>168</v>
      </c>
      <c r="C113" s="48" t="s">
        <v>168</v>
      </c>
      <c r="D113" s="48" t="s">
        <v>168</v>
      </c>
      <c r="E113" s="48" t="s">
        <v>168</v>
      </c>
      <c r="F113" s="48" t="s">
        <v>168</v>
      </c>
      <c r="G113" s="48" t="s">
        <v>168</v>
      </c>
      <c r="H113" s="48" t="s">
        <v>168</v>
      </c>
      <c r="I113" s="48" t="s">
        <v>168</v>
      </c>
      <c r="J113" s="48" t="s">
        <v>168</v>
      </c>
      <c r="K113" s="48" t="s">
        <v>168</v>
      </c>
      <c r="L113" s="48" t="s">
        <v>168</v>
      </c>
      <c r="M113" s="48" t="s">
        <v>168</v>
      </c>
      <c r="O113" s="48" t="s">
        <v>168</v>
      </c>
      <c r="AS113" t="s">
        <v>217</v>
      </c>
      <c r="AT113" s="48" t="s">
        <v>168</v>
      </c>
      <c r="AU113" s="48" t="s">
        <v>168</v>
      </c>
      <c r="AV113" s="48" t="s">
        <v>168</v>
      </c>
      <c r="AW113" s="48" t="s">
        <v>168</v>
      </c>
      <c r="AX113" s="48" t="s">
        <v>168</v>
      </c>
      <c r="AY113" s="48" t="s">
        <v>168</v>
      </c>
      <c r="AZ113" s="48" t="s">
        <v>168</v>
      </c>
      <c r="BA113" s="48" t="s">
        <v>168</v>
      </c>
      <c r="BB113" s="48" t="s">
        <v>168</v>
      </c>
      <c r="BC113" s="48" t="s">
        <v>168</v>
      </c>
      <c r="BD113" s="48" t="s">
        <v>168</v>
      </c>
      <c r="BE113" s="48" t="s">
        <v>168</v>
      </c>
      <c r="BG113" s="48" t="s">
        <v>168</v>
      </c>
    </row>
    <row r="114" spans="1:59" x14ac:dyDescent="0.25">
      <c r="A114" t="s">
        <v>175</v>
      </c>
      <c r="B114" s="48" t="s">
        <v>168</v>
      </c>
      <c r="C114" s="48" t="s">
        <v>168</v>
      </c>
      <c r="D114" s="48" t="s">
        <v>168</v>
      </c>
      <c r="E114" s="48" t="s">
        <v>168</v>
      </c>
      <c r="F114" s="48" t="s">
        <v>168</v>
      </c>
      <c r="G114" s="48" t="s">
        <v>168</v>
      </c>
      <c r="H114" s="48" t="s">
        <v>168</v>
      </c>
      <c r="I114" s="53" t="s">
        <v>169</v>
      </c>
      <c r="J114" s="48" t="s">
        <v>168</v>
      </c>
      <c r="K114" s="48" t="s">
        <v>168</v>
      </c>
      <c r="L114" s="48" t="s">
        <v>168</v>
      </c>
      <c r="M114" s="48" t="s">
        <v>168</v>
      </c>
      <c r="O114" s="48" t="s">
        <v>168</v>
      </c>
      <c r="AS114" t="s">
        <v>218</v>
      </c>
      <c r="AT114" s="48" t="s">
        <v>168</v>
      </c>
      <c r="AU114" s="48" t="s">
        <v>168</v>
      </c>
      <c r="AV114" s="48" t="s">
        <v>168</v>
      </c>
      <c r="AW114" s="48" t="s">
        <v>168</v>
      </c>
      <c r="AX114" s="48" t="s">
        <v>168</v>
      </c>
      <c r="AY114" s="48" t="s">
        <v>168</v>
      </c>
      <c r="AZ114" s="48" t="s">
        <v>168</v>
      </c>
      <c r="BA114" s="53" t="s">
        <v>169</v>
      </c>
      <c r="BB114" s="53" t="s">
        <v>169</v>
      </c>
      <c r="BC114" s="53" t="s">
        <v>169</v>
      </c>
      <c r="BD114" s="48" t="s">
        <v>168</v>
      </c>
      <c r="BE114" s="48" t="s">
        <v>168</v>
      </c>
      <c r="BG114" s="48" t="s">
        <v>168</v>
      </c>
    </row>
    <row r="115" spans="1:59" x14ac:dyDescent="0.25">
      <c r="A115" t="s">
        <v>176</v>
      </c>
      <c r="B115" s="48" t="s">
        <v>168</v>
      </c>
      <c r="C115" s="48" t="s">
        <v>168</v>
      </c>
      <c r="D115" s="48" t="s">
        <v>168</v>
      </c>
      <c r="E115" s="48" t="s">
        <v>168</v>
      </c>
      <c r="F115" s="48" t="s">
        <v>168</v>
      </c>
      <c r="G115" s="48" t="s">
        <v>168</v>
      </c>
      <c r="H115" s="48" t="s">
        <v>168</v>
      </c>
      <c r="I115" s="48" t="s">
        <v>168</v>
      </c>
      <c r="J115" s="48" t="s">
        <v>168</v>
      </c>
      <c r="K115" s="48" t="s">
        <v>168</v>
      </c>
      <c r="L115" s="48" t="s">
        <v>168</v>
      </c>
      <c r="M115" s="48" t="s">
        <v>168</v>
      </c>
      <c r="O115" s="48" t="s">
        <v>168</v>
      </c>
      <c r="AS115" t="s">
        <v>219</v>
      </c>
      <c r="AT115" s="48" t="s">
        <v>168</v>
      </c>
      <c r="AU115" s="48" t="s">
        <v>168</v>
      </c>
      <c r="AV115" s="46" t="s">
        <v>170</v>
      </c>
      <c r="AW115" s="46" t="s">
        <v>170</v>
      </c>
      <c r="AX115" s="53" t="s">
        <v>169</v>
      </c>
      <c r="AY115" s="48" t="s">
        <v>168</v>
      </c>
      <c r="AZ115" s="46" t="s">
        <v>170</v>
      </c>
      <c r="BA115" s="46" t="s">
        <v>170</v>
      </c>
      <c r="BB115" s="46" t="s">
        <v>170</v>
      </c>
      <c r="BC115" s="46" t="s">
        <v>170</v>
      </c>
      <c r="BD115" s="48" t="s">
        <v>168</v>
      </c>
      <c r="BE115" s="48" t="s">
        <v>168</v>
      </c>
      <c r="BG115" s="50" t="s">
        <v>192</v>
      </c>
    </row>
    <row r="116" spans="1:59" x14ac:dyDescent="0.25">
      <c r="A116" t="s">
        <v>177</v>
      </c>
      <c r="B116" s="48" t="s">
        <v>168</v>
      </c>
      <c r="C116" s="48" t="s">
        <v>168</v>
      </c>
      <c r="D116" s="48" t="s">
        <v>168</v>
      </c>
      <c r="E116" s="48" t="s">
        <v>168</v>
      </c>
      <c r="F116" s="46" t="s">
        <v>170</v>
      </c>
      <c r="G116" s="46" t="s">
        <v>168</v>
      </c>
      <c r="H116" s="53" t="s">
        <v>169</v>
      </c>
      <c r="I116" s="46" t="s">
        <v>170</v>
      </c>
      <c r="J116" s="48" t="s">
        <v>168</v>
      </c>
      <c r="K116" s="46" t="s">
        <v>170</v>
      </c>
      <c r="L116" s="48" t="s">
        <v>168</v>
      </c>
      <c r="M116" s="48" t="s">
        <v>168</v>
      </c>
      <c r="O116" s="48" t="s">
        <v>168</v>
      </c>
      <c r="AS116" t="s">
        <v>220</v>
      </c>
      <c r="AT116" s="53" t="s">
        <v>169</v>
      </c>
      <c r="AU116" s="53" t="s">
        <v>169</v>
      </c>
      <c r="AV116" s="46" t="s">
        <v>170</v>
      </c>
      <c r="AW116" s="46" t="s">
        <v>170</v>
      </c>
      <c r="AX116" s="53" t="s">
        <v>169</v>
      </c>
      <c r="AY116" s="48" t="s">
        <v>168</v>
      </c>
      <c r="AZ116" s="46" t="s">
        <v>170</v>
      </c>
      <c r="BA116" s="53" t="s">
        <v>169</v>
      </c>
      <c r="BB116" s="46" t="s">
        <v>170</v>
      </c>
      <c r="BC116" s="46" t="s">
        <v>170</v>
      </c>
      <c r="BD116" s="48" t="s">
        <v>168</v>
      </c>
      <c r="BE116" s="46" t="s">
        <v>170</v>
      </c>
      <c r="BG116" s="50" t="s">
        <v>192</v>
      </c>
    </row>
    <row r="117" spans="1:59" x14ac:dyDescent="0.25">
      <c r="A117" t="s">
        <v>178</v>
      </c>
      <c r="B117" s="48" t="s">
        <v>168</v>
      </c>
      <c r="C117" s="48" t="s">
        <v>168</v>
      </c>
      <c r="D117" s="48" t="s">
        <v>168</v>
      </c>
      <c r="E117" s="48" t="s">
        <v>168</v>
      </c>
      <c r="F117" s="48" t="s">
        <v>168</v>
      </c>
      <c r="G117" s="48" t="s">
        <v>168</v>
      </c>
      <c r="H117" s="48" t="s">
        <v>168</v>
      </c>
      <c r="I117" s="48" t="s">
        <v>168</v>
      </c>
      <c r="J117" s="48" t="s">
        <v>168</v>
      </c>
      <c r="K117" s="48" t="s">
        <v>168</v>
      </c>
      <c r="L117" s="48" t="s">
        <v>168</v>
      </c>
      <c r="M117" s="48" t="s">
        <v>168</v>
      </c>
      <c r="O117" s="48" t="s">
        <v>168</v>
      </c>
      <c r="AS117" t="s">
        <v>221</v>
      </c>
      <c r="AT117" s="48" t="s">
        <v>168</v>
      </c>
      <c r="AU117" s="53" t="s">
        <v>169</v>
      </c>
      <c r="AV117" s="53" t="s">
        <v>169</v>
      </c>
      <c r="AW117" s="48" t="s">
        <v>168</v>
      </c>
      <c r="AX117" s="48" t="s">
        <v>168</v>
      </c>
      <c r="AY117" s="48" t="s">
        <v>168</v>
      </c>
      <c r="AZ117" s="53" t="s">
        <v>169</v>
      </c>
      <c r="BA117" s="48" t="s">
        <v>168</v>
      </c>
      <c r="BB117" s="53" t="s">
        <v>169</v>
      </c>
      <c r="BC117" s="46" t="s">
        <v>170</v>
      </c>
      <c r="BD117" s="48" t="s">
        <v>168</v>
      </c>
      <c r="BE117" s="53" t="s">
        <v>169</v>
      </c>
      <c r="BG117" s="52" t="s">
        <v>195</v>
      </c>
    </row>
    <row r="118" spans="1:59" x14ac:dyDescent="0.25">
      <c r="A118" t="s">
        <v>179</v>
      </c>
      <c r="B118" s="48" t="s">
        <v>168</v>
      </c>
      <c r="C118" s="48" t="s">
        <v>168</v>
      </c>
      <c r="D118" s="48" t="s">
        <v>168</v>
      </c>
      <c r="E118" s="48" t="s">
        <v>168</v>
      </c>
      <c r="F118" s="48" t="s">
        <v>168</v>
      </c>
      <c r="G118" s="48" t="s">
        <v>168</v>
      </c>
      <c r="H118" s="53" t="s">
        <v>169</v>
      </c>
      <c r="I118" s="53" t="s">
        <v>169</v>
      </c>
      <c r="J118" s="48" t="s">
        <v>168</v>
      </c>
      <c r="K118" s="53" t="s">
        <v>169</v>
      </c>
      <c r="L118" s="48" t="s">
        <v>168</v>
      </c>
      <c r="M118" s="48" t="s">
        <v>168</v>
      </c>
      <c r="O118" s="48" t="s">
        <v>168</v>
      </c>
    </row>
    <row r="119" spans="1:59" x14ac:dyDescent="0.25">
      <c r="A119" t="s">
        <v>213</v>
      </c>
      <c r="B119" s="48" t="s">
        <v>168</v>
      </c>
      <c r="C119" s="48" t="s">
        <v>168</v>
      </c>
      <c r="D119" s="48" t="s">
        <v>168</v>
      </c>
      <c r="E119" s="48" t="s">
        <v>168</v>
      </c>
      <c r="F119" s="48" t="s">
        <v>168</v>
      </c>
      <c r="G119" s="48" t="s">
        <v>168</v>
      </c>
      <c r="H119" s="48" t="s">
        <v>168</v>
      </c>
      <c r="I119" s="48" t="s">
        <v>168</v>
      </c>
      <c r="J119" s="48" t="s">
        <v>168</v>
      </c>
      <c r="K119" s="48" t="s">
        <v>168</v>
      </c>
      <c r="L119" s="48" t="s">
        <v>168</v>
      </c>
      <c r="M119" s="48" t="s">
        <v>168</v>
      </c>
      <c r="O119" s="48" t="s">
        <v>168</v>
      </c>
    </row>
    <row r="120" spans="1:59" x14ac:dyDescent="0.25">
      <c r="A120" t="s">
        <v>214</v>
      </c>
      <c r="B120" s="48" t="s">
        <v>168</v>
      </c>
      <c r="C120" s="48" t="s">
        <v>168</v>
      </c>
      <c r="D120" s="48" t="s">
        <v>168</v>
      </c>
      <c r="E120" s="48" t="s">
        <v>168</v>
      </c>
      <c r="F120" s="48" t="s">
        <v>168</v>
      </c>
      <c r="G120" s="48" t="s">
        <v>168</v>
      </c>
      <c r="H120" s="48" t="s">
        <v>168</v>
      </c>
      <c r="I120" s="48" t="s">
        <v>168</v>
      </c>
      <c r="J120" s="48" t="s">
        <v>168</v>
      </c>
      <c r="K120" s="48" t="s">
        <v>168</v>
      </c>
      <c r="L120" s="48" t="s">
        <v>168</v>
      </c>
      <c r="M120" s="48" t="s">
        <v>168</v>
      </c>
      <c r="O120" s="48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8" t="s">
        <v>168</v>
      </c>
      <c r="C134" s="48" t="s">
        <v>168</v>
      </c>
      <c r="D134" s="48" t="s">
        <v>168</v>
      </c>
      <c r="E134" s="48" t="s">
        <v>168</v>
      </c>
      <c r="F134" s="48" t="s">
        <v>168</v>
      </c>
      <c r="G134" s="48" t="s">
        <v>168</v>
      </c>
      <c r="H134" s="48" t="s">
        <v>168</v>
      </c>
      <c r="I134" s="48" t="s">
        <v>168</v>
      </c>
      <c r="J134" s="48" t="s">
        <v>168</v>
      </c>
      <c r="K134" s="48" t="s">
        <v>168</v>
      </c>
      <c r="L134" s="48" t="s">
        <v>168</v>
      </c>
      <c r="M134" s="48" t="s">
        <v>168</v>
      </c>
      <c r="O134" s="47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8" t="s">
        <v>168</v>
      </c>
      <c r="C135" s="48" t="s">
        <v>168</v>
      </c>
      <c r="D135" s="48" t="s">
        <v>168</v>
      </c>
      <c r="E135" s="48" t="s">
        <v>168</v>
      </c>
      <c r="F135" s="48" t="s">
        <v>168</v>
      </c>
      <c r="G135" s="48" t="s">
        <v>168</v>
      </c>
      <c r="H135" s="48" t="s">
        <v>168</v>
      </c>
      <c r="I135" s="53" t="s">
        <v>169</v>
      </c>
      <c r="J135" s="48" t="s">
        <v>168</v>
      </c>
      <c r="K135" s="48" t="s">
        <v>168</v>
      </c>
      <c r="L135" s="48" t="s">
        <v>168</v>
      </c>
      <c r="M135" s="48" t="s">
        <v>168</v>
      </c>
      <c r="O135" s="48" t="s">
        <v>168</v>
      </c>
      <c r="AS135" t="s">
        <v>215</v>
      </c>
      <c r="AT135" s="46" t="s">
        <v>170</v>
      </c>
      <c r="AU135" s="46" t="s">
        <v>170</v>
      </c>
      <c r="AV135" s="46" t="s">
        <v>170</v>
      </c>
      <c r="AW135" s="48" t="s">
        <v>168</v>
      </c>
      <c r="AX135" s="48" t="s">
        <v>168</v>
      </c>
      <c r="AY135" s="48" t="s">
        <v>168</v>
      </c>
      <c r="AZ135" s="53" t="s">
        <v>169</v>
      </c>
      <c r="BA135" s="46" t="s">
        <v>170</v>
      </c>
      <c r="BB135" s="46" t="s">
        <v>170</v>
      </c>
      <c r="BC135" s="46" t="s">
        <v>170</v>
      </c>
      <c r="BD135" s="46" t="s">
        <v>170</v>
      </c>
      <c r="BE135" s="46" t="s">
        <v>170</v>
      </c>
      <c r="BG135" s="46" t="s">
        <v>170</v>
      </c>
    </row>
    <row r="136" spans="1:59" x14ac:dyDescent="0.25">
      <c r="A136" t="s">
        <v>173</v>
      </c>
      <c r="B136" s="48" t="s">
        <v>168</v>
      </c>
      <c r="C136" s="48" t="s">
        <v>168</v>
      </c>
      <c r="D136" s="48" t="s">
        <v>168</v>
      </c>
      <c r="E136" s="48" t="s">
        <v>168</v>
      </c>
      <c r="F136" s="48" t="s">
        <v>168</v>
      </c>
      <c r="G136" s="48" t="s">
        <v>168</v>
      </c>
      <c r="H136" s="48" t="s">
        <v>168</v>
      </c>
      <c r="I136" s="48" t="s">
        <v>168</v>
      </c>
      <c r="J136" s="48" t="s">
        <v>168</v>
      </c>
      <c r="K136" s="48" t="s">
        <v>168</v>
      </c>
      <c r="L136" s="48" t="s">
        <v>168</v>
      </c>
      <c r="M136" s="48" t="s">
        <v>168</v>
      </c>
      <c r="O136" s="48" t="s">
        <v>168</v>
      </c>
      <c r="AS136" t="s">
        <v>216</v>
      </c>
      <c r="AT136" s="48" t="s">
        <v>168</v>
      </c>
      <c r="AU136" s="48" t="s">
        <v>168</v>
      </c>
      <c r="AV136" s="48" t="s">
        <v>168</v>
      </c>
      <c r="AW136" s="48" t="s">
        <v>168</v>
      </c>
      <c r="AX136" s="48" t="s">
        <v>168</v>
      </c>
      <c r="AY136" s="48" t="s">
        <v>168</v>
      </c>
      <c r="AZ136" s="48" t="s">
        <v>168</v>
      </c>
      <c r="BA136" s="48" t="s">
        <v>168</v>
      </c>
      <c r="BB136" s="48" t="s">
        <v>168</v>
      </c>
      <c r="BC136" s="46" t="s">
        <v>170</v>
      </c>
      <c r="BD136" s="46" t="s">
        <v>170</v>
      </c>
      <c r="BE136" s="53" t="s">
        <v>169</v>
      </c>
      <c r="BG136" s="48" t="s">
        <v>168</v>
      </c>
    </row>
    <row r="137" spans="1:59" x14ac:dyDescent="0.25">
      <c r="A137" t="s">
        <v>174</v>
      </c>
      <c r="B137" s="48" t="s">
        <v>168</v>
      </c>
      <c r="C137" s="48" t="s">
        <v>168</v>
      </c>
      <c r="D137" s="48" t="s">
        <v>168</v>
      </c>
      <c r="E137" s="48" t="s">
        <v>168</v>
      </c>
      <c r="F137" s="48" t="s">
        <v>168</v>
      </c>
      <c r="G137" s="48" t="s">
        <v>168</v>
      </c>
      <c r="H137" s="48" t="s">
        <v>168</v>
      </c>
      <c r="I137" s="48" t="s">
        <v>168</v>
      </c>
      <c r="J137" s="48" t="s">
        <v>168</v>
      </c>
      <c r="K137" s="48" t="s">
        <v>168</v>
      </c>
      <c r="L137" s="48" t="s">
        <v>168</v>
      </c>
      <c r="M137" s="48" t="s">
        <v>168</v>
      </c>
      <c r="O137" s="48" t="s">
        <v>168</v>
      </c>
      <c r="AS137" t="s">
        <v>217</v>
      </c>
      <c r="AT137" s="48" t="s">
        <v>168</v>
      </c>
      <c r="AU137" s="53" t="s">
        <v>169</v>
      </c>
      <c r="AV137" s="53" t="s">
        <v>169</v>
      </c>
      <c r="AW137" s="48" t="s">
        <v>168</v>
      </c>
      <c r="AX137" s="48" t="s">
        <v>168</v>
      </c>
      <c r="AY137" s="48" t="s">
        <v>168</v>
      </c>
      <c r="AZ137" s="48" t="s">
        <v>168</v>
      </c>
      <c r="BA137" s="48" t="s">
        <v>168</v>
      </c>
      <c r="BB137" s="48" t="s">
        <v>168</v>
      </c>
      <c r="BC137" s="48" t="s">
        <v>168</v>
      </c>
      <c r="BD137" s="48" t="s">
        <v>168</v>
      </c>
      <c r="BE137" s="53" t="s">
        <v>169</v>
      </c>
      <c r="BG137" s="48" t="s">
        <v>168</v>
      </c>
    </row>
    <row r="138" spans="1:59" x14ac:dyDescent="0.25">
      <c r="A138" t="s">
        <v>175</v>
      </c>
      <c r="B138" s="48" t="s">
        <v>168</v>
      </c>
      <c r="C138" s="48" t="s">
        <v>168</v>
      </c>
      <c r="D138" s="53" t="s">
        <v>169</v>
      </c>
      <c r="E138" s="48" t="s">
        <v>168</v>
      </c>
      <c r="F138" s="48" t="s">
        <v>168</v>
      </c>
      <c r="G138" s="48" t="s">
        <v>168</v>
      </c>
      <c r="H138" s="48" t="s">
        <v>168</v>
      </c>
      <c r="I138" s="46" t="s">
        <v>170</v>
      </c>
      <c r="J138" s="46" t="s">
        <v>170</v>
      </c>
      <c r="K138" s="46" t="s">
        <v>170</v>
      </c>
      <c r="L138" s="48" t="s">
        <v>168</v>
      </c>
      <c r="M138" s="53" t="s">
        <v>169</v>
      </c>
      <c r="O138" s="48" t="s">
        <v>168</v>
      </c>
      <c r="AS138" t="s">
        <v>218</v>
      </c>
      <c r="AT138" s="46" t="s">
        <v>170</v>
      </c>
      <c r="AU138" s="46" t="s">
        <v>170</v>
      </c>
      <c r="AV138" s="46" t="s">
        <v>170</v>
      </c>
      <c r="AW138" s="48" t="s">
        <v>168</v>
      </c>
      <c r="AX138" s="53" t="s">
        <v>169</v>
      </c>
      <c r="AY138" s="53" t="s">
        <v>169</v>
      </c>
      <c r="AZ138" s="53" t="s">
        <v>169</v>
      </c>
      <c r="BA138" s="53" t="s">
        <v>169</v>
      </c>
      <c r="BB138" s="53" t="s">
        <v>169</v>
      </c>
      <c r="BC138" s="46" t="s">
        <v>170</v>
      </c>
      <c r="BD138" s="46" t="s">
        <v>170</v>
      </c>
      <c r="BE138" s="46" t="s">
        <v>170</v>
      </c>
      <c r="BG138" s="50" t="s">
        <v>192</v>
      </c>
    </row>
    <row r="139" spans="1:59" x14ac:dyDescent="0.25">
      <c r="A139" t="s">
        <v>176</v>
      </c>
      <c r="B139" s="48" t="s">
        <v>168</v>
      </c>
      <c r="C139" s="48" t="s">
        <v>168</v>
      </c>
      <c r="D139" s="48" t="s">
        <v>168</v>
      </c>
      <c r="E139" s="48" t="s">
        <v>168</v>
      </c>
      <c r="F139" s="48" t="s">
        <v>168</v>
      </c>
      <c r="G139" s="48" t="s">
        <v>168</v>
      </c>
      <c r="H139" s="48" t="s">
        <v>168</v>
      </c>
      <c r="I139" s="48" t="s">
        <v>168</v>
      </c>
      <c r="J139" s="48" t="s">
        <v>168</v>
      </c>
      <c r="K139" s="48" t="s">
        <v>168</v>
      </c>
      <c r="L139" s="48" t="s">
        <v>168</v>
      </c>
      <c r="M139" s="48" t="s">
        <v>168</v>
      </c>
      <c r="O139" s="48" t="s">
        <v>168</v>
      </c>
      <c r="AS139" t="s">
        <v>219</v>
      </c>
      <c r="AT139" s="46" t="s">
        <v>170</v>
      </c>
      <c r="AU139" s="46" t="s">
        <v>170</v>
      </c>
      <c r="AV139" s="46" t="s">
        <v>170</v>
      </c>
      <c r="AW139" s="46" t="s">
        <v>170</v>
      </c>
      <c r="AX139" s="53" t="s">
        <v>169</v>
      </c>
      <c r="AY139" s="53" t="s">
        <v>169</v>
      </c>
      <c r="AZ139" s="46" t="s">
        <v>170</v>
      </c>
      <c r="BA139" s="46" t="s">
        <v>170</v>
      </c>
      <c r="BB139" s="46" t="s">
        <v>170</v>
      </c>
      <c r="BC139" s="46" t="s">
        <v>170</v>
      </c>
      <c r="BD139" s="46" t="s">
        <v>170</v>
      </c>
      <c r="BE139" s="46" t="s">
        <v>170</v>
      </c>
      <c r="BG139" s="46" t="s">
        <v>170</v>
      </c>
    </row>
    <row r="140" spans="1:59" x14ac:dyDescent="0.25">
      <c r="A140" t="s">
        <v>177</v>
      </c>
      <c r="B140" s="48" t="s">
        <v>168</v>
      </c>
      <c r="C140" s="46" t="s">
        <v>170</v>
      </c>
      <c r="D140" s="48" t="s">
        <v>168</v>
      </c>
      <c r="E140" s="48" t="s">
        <v>168</v>
      </c>
      <c r="F140" s="53" t="s">
        <v>169</v>
      </c>
      <c r="G140" s="53" t="s">
        <v>169</v>
      </c>
      <c r="H140" s="53" t="s">
        <v>169</v>
      </c>
      <c r="I140" s="53" t="s">
        <v>169</v>
      </c>
      <c r="J140" s="48" t="s">
        <v>168</v>
      </c>
      <c r="K140" s="53" t="s">
        <v>169</v>
      </c>
      <c r="L140" s="48" t="s">
        <v>168</v>
      </c>
      <c r="M140" s="48" t="s">
        <v>168</v>
      </c>
      <c r="O140" s="52" t="s">
        <v>195</v>
      </c>
      <c r="AS140" t="s">
        <v>220</v>
      </c>
      <c r="AT140" s="46" t="s">
        <v>170</v>
      </c>
      <c r="AU140" s="46" t="s">
        <v>170</v>
      </c>
      <c r="AV140" s="46" t="s">
        <v>170</v>
      </c>
      <c r="AW140" s="46" t="s">
        <v>170</v>
      </c>
      <c r="AX140" s="46" t="s">
        <v>170</v>
      </c>
      <c r="AY140" s="46" t="s">
        <v>170</v>
      </c>
      <c r="AZ140" s="46" t="s">
        <v>170</v>
      </c>
      <c r="BA140" s="46" t="s">
        <v>170</v>
      </c>
      <c r="BB140" s="46" t="s">
        <v>170</v>
      </c>
      <c r="BC140" s="46" t="s">
        <v>170</v>
      </c>
      <c r="BD140" s="46" t="s">
        <v>170</v>
      </c>
      <c r="BE140" s="46" t="s">
        <v>170</v>
      </c>
      <c r="BG140" s="46" t="s">
        <v>170</v>
      </c>
    </row>
    <row r="141" spans="1:59" x14ac:dyDescent="0.25">
      <c r="A141" t="s">
        <v>178</v>
      </c>
      <c r="B141" s="48" t="s">
        <v>168</v>
      </c>
      <c r="C141" s="48" t="s">
        <v>168</v>
      </c>
      <c r="D141" s="48" t="s">
        <v>168</v>
      </c>
      <c r="E141" s="48" t="s">
        <v>168</v>
      </c>
      <c r="F141" s="53" t="s">
        <v>169</v>
      </c>
      <c r="G141" s="48" t="s">
        <v>168</v>
      </c>
      <c r="H141" s="48" t="s">
        <v>168</v>
      </c>
      <c r="I141" s="53" t="s">
        <v>169</v>
      </c>
      <c r="J141" s="48" t="s">
        <v>168</v>
      </c>
      <c r="K141" s="53" t="s">
        <v>169</v>
      </c>
      <c r="L141" s="48" t="s">
        <v>168</v>
      </c>
      <c r="M141" s="53" t="s">
        <v>169</v>
      </c>
      <c r="O141" s="52" t="s">
        <v>195</v>
      </c>
      <c r="AS141" t="s">
        <v>221</v>
      </c>
      <c r="AT141" s="53" t="s">
        <v>169</v>
      </c>
      <c r="AU141" s="46" t="s">
        <v>170</v>
      </c>
      <c r="AV141" s="46" t="s">
        <v>170</v>
      </c>
      <c r="AW141" s="53" t="s">
        <v>169</v>
      </c>
      <c r="AX141" s="46" t="s">
        <v>170</v>
      </c>
      <c r="AY141" s="53" t="s">
        <v>169</v>
      </c>
      <c r="AZ141" s="46" t="s">
        <v>170</v>
      </c>
      <c r="BA141" s="53" t="s">
        <v>169</v>
      </c>
      <c r="BB141" s="46" t="s">
        <v>170</v>
      </c>
      <c r="BC141" s="53" t="s">
        <v>169</v>
      </c>
      <c r="BD141" s="53" t="s">
        <v>169</v>
      </c>
      <c r="BE141" s="46" t="s">
        <v>170</v>
      </c>
      <c r="BG141" s="50" t="s">
        <v>192</v>
      </c>
    </row>
    <row r="142" spans="1:59" x14ac:dyDescent="0.25">
      <c r="A142" t="s">
        <v>179</v>
      </c>
      <c r="B142" s="48" t="s">
        <v>168</v>
      </c>
      <c r="C142" s="53" t="s">
        <v>169</v>
      </c>
      <c r="D142" s="48" t="s">
        <v>168</v>
      </c>
      <c r="E142" s="48" t="s">
        <v>168</v>
      </c>
      <c r="F142" s="48" t="s">
        <v>168</v>
      </c>
      <c r="G142" s="48" t="s">
        <v>168</v>
      </c>
      <c r="H142" s="46" t="s">
        <v>170</v>
      </c>
      <c r="I142" s="53" t="s">
        <v>169</v>
      </c>
      <c r="J142" s="48" t="s">
        <v>168</v>
      </c>
      <c r="K142" s="48" t="s">
        <v>168</v>
      </c>
      <c r="L142" s="48" t="s">
        <v>168</v>
      </c>
      <c r="M142" s="48" t="s">
        <v>168</v>
      </c>
      <c r="O142" s="48" t="s">
        <v>168</v>
      </c>
    </row>
    <row r="143" spans="1:59" x14ac:dyDescent="0.25">
      <c r="A143" t="s">
        <v>213</v>
      </c>
      <c r="B143" s="48" t="s">
        <v>168</v>
      </c>
      <c r="C143" s="48" t="s">
        <v>168</v>
      </c>
      <c r="D143" s="48" t="s">
        <v>168</v>
      </c>
      <c r="E143" s="48" t="s">
        <v>168</v>
      </c>
      <c r="F143" s="48" t="s">
        <v>168</v>
      </c>
      <c r="G143" s="48" t="s">
        <v>168</v>
      </c>
      <c r="H143" s="48" t="s">
        <v>168</v>
      </c>
      <c r="I143" s="48" t="s">
        <v>168</v>
      </c>
      <c r="J143" s="48" t="s">
        <v>168</v>
      </c>
      <c r="K143" s="48" t="s">
        <v>168</v>
      </c>
      <c r="L143" s="48" t="s">
        <v>168</v>
      </c>
      <c r="M143" s="48" t="s">
        <v>168</v>
      </c>
      <c r="O143" s="48" t="s">
        <v>168</v>
      </c>
    </row>
    <row r="144" spans="1:59" x14ac:dyDescent="0.25">
      <c r="A144" t="s">
        <v>214</v>
      </c>
      <c r="B144" s="48" t="s">
        <v>168</v>
      </c>
      <c r="C144" s="48" t="s">
        <v>168</v>
      </c>
      <c r="D144" s="48" t="s">
        <v>168</v>
      </c>
      <c r="E144" s="48" t="s">
        <v>168</v>
      </c>
      <c r="F144" s="48" t="s">
        <v>168</v>
      </c>
      <c r="G144" s="48" t="s">
        <v>168</v>
      </c>
      <c r="H144" s="48" t="s">
        <v>168</v>
      </c>
      <c r="I144" s="48" t="s">
        <v>168</v>
      </c>
      <c r="J144" s="48" t="s">
        <v>168</v>
      </c>
      <c r="K144" s="48" t="s">
        <v>168</v>
      </c>
      <c r="L144" s="48" t="s">
        <v>168</v>
      </c>
      <c r="M144" s="48" t="s">
        <v>168</v>
      </c>
      <c r="O144" s="48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8" t="s">
        <v>168</v>
      </c>
      <c r="C160" s="48" t="s">
        <v>168</v>
      </c>
      <c r="D160" s="48" t="s">
        <v>168</v>
      </c>
      <c r="E160" s="48" t="s">
        <v>168</v>
      </c>
      <c r="F160" s="48" t="s">
        <v>168</v>
      </c>
      <c r="G160" s="48" t="s">
        <v>168</v>
      </c>
      <c r="H160" s="48" t="s">
        <v>168</v>
      </c>
      <c r="I160" s="48" t="s">
        <v>168</v>
      </c>
      <c r="J160" s="48" t="s">
        <v>168</v>
      </c>
      <c r="K160" s="48" t="s">
        <v>168</v>
      </c>
      <c r="L160" s="48" t="s">
        <v>168</v>
      </c>
      <c r="M160" s="48" t="s">
        <v>168</v>
      </c>
      <c r="O160" s="47" t="s">
        <v>168</v>
      </c>
    </row>
    <row r="161" spans="1:59" x14ac:dyDescent="0.25">
      <c r="A161" t="s">
        <v>172</v>
      </c>
      <c r="B161" s="48" t="s">
        <v>168</v>
      </c>
      <c r="C161" s="48" t="s">
        <v>168</v>
      </c>
      <c r="D161" s="48" t="s">
        <v>168</v>
      </c>
      <c r="E161" s="53" t="s">
        <v>169</v>
      </c>
      <c r="F161" s="48" t="s">
        <v>168</v>
      </c>
      <c r="G161" s="46" t="s">
        <v>170</v>
      </c>
      <c r="H161" s="48" t="s">
        <v>168</v>
      </c>
      <c r="I161" s="48" t="s">
        <v>168</v>
      </c>
      <c r="J161" s="48" t="s">
        <v>168</v>
      </c>
      <c r="K161" s="48" t="s">
        <v>168</v>
      </c>
      <c r="L161" s="48" t="s">
        <v>168</v>
      </c>
      <c r="M161" s="48" t="s">
        <v>168</v>
      </c>
      <c r="O161" s="48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8" t="s">
        <v>168</v>
      </c>
      <c r="C162" s="48" t="s">
        <v>168</v>
      </c>
      <c r="D162" s="48" t="s">
        <v>168</v>
      </c>
      <c r="E162" s="48" t="s">
        <v>168</v>
      </c>
      <c r="F162" s="48" t="s">
        <v>168</v>
      </c>
      <c r="G162" s="48" t="s">
        <v>168</v>
      </c>
      <c r="H162" s="48" t="s">
        <v>168</v>
      </c>
      <c r="I162" s="48" t="s">
        <v>168</v>
      </c>
      <c r="J162" s="48" t="s">
        <v>168</v>
      </c>
      <c r="K162" s="48" t="s">
        <v>168</v>
      </c>
      <c r="L162" s="48" t="s">
        <v>168</v>
      </c>
      <c r="M162" s="48" t="s">
        <v>168</v>
      </c>
      <c r="O162" s="48" t="s">
        <v>168</v>
      </c>
      <c r="AS162" t="s">
        <v>215</v>
      </c>
      <c r="AT162" s="46" t="s">
        <v>170</v>
      </c>
      <c r="AU162" s="53" t="s">
        <v>169</v>
      </c>
      <c r="AV162" s="48" t="s">
        <v>168</v>
      </c>
      <c r="AW162" s="48" t="s">
        <v>168</v>
      </c>
      <c r="AX162" s="53" t="s">
        <v>169</v>
      </c>
      <c r="AY162" s="46" t="s">
        <v>170</v>
      </c>
      <c r="AZ162" s="53" t="s">
        <v>169</v>
      </c>
      <c r="BA162" s="46" t="s">
        <v>170</v>
      </c>
      <c r="BB162" s="46" t="s">
        <v>170</v>
      </c>
      <c r="BC162" s="46" t="s">
        <v>170</v>
      </c>
      <c r="BD162" s="46" t="s">
        <v>170</v>
      </c>
      <c r="BE162" s="46" t="s">
        <v>170</v>
      </c>
      <c r="BG162" s="46" t="s">
        <v>170</v>
      </c>
    </row>
    <row r="163" spans="1:59" x14ac:dyDescent="0.25">
      <c r="A163" t="s">
        <v>174</v>
      </c>
      <c r="B163" s="48" t="s">
        <v>168</v>
      </c>
      <c r="C163" s="48" t="s">
        <v>168</v>
      </c>
      <c r="D163" s="48" t="s">
        <v>168</v>
      </c>
      <c r="E163" s="48" t="s">
        <v>168</v>
      </c>
      <c r="F163" s="48" t="s">
        <v>168</v>
      </c>
      <c r="G163" s="48" t="s">
        <v>168</v>
      </c>
      <c r="H163" s="48" t="s">
        <v>168</v>
      </c>
      <c r="I163" s="48" t="s">
        <v>168</v>
      </c>
      <c r="J163" s="48" t="s">
        <v>168</v>
      </c>
      <c r="K163" s="48" t="s">
        <v>168</v>
      </c>
      <c r="L163" s="48" t="s">
        <v>168</v>
      </c>
      <c r="M163" s="48" t="s">
        <v>168</v>
      </c>
      <c r="O163" s="48" t="s">
        <v>168</v>
      </c>
      <c r="AS163" t="s">
        <v>216</v>
      </c>
      <c r="AT163" s="46" t="s">
        <v>170</v>
      </c>
      <c r="AU163" s="53" t="s">
        <v>169</v>
      </c>
      <c r="AV163" s="53" t="s">
        <v>169</v>
      </c>
      <c r="AW163" s="53" t="s">
        <v>169</v>
      </c>
      <c r="AX163" s="53" t="s">
        <v>169</v>
      </c>
      <c r="AY163" s="53" t="s">
        <v>169</v>
      </c>
      <c r="AZ163" s="46" t="s">
        <v>170</v>
      </c>
      <c r="BA163" s="46" t="s">
        <v>170</v>
      </c>
      <c r="BB163" s="46" t="s">
        <v>170</v>
      </c>
      <c r="BC163" s="46" t="s">
        <v>170</v>
      </c>
      <c r="BD163" s="46" t="s">
        <v>170</v>
      </c>
      <c r="BE163" s="53" t="s">
        <v>169</v>
      </c>
      <c r="BG163" s="50" t="s">
        <v>192</v>
      </c>
    </row>
    <row r="164" spans="1:59" x14ac:dyDescent="0.25">
      <c r="A164" t="s">
        <v>175</v>
      </c>
      <c r="B164" s="48" t="s">
        <v>168</v>
      </c>
      <c r="C164" s="53" t="s">
        <v>169</v>
      </c>
      <c r="D164" s="48" t="s">
        <v>168</v>
      </c>
      <c r="E164" s="48" t="s">
        <v>168</v>
      </c>
      <c r="F164" s="48" t="s">
        <v>168</v>
      </c>
      <c r="G164" s="48" t="s">
        <v>168</v>
      </c>
      <c r="H164" s="48" t="s">
        <v>168</v>
      </c>
      <c r="I164" s="48" t="s">
        <v>168</v>
      </c>
      <c r="J164" s="46" t="s">
        <v>170</v>
      </c>
      <c r="K164" s="48" t="s">
        <v>168</v>
      </c>
      <c r="L164" s="48" t="s">
        <v>168</v>
      </c>
      <c r="M164" s="53" t="s">
        <v>169</v>
      </c>
      <c r="O164" s="48" t="s">
        <v>168</v>
      </c>
      <c r="AS164" t="s">
        <v>217</v>
      </c>
      <c r="AT164" s="53" t="s">
        <v>169</v>
      </c>
      <c r="AU164" s="48" t="s">
        <v>168</v>
      </c>
      <c r="AV164" s="53" t="s">
        <v>169</v>
      </c>
      <c r="AW164" s="48" t="s">
        <v>168</v>
      </c>
      <c r="AX164" s="48" t="s">
        <v>168</v>
      </c>
      <c r="AY164" s="48" t="s">
        <v>168</v>
      </c>
      <c r="AZ164" s="53" t="s">
        <v>169</v>
      </c>
      <c r="BA164" s="48" t="s">
        <v>168</v>
      </c>
      <c r="BB164" s="53" t="s">
        <v>169</v>
      </c>
      <c r="BC164" s="53" t="s">
        <v>169</v>
      </c>
      <c r="BD164" s="48" t="s">
        <v>168</v>
      </c>
      <c r="BE164" s="48" t="s">
        <v>168</v>
      </c>
      <c r="BG164" s="48" t="s">
        <v>168</v>
      </c>
    </row>
    <row r="165" spans="1:59" x14ac:dyDescent="0.25">
      <c r="A165" t="s">
        <v>176</v>
      </c>
      <c r="B165" s="48" t="s">
        <v>168</v>
      </c>
      <c r="C165" s="48" t="s">
        <v>168</v>
      </c>
      <c r="D165" s="48" t="s">
        <v>168</v>
      </c>
      <c r="E165" s="48" t="s">
        <v>168</v>
      </c>
      <c r="F165" s="48" t="s">
        <v>168</v>
      </c>
      <c r="G165" s="48" t="s">
        <v>168</v>
      </c>
      <c r="H165" s="48" t="s">
        <v>168</v>
      </c>
      <c r="I165" s="48" t="s">
        <v>168</v>
      </c>
      <c r="J165" s="48" t="s">
        <v>168</v>
      </c>
      <c r="K165" s="48" t="s">
        <v>168</v>
      </c>
      <c r="L165" s="48" t="s">
        <v>168</v>
      </c>
      <c r="M165" s="48" t="s">
        <v>168</v>
      </c>
      <c r="O165" s="48" t="s">
        <v>168</v>
      </c>
      <c r="AS165" t="s">
        <v>218</v>
      </c>
      <c r="AT165" s="48" t="s">
        <v>168</v>
      </c>
      <c r="AU165" s="48" t="s">
        <v>168</v>
      </c>
      <c r="AV165" s="48" t="s">
        <v>168</v>
      </c>
      <c r="AW165" s="48" t="s">
        <v>168</v>
      </c>
      <c r="AX165" s="48" t="s">
        <v>168</v>
      </c>
      <c r="AY165" s="48" t="s">
        <v>168</v>
      </c>
      <c r="AZ165" s="48" t="s">
        <v>168</v>
      </c>
      <c r="BA165" s="48" t="s">
        <v>168</v>
      </c>
      <c r="BB165" s="48" t="s">
        <v>168</v>
      </c>
      <c r="BC165" s="48" t="s">
        <v>168</v>
      </c>
      <c r="BD165" s="48" t="s">
        <v>168</v>
      </c>
      <c r="BE165" s="48" t="s">
        <v>168</v>
      </c>
      <c r="BG165" s="48" t="s">
        <v>168</v>
      </c>
    </row>
    <row r="166" spans="1:59" x14ac:dyDescent="0.25">
      <c r="A166" t="s">
        <v>177</v>
      </c>
      <c r="B166" s="53" t="s">
        <v>169</v>
      </c>
      <c r="C166" s="53" t="s">
        <v>169</v>
      </c>
      <c r="D166" s="48" t="s">
        <v>168</v>
      </c>
      <c r="E166" s="48" t="s">
        <v>168</v>
      </c>
      <c r="F166" s="53" t="s">
        <v>169</v>
      </c>
      <c r="G166" s="53" t="s">
        <v>169</v>
      </c>
      <c r="H166" s="46" t="s">
        <v>170</v>
      </c>
      <c r="I166" s="46" t="s">
        <v>170</v>
      </c>
      <c r="J166" s="53" t="s">
        <v>169</v>
      </c>
      <c r="K166" s="46" t="s">
        <v>170</v>
      </c>
      <c r="L166" s="48" t="s">
        <v>168</v>
      </c>
      <c r="M166" s="53" t="s">
        <v>169</v>
      </c>
      <c r="O166" s="52" t="s">
        <v>195</v>
      </c>
      <c r="AS166" t="s">
        <v>219</v>
      </c>
      <c r="AT166" s="48" t="s">
        <v>168</v>
      </c>
      <c r="AU166" s="48" t="s">
        <v>168</v>
      </c>
      <c r="AV166" s="48" t="s">
        <v>168</v>
      </c>
      <c r="AW166" s="48" t="s">
        <v>168</v>
      </c>
      <c r="AX166" s="53" t="s">
        <v>169</v>
      </c>
      <c r="AY166" s="48" t="s">
        <v>168</v>
      </c>
      <c r="AZ166" s="48" t="s">
        <v>168</v>
      </c>
      <c r="BA166" s="53" t="s">
        <v>169</v>
      </c>
      <c r="BB166" s="48" t="s">
        <v>168</v>
      </c>
      <c r="BC166" s="48" t="s">
        <v>168</v>
      </c>
      <c r="BD166" s="53" t="s">
        <v>169</v>
      </c>
      <c r="BE166" s="46" t="s">
        <v>170</v>
      </c>
      <c r="BG166" s="48" t="s">
        <v>168</v>
      </c>
    </row>
    <row r="167" spans="1:59" x14ac:dyDescent="0.25">
      <c r="A167" t="s">
        <v>178</v>
      </c>
      <c r="B167" s="48" t="s">
        <v>168</v>
      </c>
      <c r="C167" s="48" t="s">
        <v>168</v>
      </c>
      <c r="D167" s="46" t="s">
        <v>170</v>
      </c>
      <c r="E167" s="48" t="s">
        <v>168</v>
      </c>
      <c r="F167" s="53" t="s">
        <v>169</v>
      </c>
      <c r="G167" s="46" t="s">
        <v>170</v>
      </c>
      <c r="H167" s="48" t="s">
        <v>168</v>
      </c>
      <c r="I167" s="46" t="s">
        <v>170</v>
      </c>
      <c r="J167" s="53" t="s">
        <v>169</v>
      </c>
      <c r="K167" s="46" t="s">
        <v>170</v>
      </c>
      <c r="L167" s="48" t="s">
        <v>168</v>
      </c>
      <c r="M167" s="48" t="s">
        <v>168</v>
      </c>
      <c r="O167" s="52" t="s">
        <v>195</v>
      </c>
      <c r="AS167" t="s">
        <v>220</v>
      </c>
      <c r="AT167" s="48" t="s">
        <v>168</v>
      </c>
      <c r="AU167" s="53" t="s">
        <v>169</v>
      </c>
      <c r="AV167" s="48" t="s">
        <v>168</v>
      </c>
      <c r="AW167" s="48" t="s">
        <v>168</v>
      </c>
      <c r="AX167" s="48" t="s">
        <v>168</v>
      </c>
      <c r="AY167" s="53" t="s">
        <v>169</v>
      </c>
      <c r="AZ167" s="48" t="s">
        <v>168</v>
      </c>
      <c r="BA167" s="53" t="s">
        <v>169</v>
      </c>
      <c r="BB167" s="48" t="s">
        <v>168</v>
      </c>
      <c r="BC167" s="48" t="s">
        <v>168</v>
      </c>
      <c r="BD167" s="53" t="s">
        <v>169</v>
      </c>
      <c r="BE167" s="46" t="s">
        <v>170</v>
      </c>
      <c r="BG167" s="48" t="s">
        <v>168</v>
      </c>
    </row>
    <row r="168" spans="1:59" x14ac:dyDescent="0.25">
      <c r="A168" t="s">
        <v>179</v>
      </c>
      <c r="B168" s="48" t="s">
        <v>168</v>
      </c>
      <c r="C168" s="48" t="s">
        <v>168</v>
      </c>
      <c r="D168" s="48" t="s">
        <v>168</v>
      </c>
      <c r="E168" s="48" t="s">
        <v>168</v>
      </c>
      <c r="F168" s="48" t="s">
        <v>168</v>
      </c>
      <c r="G168" s="48" t="s">
        <v>168</v>
      </c>
      <c r="H168" s="48" t="s">
        <v>168</v>
      </c>
      <c r="I168" s="48" t="s">
        <v>168</v>
      </c>
      <c r="J168" s="48" t="s">
        <v>168</v>
      </c>
      <c r="K168" s="48" t="s">
        <v>168</v>
      </c>
      <c r="L168" s="48" t="s">
        <v>168</v>
      </c>
      <c r="M168" s="53" t="s">
        <v>169</v>
      </c>
      <c r="O168" s="48" t="s">
        <v>168</v>
      </c>
      <c r="AS168" t="s">
        <v>221</v>
      </c>
      <c r="AT168" s="48" t="s">
        <v>168</v>
      </c>
      <c r="AU168" s="46" t="s">
        <v>170</v>
      </c>
      <c r="AV168" s="53" t="s">
        <v>169</v>
      </c>
      <c r="AW168" s="53" t="s">
        <v>169</v>
      </c>
      <c r="AX168" s="48" t="s">
        <v>168</v>
      </c>
      <c r="AY168" s="48" t="s">
        <v>168</v>
      </c>
      <c r="AZ168" s="48" t="s">
        <v>168</v>
      </c>
      <c r="BA168" s="46" t="s">
        <v>170</v>
      </c>
      <c r="BB168" s="48" t="s">
        <v>168</v>
      </c>
      <c r="BC168" s="46" t="s">
        <v>170</v>
      </c>
      <c r="BD168" s="53" t="s">
        <v>169</v>
      </c>
      <c r="BE168" s="53" t="s">
        <v>169</v>
      </c>
      <c r="BG168" s="52" t="s">
        <v>195</v>
      </c>
    </row>
    <row r="169" spans="1:59" x14ac:dyDescent="0.25">
      <c r="A169" t="s">
        <v>213</v>
      </c>
      <c r="B169" s="48" t="s">
        <v>168</v>
      </c>
      <c r="C169" s="48" t="s">
        <v>168</v>
      </c>
      <c r="D169" s="48" t="s">
        <v>168</v>
      </c>
      <c r="E169" s="48" t="s">
        <v>168</v>
      </c>
      <c r="F169" s="48" t="s">
        <v>168</v>
      </c>
      <c r="G169" s="48" t="s">
        <v>168</v>
      </c>
      <c r="H169" s="48" t="s">
        <v>168</v>
      </c>
      <c r="I169" s="48" t="s">
        <v>168</v>
      </c>
      <c r="J169" s="48" t="s">
        <v>168</v>
      </c>
      <c r="K169" s="48" t="s">
        <v>168</v>
      </c>
      <c r="L169" s="48" t="s">
        <v>168</v>
      </c>
      <c r="M169" s="48" t="s">
        <v>168</v>
      </c>
      <c r="O169" s="48" t="s">
        <v>168</v>
      </c>
    </row>
    <row r="170" spans="1:59" x14ac:dyDescent="0.25">
      <c r="A170" t="s">
        <v>214</v>
      </c>
      <c r="B170" s="48" t="s">
        <v>168</v>
      </c>
      <c r="C170" s="48" t="s">
        <v>168</v>
      </c>
      <c r="D170" s="48" t="s">
        <v>168</v>
      </c>
      <c r="E170" s="48" t="s">
        <v>168</v>
      </c>
      <c r="F170" s="48" t="s">
        <v>168</v>
      </c>
      <c r="G170" s="48" t="s">
        <v>168</v>
      </c>
      <c r="H170" s="48" t="s">
        <v>168</v>
      </c>
      <c r="I170" s="48" t="s">
        <v>168</v>
      </c>
      <c r="J170" s="48" t="s">
        <v>168</v>
      </c>
      <c r="K170" s="48" t="s">
        <v>168</v>
      </c>
      <c r="L170" s="48" t="s">
        <v>168</v>
      </c>
      <c r="M170" s="48" t="s">
        <v>168</v>
      </c>
      <c r="O170" s="48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62" t="s">
        <v>171</v>
      </c>
      <c r="B184" s="48" t="s">
        <v>168</v>
      </c>
      <c r="C184" s="48" t="s">
        <v>168</v>
      </c>
      <c r="D184" s="48" t="s">
        <v>168</v>
      </c>
      <c r="E184" s="48" t="s">
        <v>168</v>
      </c>
      <c r="F184" s="48" t="s">
        <v>168</v>
      </c>
      <c r="G184" s="48" t="s">
        <v>168</v>
      </c>
      <c r="H184" s="48" t="s">
        <v>168</v>
      </c>
      <c r="I184" s="48" t="s">
        <v>168</v>
      </c>
      <c r="J184" s="48" t="s">
        <v>168</v>
      </c>
      <c r="K184" s="48" t="s">
        <v>168</v>
      </c>
      <c r="L184" s="48" t="s">
        <v>168</v>
      </c>
      <c r="M184" s="48" t="s">
        <v>168</v>
      </c>
      <c r="O184" s="47" t="s">
        <v>168</v>
      </c>
    </row>
    <row r="185" spans="1:59" x14ac:dyDescent="0.25">
      <c r="A185" s="62" t="s">
        <v>172</v>
      </c>
      <c r="B185" s="48" t="s">
        <v>168</v>
      </c>
      <c r="C185" s="48" t="s">
        <v>168</v>
      </c>
      <c r="D185" s="48" t="s">
        <v>168</v>
      </c>
      <c r="E185" s="48" t="s">
        <v>168</v>
      </c>
      <c r="F185" s="48" t="s">
        <v>168</v>
      </c>
      <c r="G185" s="48" t="s">
        <v>168</v>
      </c>
      <c r="H185" s="48" t="s">
        <v>168</v>
      </c>
      <c r="I185" s="48" t="s">
        <v>168</v>
      </c>
      <c r="J185" s="48" t="s">
        <v>168</v>
      </c>
      <c r="K185" s="48" t="s">
        <v>168</v>
      </c>
      <c r="L185" s="48" t="s">
        <v>168</v>
      </c>
      <c r="M185" s="48" t="s">
        <v>168</v>
      </c>
      <c r="O185" s="48" t="s">
        <v>168</v>
      </c>
    </row>
    <row r="186" spans="1:59" x14ac:dyDescent="0.25">
      <c r="A186" s="62" t="s">
        <v>173</v>
      </c>
      <c r="B186" s="48" t="s">
        <v>168</v>
      </c>
      <c r="C186" s="48" t="s">
        <v>168</v>
      </c>
      <c r="D186" s="48" t="s">
        <v>168</v>
      </c>
      <c r="E186" s="48" t="s">
        <v>168</v>
      </c>
      <c r="F186" s="48" t="s">
        <v>168</v>
      </c>
      <c r="G186" s="48" t="s">
        <v>168</v>
      </c>
      <c r="H186" s="48" t="s">
        <v>168</v>
      </c>
      <c r="I186" s="48" t="s">
        <v>168</v>
      </c>
      <c r="J186" s="48" t="s">
        <v>168</v>
      </c>
      <c r="K186" s="48" t="s">
        <v>168</v>
      </c>
      <c r="L186" s="48" t="s">
        <v>168</v>
      </c>
      <c r="M186" s="48" t="s">
        <v>168</v>
      </c>
      <c r="O186" s="48" t="s">
        <v>168</v>
      </c>
    </row>
    <row r="187" spans="1:59" x14ac:dyDescent="0.25">
      <c r="A187" s="62" t="s">
        <v>174</v>
      </c>
      <c r="B187" s="48" t="s">
        <v>168</v>
      </c>
      <c r="C187" s="48" t="s">
        <v>168</v>
      </c>
      <c r="D187" s="48" t="s">
        <v>168</v>
      </c>
      <c r="E187" s="48" t="s">
        <v>168</v>
      </c>
      <c r="F187" s="48" t="s">
        <v>168</v>
      </c>
      <c r="G187" s="48" t="s">
        <v>168</v>
      </c>
      <c r="H187" s="48" t="s">
        <v>168</v>
      </c>
      <c r="I187" s="48" t="s">
        <v>168</v>
      </c>
      <c r="J187" s="48" t="s">
        <v>168</v>
      </c>
      <c r="K187" s="48" t="s">
        <v>168</v>
      </c>
      <c r="L187" s="48" t="s">
        <v>168</v>
      </c>
      <c r="M187" s="48" t="s">
        <v>168</v>
      </c>
      <c r="O187" s="48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62" t="s">
        <v>175</v>
      </c>
      <c r="B188" s="46" t="s">
        <v>170</v>
      </c>
      <c r="C188" s="48" t="s">
        <v>168</v>
      </c>
      <c r="D188" s="48" t="s">
        <v>168</v>
      </c>
      <c r="E188" s="48" t="s">
        <v>168</v>
      </c>
      <c r="F188" s="48" t="s">
        <v>168</v>
      </c>
      <c r="G188" s="53" t="s">
        <v>169</v>
      </c>
      <c r="H188" s="53" t="s">
        <v>169</v>
      </c>
      <c r="I188" s="53" t="s">
        <v>169</v>
      </c>
      <c r="J188" s="48" t="s">
        <v>168</v>
      </c>
      <c r="K188" s="53" t="s">
        <v>169</v>
      </c>
      <c r="L188" s="48" t="s">
        <v>168</v>
      </c>
      <c r="M188" s="48" t="s">
        <v>168</v>
      </c>
      <c r="O188" s="48" t="s">
        <v>168</v>
      </c>
      <c r="AS188" t="s">
        <v>215</v>
      </c>
      <c r="AT188" s="53" t="s">
        <v>169</v>
      </c>
      <c r="AU188" s="48" t="s">
        <v>168</v>
      </c>
      <c r="AV188" s="48" t="s">
        <v>168</v>
      </c>
      <c r="AW188" s="48" t="s">
        <v>168</v>
      </c>
      <c r="AX188" s="48" t="s">
        <v>168</v>
      </c>
      <c r="AY188" s="48" t="s">
        <v>168</v>
      </c>
      <c r="AZ188" s="48" t="s">
        <v>168</v>
      </c>
      <c r="BA188" s="53" t="s">
        <v>169</v>
      </c>
      <c r="BB188" s="46" t="s">
        <v>170</v>
      </c>
      <c r="BC188" s="46" t="s">
        <v>170</v>
      </c>
      <c r="BD188" s="46" t="s">
        <v>170</v>
      </c>
      <c r="BE188" s="53" t="s">
        <v>169</v>
      </c>
      <c r="BG188" s="56" t="s">
        <v>229</v>
      </c>
    </row>
    <row r="189" spans="1:59" x14ac:dyDescent="0.25">
      <c r="A189" s="62" t="s">
        <v>176</v>
      </c>
      <c r="B189" s="48" t="s">
        <v>168</v>
      </c>
      <c r="C189" s="48" t="s">
        <v>168</v>
      </c>
      <c r="D189" s="48" t="s">
        <v>168</v>
      </c>
      <c r="E189" s="48" t="s">
        <v>168</v>
      </c>
      <c r="F189" s="48" t="s">
        <v>168</v>
      </c>
      <c r="G189" s="48" t="s">
        <v>168</v>
      </c>
      <c r="H189" s="48" t="s">
        <v>168</v>
      </c>
      <c r="I189" s="48" t="s">
        <v>168</v>
      </c>
      <c r="J189" s="48" t="s">
        <v>168</v>
      </c>
      <c r="K189" s="48" t="s">
        <v>168</v>
      </c>
      <c r="L189" s="48" t="s">
        <v>168</v>
      </c>
      <c r="M189" s="48" t="s">
        <v>168</v>
      </c>
      <c r="O189" s="48" t="s">
        <v>168</v>
      </c>
      <c r="AS189" t="s">
        <v>216</v>
      </c>
      <c r="AT189" s="48" t="s">
        <v>168</v>
      </c>
      <c r="AU189" s="48" t="s">
        <v>168</v>
      </c>
      <c r="AV189" s="53" t="s">
        <v>169</v>
      </c>
      <c r="AW189" s="48" t="s">
        <v>168</v>
      </c>
      <c r="AX189" s="48" t="s">
        <v>168</v>
      </c>
      <c r="AY189" s="48" t="s">
        <v>168</v>
      </c>
      <c r="AZ189" s="48" t="s">
        <v>168</v>
      </c>
      <c r="BA189" s="48" t="s">
        <v>168</v>
      </c>
      <c r="BB189" s="48" t="s">
        <v>168</v>
      </c>
      <c r="BC189" s="48" t="s">
        <v>168</v>
      </c>
      <c r="BD189" s="48" t="s">
        <v>168</v>
      </c>
      <c r="BE189" s="48" t="s">
        <v>168</v>
      </c>
      <c r="BG189" s="48" t="s">
        <v>168</v>
      </c>
    </row>
    <row r="190" spans="1:59" x14ac:dyDescent="0.25">
      <c r="A190" s="62" t="s">
        <v>177</v>
      </c>
      <c r="B190" s="48" t="s">
        <v>168</v>
      </c>
      <c r="C190" s="48" t="s">
        <v>168</v>
      </c>
      <c r="D190" s="53" t="s">
        <v>169</v>
      </c>
      <c r="E190" s="48" t="s">
        <v>168</v>
      </c>
      <c r="F190" s="48" t="s">
        <v>168</v>
      </c>
      <c r="G190" s="53" t="s">
        <v>169</v>
      </c>
      <c r="H190" s="48" t="s">
        <v>168</v>
      </c>
      <c r="I190" s="53" t="s">
        <v>169</v>
      </c>
      <c r="J190" s="48" t="s">
        <v>168</v>
      </c>
      <c r="K190" s="46" t="s">
        <v>170</v>
      </c>
      <c r="L190" s="48" t="s">
        <v>168</v>
      </c>
      <c r="M190" s="48" t="s">
        <v>168</v>
      </c>
      <c r="O190" s="48" t="s">
        <v>168</v>
      </c>
      <c r="AS190" t="s">
        <v>217</v>
      </c>
      <c r="AT190" s="48" t="s">
        <v>168</v>
      </c>
      <c r="AU190" s="48" t="s">
        <v>168</v>
      </c>
      <c r="AV190" s="46" t="s">
        <v>170</v>
      </c>
      <c r="AW190" s="53" t="s">
        <v>169</v>
      </c>
      <c r="AX190" s="48" t="s">
        <v>168</v>
      </c>
      <c r="AY190" s="48" t="s">
        <v>168</v>
      </c>
      <c r="AZ190" s="48" t="s">
        <v>168</v>
      </c>
      <c r="BA190" s="48" t="s">
        <v>168</v>
      </c>
      <c r="BB190" s="48" t="s">
        <v>168</v>
      </c>
      <c r="BC190" s="48" t="s">
        <v>168</v>
      </c>
      <c r="BD190" s="48" t="s">
        <v>168</v>
      </c>
      <c r="BE190" s="48" t="s">
        <v>168</v>
      </c>
      <c r="BG190" s="48" t="s">
        <v>168</v>
      </c>
    </row>
    <row r="191" spans="1:59" x14ac:dyDescent="0.25">
      <c r="A191" s="62" t="s">
        <v>178</v>
      </c>
      <c r="B191" s="48" t="s">
        <v>168</v>
      </c>
      <c r="C191" s="53" t="s">
        <v>169</v>
      </c>
      <c r="D191" s="48" t="s">
        <v>168</v>
      </c>
      <c r="E191" s="48" t="s">
        <v>168</v>
      </c>
      <c r="F191" s="48" t="s">
        <v>168</v>
      </c>
      <c r="G191" s="53" t="s">
        <v>169</v>
      </c>
      <c r="H191" s="48" t="s">
        <v>168</v>
      </c>
      <c r="I191" s="53" t="s">
        <v>169</v>
      </c>
      <c r="J191" s="48" t="s">
        <v>168</v>
      </c>
      <c r="K191" s="53" t="s">
        <v>169</v>
      </c>
      <c r="L191" s="48" t="s">
        <v>168</v>
      </c>
      <c r="M191" s="53" t="s">
        <v>169</v>
      </c>
      <c r="O191" s="48" t="s">
        <v>168</v>
      </c>
      <c r="AS191" t="s">
        <v>218</v>
      </c>
      <c r="AT191" s="48" t="s">
        <v>168</v>
      </c>
      <c r="AU191" s="48" t="s">
        <v>168</v>
      </c>
      <c r="AV191" s="46" t="s">
        <v>170</v>
      </c>
      <c r="AW191" s="48" t="s">
        <v>168</v>
      </c>
      <c r="AX191" s="53" t="s">
        <v>169</v>
      </c>
      <c r="AY191" s="48" t="s">
        <v>168</v>
      </c>
      <c r="AZ191" s="48" t="s">
        <v>168</v>
      </c>
      <c r="BA191" s="53" t="s">
        <v>169</v>
      </c>
      <c r="BB191" s="48" t="s">
        <v>168</v>
      </c>
      <c r="BC191" s="53" t="s">
        <v>169</v>
      </c>
      <c r="BD191" s="53" t="s">
        <v>169</v>
      </c>
      <c r="BE191" s="53" t="s">
        <v>169</v>
      </c>
      <c r="BG191" s="52" t="s">
        <v>195</v>
      </c>
    </row>
    <row r="192" spans="1:59" x14ac:dyDescent="0.25">
      <c r="A192" s="62" t="s">
        <v>179</v>
      </c>
      <c r="B192" s="48" t="s">
        <v>168</v>
      </c>
      <c r="C192" s="48" t="s">
        <v>168</v>
      </c>
      <c r="D192" s="48" t="s">
        <v>168</v>
      </c>
      <c r="E192" s="48" t="s">
        <v>168</v>
      </c>
      <c r="F192" s="48" t="s">
        <v>168</v>
      </c>
      <c r="G192" s="48" t="s">
        <v>168</v>
      </c>
      <c r="H192" s="48" t="s">
        <v>168</v>
      </c>
      <c r="I192" s="48" t="s">
        <v>168</v>
      </c>
      <c r="J192" s="48" t="s">
        <v>168</v>
      </c>
      <c r="K192" s="53" t="s">
        <v>169</v>
      </c>
      <c r="L192" s="48" t="s">
        <v>168</v>
      </c>
      <c r="M192" s="48" t="s">
        <v>168</v>
      </c>
      <c r="O192" s="48" t="s">
        <v>168</v>
      </c>
      <c r="AS192" t="s">
        <v>219</v>
      </c>
      <c r="AT192" s="46" t="s">
        <v>170</v>
      </c>
      <c r="AU192" s="46" t="s">
        <v>170</v>
      </c>
      <c r="AV192" s="46" t="s">
        <v>170</v>
      </c>
      <c r="AW192" s="48" t="s">
        <v>168</v>
      </c>
      <c r="AX192" s="48" t="s">
        <v>168</v>
      </c>
      <c r="AY192" s="48" t="s">
        <v>168</v>
      </c>
      <c r="AZ192" s="48" t="s">
        <v>168</v>
      </c>
      <c r="BA192" s="53" t="s">
        <v>169</v>
      </c>
      <c r="BB192" s="46" t="s">
        <v>170</v>
      </c>
      <c r="BC192" s="46" t="s">
        <v>170</v>
      </c>
      <c r="BD192" s="46" t="s">
        <v>170</v>
      </c>
      <c r="BE192" s="53" t="s">
        <v>169</v>
      </c>
      <c r="BG192" s="50" t="s">
        <v>192</v>
      </c>
    </row>
    <row r="193" spans="1:62" x14ac:dyDescent="0.25">
      <c r="A193" s="62" t="s">
        <v>213</v>
      </c>
      <c r="B193" s="48" t="s">
        <v>168</v>
      </c>
      <c r="C193" s="48" t="s">
        <v>168</v>
      </c>
      <c r="D193" s="48" t="s">
        <v>168</v>
      </c>
      <c r="E193" s="48" t="s">
        <v>168</v>
      </c>
      <c r="F193" s="48" t="s">
        <v>168</v>
      </c>
      <c r="G193" s="48" t="s">
        <v>168</v>
      </c>
      <c r="H193" s="48" t="s">
        <v>168</v>
      </c>
      <c r="I193" s="48" t="s">
        <v>168</v>
      </c>
      <c r="J193" s="48" t="s">
        <v>168</v>
      </c>
      <c r="K193" s="48" t="s">
        <v>168</v>
      </c>
      <c r="L193" s="48" t="s">
        <v>168</v>
      </c>
      <c r="M193" s="48" t="s">
        <v>168</v>
      </c>
      <c r="O193" s="48" t="s">
        <v>168</v>
      </c>
      <c r="AS193" t="s">
        <v>220</v>
      </c>
      <c r="AT193" s="46" t="s">
        <v>170</v>
      </c>
      <c r="AU193" s="46" t="s">
        <v>170</v>
      </c>
      <c r="AV193" s="53" t="s">
        <v>169</v>
      </c>
      <c r="AW193" s="48" t="s">
        <v>168</v>
      </c>
      <c r="AX193" s="48" t="s">
        <v>168</v>
      </c>
      <c r="AY193" s="53" t="s">
        <v>169</v>
      </c>
      <c r="AZ193" s="53" t="s">
        <v>169</v>
      </c>
      <c r="BA193" s="53" t="s">
        <v>169</v>
      </c>
      <c r="BB193" s="46" t="s">
        <v>170</v>
      </c>
      <c r="BC193" s="46" t="s">
        <v>170</v>
      </c>
      <c r="BD193" s="46" t="s">
        <v>170</v>
      </c>
      <c r="BE193" s="53" t="s">
        <v>169</v>
      </c>
      <c r="BG193" s="50" t="s">
        <v>192</v>
      </c>
    </row>
    <row r="194" spans="1:62" x14ac:dyDescent="0.25">
      <c r="A194" s="62" t="s">
        <v>214</v>
      </c>
      <c r="B194" s="48" t="s">
        <v>168</v>
      </c>
      <c r="C194" s="48" t="s">
        <v>168</v>
      </c>
      <c r="D194" s="48" t="s">
        <v>168</v>
      </c>
      <c r="E194" s="48" t="s">
        <v>168</v>
      </c>
      <c r="F194" s="48" t="s">
        <v>168</v>
      </c>
      <c r="G194" s="48" t="s">
        <v>168</v>
      </c>
      <c r="H194" s="48" t="s">
        <v>168</v>
      </c>
      <c r="I194" s="48" t="s">
        <v>168</v>
      </c>
      <c r="J194" s="48" t="s">
        <v>168</v>
      </c>
      <c r="K194" s="48" t="s">
        <v>168</v>
      </c>
      <c r="L194" s="48" t="s">
        <v>168</v>
      </c>
      <c r="M194" s="48" t="s">
        <v>168</v>
      </c>
      <c r="O194" s="48" t="s">
        <v>168</v>
      </c>
      <c r="P194" s="70"/>
      <c r="Q194" s="70"/>
      <c r="R194" s="70"/>
      <c r="AS194" t="s">
        <v>221</v>
      </c>
      <c r="AT194" s="46" t="s">
        <v>170</v>
      </c>
      <c r="AU194" s="53" t="s">
        <v>169</v>
      </c>
      <c r="AV194" s="48" t="s">
        <v>168</v>
      </c>
      <c r="AW194" s="48" t="s">
        <v>168</v>
      </c>
      <c r="AX194" s="53" t="s">
        <v>169</v>
      </c>
      <c r="AY194" s="53" t="s">
        <v>169</v>
      </c>
      <c r="AZ194" s="48" t="s">
        <v>168</v>
      </c>
      <c r="BA194" s="53" t="s">
        <v>169</v>
      </c>
      <c r="BB194" s="46" t="s">
        <v>170</v>
      </c>
      <c r="BC194" s="46" t="s">
        <v>170</v>
      </c>
      <c r="BD194" s="46" t="s">
        <v>170</v>
      </c>
      <c r="BE194" s="46" t="s">
        <v>170</v>
      </c>
      <c r="BG194" s="50" t="s">
        <v>192</v>
      </c>
      <c r="BH194" s="64"/>
      <c r="BI194" s="64"/>
      <c r="BJ194" s="64"/>
    </row>
    <row r="195" spans="1:62" x14ac:dyDescent="0.25">
      <c r="P195" s="70"/>
      <c r="Q195" s="70"/>
      <c r="R195" s="70"/>
      <c r="BH195" s="63"/>
      <c r="BI195" s="63"/>
      <c r="BJ195" s="63"/>
    </row>
    <row r="196" spans="1:62" x14ac:dyDescent="0.25">
      <c r="P196" s="70"/>
      <c r="Q196" s="70"/>
      <c r="R196" s="70"/>
      <c r="BH196" s="63"/>
      <c r="BI196" s="63"/>
      <c r="BJ196" s="63"/>
    </row>
    <row r="197" spans="1:62" x14ac:dyDescent="0.25">
      <c r="P197" s="70"/>
      <c r="Q197" s="70"/>
      <c r="R197" s="70"/>
      <c r="BH197" s="63"/>
      <c r="BI197" s="63"/>
      <c r="BJ197" s="63"/>
    </row>
    <row r="198" spans="1:62" x14ac:dyDescent="0.25">
      <c r="P198" s="70"/>
      <c r="Q198" s="70"/>
      <c r="R198" s="70"/>
      <c r="BH198" s="63"/>
      <c r="BI198" s="63"/>
      <c r="BJ198" s="63"/>
    </row>
    <row r="199" spans="1:62" x14ac:dyDescent="0.25">
      <c r="P199" s="70"/>
      <c r="Q199" s="70"/>
      <c r="R199" s="70"/>
      <c r="BH199" s="63"/>
      <c r="BI199" s="63"/>
      <c r="BJ199" s="63"/>
    </row>
    <row r="200" spans="1:62" x14ac:dyDescent="0.25">
      <c r="P200" s="70"/>
      <c r="Q200" s="70"/>
      <c r="R200" s="70"/>
      <c r="BH200" s="63"/>
      <c r="BI200" s="63"/>
      <c r="BJ200" s="63"/>
    </row>
    <row r="201" spans="1:62" x14ac:dyDescent="0.25">
      <c r="P201" s="70"/>
      <c r="Q201" s="70"/>
      <c r="R201" s="70"/>
      <c r="BH201" s="63"/>
      <c r="BI201" s="63"/>
      <c r="BJ201" s="63"/>
    </row>
    <row r="202" spans="1:62" x14ac:dyDescent="0.25">
      <c r="P202" s="70"/>
      <c r="Q202" s="70"/>
      <c r="R202" s="70"/>
      <c r="BH202" s="63"/>
      <c r="BI202" s="63"/>
      <c r="BJ202" s="63"/>
    </row>
    <row r="203" spans="1:62" x14ac:dyDescent="0.25">
      <c r="P203" s="70"/>
      <c r="Q203" s="70"/>
      <c r="R203" s="70"/>
      <c r="BH203" s="63"/>
      <c r="BI203" s="63"/>
      <c r="BJ203" s="63"/>
    </row>
    <row r="204" spans="1:62" x14ac:dyDescent="0.25">
      <c r="P204" s="70"/>
      <c r="Q204" s="70"/>
      <c r="R204" s="70"/>
      <c r="BH204" s="63"/>
      <c r="BI204" s="63"/>
      <c r="BJ204" s="63"/>
    </row>
    <row r="205" spans="1:62" x14ac:dyDescent="0.25">
      <c r="P205" s="70"/>
      <c r="Q205" s="70"/>
      <c r="R205" s="70"/>
      <c r="BH205" s="63"/>
      <c r="BI205" s="63"/>
      <c r="BJ205" s="63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8" t="s">
        <v>168</v>
      </c>
      <c r="C210" s="48" t="s">
        <v>168</v>
      </c>
      <c r="D210" s="48" t="s">
        <v>168</v>
      </c>
      <c r="E210" s="48" t="s">
        <v>168</v>
      </c>
      <c r="F210" s="48" t="s">
        <v>168</v>
      </c>
      <c r="G210" s="48" t="s">
        <v>168</v>
      </c>
      <c r="H210" s="48" t="s">
        <v>168</v>
      </c>
      <c r="I210" s="48" t="s">
        <v>168</v>
      </c>
      <c r="J210" s="48" t="s">
        <v>168</v>
      </c>
      <c r="K210" s="48" t="s">
        <v>168</v>
      </c>
      <c r="L210" s="48" t="s">
        <v>168</v>
      </c>
      <c r="M210" s="48" t="s">
        <v>168</v>
      </c>
      <c r="O210" s="47" t="s">
        <v>168</v>
      </c>
    </row>
    <row r="211" spans="1:59" x14ac:dyDescent="0.25">
      <c r="A211" t="s">
        <v>172</v>
      </c>
      <c r="B211" s="48" t="s">
        <v>168</v>
      </c>
      <c r="C211" s="48" t="s">
        <v>168</v>
      </c>
      <c r="D211" s="48" t="s">
        <v>168</v>
      </c>
      <c r="E211" s="48" t="s">
        <v>168</v>
      </c>
      <c r="F211" s="46" t="s">
        <v>170</v>
      </c>
      <c r="G211" s="49" t="s">
        <v>169</v>
      </c>
      <c r="H211" s="49" t="s">
        <v>169</v>
      </c>
      <c r="I211" s="48" t="s">
        <v>168</v>
      </c>
      <c r="J211" s="48" t="s">
        <v>168</v>
      </c>
      <c r="K211" s="48" t="s">
        <v>168</v>
      </c>
      <c r="L211" s="48" t="s">
        <v>168</v>
      </c>
      <c r="M211" s="48" t="s">
        <v>168</v>
      </c>
      <c r="O211" s="48" t="s">
        <v>168</v>
      </c>
    </row>
    <row r="212" spans="1:59" x14ac:dyDescent="0.25">
      <c r="A212" t="s">
        <v>173</v>
      </c>
      <c r="B212" s="48" t="s">
        <v>168</v>
      </c>
      <c r="C212" s="48" t="s">
        <v>168</v>
      </c>
      <c r="D212" s="48" t="s">
        <v>168</v>
      </c>
      <c r="E212" s="48" t="s">
        <v>168</v>
      </c>
      <c r="F212" s="48" t="s">
        <v>168</v>
      </c>
      <c r="G212" s="48" t="s">
        <v>168</v>
      </c>
      <c r="H212" s="48" t="s">
        <v>168</v>
      </c>
      <c r="I212" s="48" t="s">
        <v>168</v>
      </c>
      <c r="J212" s="48" t="s">
        <v>168</v>
      </c>
      <c r="K212" s="48" t="s">
        <v>168</v>
      </c>
      <c r="L212" s="48" t="s">
        <v>168</v>
      </c>
      <c r="M212" s="48" t="s">
        <v>168</v>
      </c>
      <c r="O212" s="48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8" t="s">
        <v>168</v>
      </c>
      <c r="C213" s="48" t="s">
        <v>168</v>
      </c>
      <c r="D213" s="48" t="s">
        <v>168</v>
      </c>
      <c r="E213" s="48" t="s">
        <v>168</v>
      </c>
      <c r="F213" s="48" t="s">
        <v>168</v>
      </c>
      <c r="G213" s="48" t="s">
        <v>168</v>
      </c>
      <c r="H213" s="48" t="s">
        <v>168</v>
      </c>
      <c r="I213" s="48" t="s">
        <v>168</v>
      </c>
      <c r="J213" s="48" t="s">
        <v>168</v>
      </c>
      <c r="K213" s="48" t="s">
        <v>168</v>
      </c>
      <c r="L213" s="48" t="s">
        <v>168</v>
      </c>
      <c r="M213" s="48" t="s">
        <v>168</v>
      </c>
      <c r="O213" s="48" t="s">
        <v>168</v>
      </c>
      <c r="AS213" t="s">
        <v>215</v>
      </c>
      <c r="AT213" s="48" t="s">
        <v>168</v>
      </c>
      <c r="AU213" s="48" t="s">
        <v>168</v>
      </c>
      <c r="AV213" s="48" t="s">
        <v>168</v>
      </c>
      <c r="AW213" s="48" t="s">
        <v>168</v>
      </c>
      <c r="AX213" s="48" t="s">
        <v>168</v>
      </c>
      <c r="AY213" s="48" t="s">
        <v>168</v>
      </c>
      <c r="AZ213" s="48" t="s">
        <v>168</v>
      </c>
      <c r="BA213" s="48" t="s">
        <v>168</v>
      </c>
      <c r="BB213" s="48" t="s">
        <v>168</v>
      </c>
      <c r="BC213" s="48" t="s">
        <v>168</v>
      </c>
      <c r="BD213" s="48" t="s">
        <v>168</v>
      </c>
      <c r="BE213" s="48" t="s">
        <v>168</v>
      </c>
      <c r="BG213" s="48" t="s">
        <v>168</v>
      </c>
    </row>
    <row r="214" spans="1:59" x14ac:dyDescent="0.25">
      <c r="A214" t="s">
        <v>175</v>
      </c>
      <c r="B214" s="48" t="s">
        <v>168</v>
      </c>
      <c r="C214" s="48" t="s">
        <v>168</v>
      </c>
      <c r="D214" s="48" t="s">
        <v>168</v>
      </c>
      <c r="E214" s="48" t="s">
        <v>168</v>
      </c>
      <c r="F214" s="48" t="s">
        <v>168</v>
      </c>
      <c r="G214" s="49" t="s">
        <v>169</v>
      </c>
      <c r="H214" s="49" t="s">
        <v>169</v>
      </c>
      <c r="I214" s="48" t="s">
        <v>168</v>
      </c>
      <c r="J214" s="48" t="s">
        <v>168</v>
      </c>
      <c r="K214" s="48" t="s">
        <v>168</v>
      </c>
      <c r="L214" s="48" t="s">
        <v>168</v>
      </c>
      <c r="M214" s="48" t="s">
        <v>168</v>
      </c>
      <c r="O214" s="48" t="s">
        <v>168</v>
      </c>
      <c r="AS214" t="s">
        <v>216</v>
      </c>
      <c r="AT214" s="48" t="s">
        <v>168</v>
      </c>
      <c r="AU214" s="48" t="s">
        <v>168</v>
      </c>
      <c r="AV214" s="48" t="s">
        <v>168</v>
      </c>
      <c r="AW214" s="48" t="s">
        <v>168</v>
      </c>
      <c r="AX214" s="48" t="s">
        <v>168</v>
      </c>
      <c r="AY214" s="48" t="s">
        <v>168</v>
      </c>
      <c r="AZ214" s="48" t="s">
        <v>168</v>
      </c>
      <c r="BA214" s="48" t="s">
        <v>168</v>
      </c>
      <c r="BB214" s="48" t="s">
        <v>168</v>
      </c>
      <c r="BC214" s="48" t="s">
        <v>168</v>
      </c>
      <c r="BD214" s="48" t="s">
        <v>168</v>
      </c>
      <c r="BE214" s="48" t="s">
        <v>168</v>
      </c>
      <c r="BG214" s="48" t="s">
        <v>168</v>
      </c>
    </row>
    <row r="215" spans="1:59" x14ac:dyDescent="0.25">
      <c r="A215" t="s">
        <v>176</v>
      </c>
      <c r="B215" s="48" t="s">
        <v>168</v>
      </c>
      <c r="C215" s="48" t="s">
        <v>168</v>
      </c>
      <c r="D215" s="48" t="s">
        <v>168</v>
      </c>
      <c r="E215" s="48" t="s">
        <v>168</v>
      </c>
      <c r="F215" s="48" t="s">
        <v>168</v>
      </c>
      <c r="G215" s="48" t="s">
        <v>168</v>
      </c>
      <c r="H215" s="48" t="s">
        <v>168</v>
      </c>
      <c r="I215" s="48" t="s">
        <v>168</v>
      </c>
      <c r="J215" s="48" t="s">
        <v>168</v>
      </c>
      <c r="K215" s="48" t="s">
        <v>168</v>
      </c>
      <c r="L215" s="48" t="s">
        <v>168</v>
      </c>
      <c r="M215" s="48" t="s">
        <v>168</v>
      </c>
      <c r="O215" s="48" t="s">
        <v>168</v>
      </c>
      <c r="AS215" t="s">
        <v>217</v>
      </c>
      <c r="AT215" s="48" t="s">
        <v>168</v>
      </c>
      <c r="AU215" s="48" t="s">
        <v>168</v>
      </c>
      <c r="AV215" s="48" t="s">
        <v>168</v>
      </c>
      <c r="AW215" s="48" t="s">
        <v>168</v>
      </c>
      <c r="AX215" s="48" t="s">
        <v>168</v>
      </c>
      <c r="AY215" s="48" t="s">
        <v>168</v>
      </c>
      <c r="AZ215" s="48" t="s">
        <v>168</v>
      </c>
      <c r="BA215" s="48" t="s">
        <v>168</v>
      </c>
      <c r="BB215" s="48" t="s">
        <v>168</v>
      </c>
      <c r="BC215" s="48" t="s">
        <v>168</v>
      </c>
      <c r="BD215" s="48" t="s">
        <v>168</v>
      </c>
      <c r="BE215" s="48" t="s">
        <v>168</v>
      </c>
      <c r="BG215" s="48" t="s">
        <v>168</v>
      </c>
    </row>
    <row r="216" spans="1:59" x14ac:dyDescent="0.25">
      <c r="A216" t="s">
        <v>177</v>
      </c>
      <c r="B216" s="49" t="s">
        <v>169</v>
      </c>
      <c r="C216" s="48" t="s">
        <v>168</v>
      </c>
      <c r="D216" s="48" t="s">
        <v>168</v>
      </c>
      <c r="E216" s="48" t="s">
        <v>168</v>
      </c>
      <c r="F216" s="48" t="s">
        <v>168</v>
      </c>
      <c r="G216" s="46" t="s">
        <v>170</v>
      </c>
      <c r="H216" s="49" t="s">
        <v>169</v>
      </c>
      <c r="I216" s="48" t="s">
        <v>168</v>
      </c>
      <c r="J216" s="48" t="s">
        <v>168</v>
      </c>
      <c r="K216" s="48" t="s">
        <v>168</v>
      </c>
      <c r="L216" s="48" t="s">
        <v>168</v>
      </c>
      <c r="M216" s="48" t="s">
        <v>168</v>
      </c>
      <c r="O216" s="48" t="s">
        <v>168</v>
      </c>
      <c r="AS216" t="s">
        <v>218</v>
      </c>
      <c r="AT216" s="53" t="s">
        <v>169</v>
      </c>
      <c r="AU216" s="48" t="s">
        <v>168</v>
      </c>
      <c r="AV216" s="53" t="s">
        <v>169</v>
      </c>
      <c r="AW216" s="53" t="s">
        <v>169</v>
      </c>
      <c r="AX216" s="48" t="s">
        <v>168</v>
      </c>
      <c r="AY216" s="53" t="s">
        <v>169</v>
      </c>
      <c r="AZ216" s="48" t="s">
        <v>168</v>
      </c>
      <c r="BA216" s="53" t="s">
        <v>169</v>
      </c>
      <c r="BB216" s="46" t="s">
        <v>170</v>
      </c>
      <c r="BC216" s="53" t="s">
        <v>169</v>
      </c>
      <c r="BD216" s="53" t="s">
        <v>169</v>
      </c>
      <c r="BE216" s="53" t="s">
        <v>169</v>
      </c>
      <c r="BG216" s="53" t="s">
        <v>169</v>
      </c>
    </row>
    <row r="217" spans="1:59" x14ac:dyDescent="0.25">
      <c r="A217" t="s">
        <v>178</v>
      </c>
      <c r="B217" s="46" t="s">
        <v>170</v>
      </c>
      <c r="C217" s="46" t="s">
        <v>170</v>
      </c>
      <c r="D217" s="46" t="s">
        <v>170</v>
      </c>
      <c r="E217" s="46" t="s">
        <v>170</v>
      </c>
      <c r="F217" s="48" t="s">
        <v>168</v>
      </c>
      <c r="G217" s="46" t="s">
        <v>170</v>
      </c>
      <c r="H217" s="48" t="s">
        <v>168</v>
      </c>
      <c r="I217" s="49" t="s">
        <v>169</v>
      </c>
      <c r="J217" s="49" t="s">
        <v>169</v>
      </c>
      <c r="K217" s="48" t="s">
        <v>168</v>
      </c>
      <c r="L217" s="48" t="s">
        <v>168</v>
      </c>
      <c r="M217" s="48" t="s">
        <v>168</v>
      </c>
      <c r="O217" s="50" t="s">
        <v>192</v>
      </c>
      <c r="AS217" t="s">
        <v>219</v>
      </c>
      <c r="AT217" s="48" t="s">
        <v>168</v>
      </c>
      <c r="AU217" s="48" t="s">
        <v>168</v>
      </c>
      <c r="AV217" s="53" t="s">
        <v>169</v>
      </c>
      <c r="AW217" s="53" t="s">
        <v>169</v>
      </c>
      <c r="AX217" s="48" t="s">
        <v>168</v>
      </c>
      <c r="AY217" s="48" t="s">
        <v>168</v>
      </c>
      <c r="AZ217" s="53" t="s">
        <v>169</v>
      </c>
      <c r="BA217" s="46" t="s">
        <v>170</v>
      </c>
      <c r="BB217" s="46" t="s">
        <v>170</v>
      </c>
      <c r="BC217" s="53" t="s">
        <v>169</v>
      </c>
      <c r="BD217" s="46" t="s">
        <v>170</v>
      </c>
      <c r="BE217" s="53" t="s">
        <v>169</v>
      </c>
      <c r="BG217" s="50" t="s">
        <v>192</v>
      </c>
    </row>
    <row r="218" spans="1:59" x14ac:dyDescent="0.25">
      <c r="A218" t="s">
        <v>179</v>
      </c>
      <c r="B218" s="48" t="s">
        <v>168</v>
      </c>
      <c r="C218" s="48" t="s">
        <v>168</v>
      </c>
      <c r="D218" s="48" t="s">
        <v>168</v>
      </c>
      <c r="E218" s="49" t="s">
        <v>169</v>
      </c>
      <c r="F218" s="48" t="s">
        <v>168</v>
      </c>
      <c r="G218" s="48" t="s">
        <v>168</v>
      </c>
      <c r="H218" s="46" t="s">
        <v>170</v>
      </c>
      <c r="I218" s="48" t="s">
        <v>168</v>
      </c>
      <c r="J218" s="48" t="s">
        <v>168</v>
      </c>
      <c r="K218" s="48" t="s">
        <v>168</v>
      </c>
      <c r="L218" s="48" t="s">
        <v>168</v>
      </c>
      <c r="M218" s="48" t="s">
        <v>168</v>
      </c>
      <c r="O218" s="48" t="s">
        <v>168</v>
      </c>
      <c r="AS218" t="s">
        <v>220</v>
      </c>
      <c r="AT218" s="48" t="s">
        <v>168</v>
      </c>
      <c r="AU218" s="48" t="s">
        <v>168</v>
      </c>
      <c r="AV218" s="48" t="s">
        <v>168</v>
      </c>
      <c r="AW218" s="53" t="s">
        <v>169</v>
      </c>
      <c r="AX218" s="48" t="s">
        <v>168</v>
      </c>
      <c r="AY218" s="53" t="s">
        <v>169</v>
      </c>
      <c r="AZ218" s="46" t="s">
        <v>170</v>
      </c>
      <c r="BA218" s="53" t="s">
        <v>169</v>
      </c>
      <c r="BB218" s="53" t="s">
        <v>169</v>
      </c>
      <c r="BC218" s="46" t="s">
        <v>170</v>
      </c>
      <c r="BD218" s="46" t="s">
        <v>170</v>
      </c>
      <c r="BE218" s="53" t="s">
        <v>169</v>
      </c>
      <c r="BG218" s="50" t="s">
        <v>192</v>
      </c>
    </row>
    <row r="219" spans="1:59" x14ac:dyDescent="0.25">
      <c r="A219" t="s">
        <v>213</v>
      </c>
      <c r="B219" s="48" t="s">
        <v>168</v>
      </c>
      <c r="C219" s="48" t="s">
        <v>168</v>
      </c>
      <c r="D219" s="48" t="s">
        <v>168</v>
      </c>
      <c r="E219" s="48" t="s">
        <v>168</v>
      </c>
      <c r="F219" s="48" t="s">
        <v>168</v>
      </c>
      <c r="G219" s="48" t="s">
        <v>168</v>
      </c>
      <c r="H219" s="48" t="s">
        <v>168</v>
      </c>
      <c r="I219" s="48" t="s">
        <v>168</v>
      </c>
      <c r="J219" s="48" t="s">
        <v>168</v>
      </c>
      <c r="K219" s="48" t="s">
        <v>168</v>
      </c>
      <c r="L219" s="48" t="s">
        <v>168</v>
      </c>
      <c r="M219" s="48" t="s">
        <v>168</v>
      </c>
      <c r="O219" s="48" t="s">
        <v>168</v>
      </c>
      <c r="AS219" t="s">
        <v>221</v>
      </c>
      <c r="AT219" s="48" t="s">
        <v>168</v>
      </c>
      <c r="AU219" s="48" t="s">
        <v>168</v>
      </c>
      <c r="AV219" s="48" t="s">
        <v>168</v>
      </c>
      <c r="AW219" s="48" t="s">
        <v>168</v>
      </c>
      <c r="AX219" s="48" t="s">
        <v>168</v>
      </c>
      <c r="AY219" s="53" t="s">
        <v>169</v>
      </c>
      <c r="AZ219" s="53" t="s">
        <v>169</v>
      </c>
      <c r="BA219" s="53" t="s">
        <v>169</v>
      </c>
      <c r="BB219" s="48" t="s">
        <v>168</v>
      </c>
      <c r="BC219" s="53" t="s">
        <v>169</v>
      </c>
      <c r="BD219" s="53" t="s">
        <v>169</v>
      </c>
      <c r="BE219" s="48" t="s">
        <v>168</v>
      </c>
      <c r="BG219" s="48" t="s">
        <v>168</v>
      </c>
    </row>
    <row r="220" spans="1:59" x14ac:dyDescent="0.25">
      <c r="A220" t="s">
        <v>214</v>
      </c>
      <c r="B220" s="48" t="s">
        <v>168</v>
      </c>
      <c r="C220" s="48" t="s">
        <v>168</v>
      </c>
      <c r="D220" s="48" t="s">
        <v>168</v>
      </c>
      <c r="E220" s="48" t="s">
        <v>168</v>
      </c>
      <c r="F220" s="48" t="s">
        <v>168</v>
      </c>
      <c r="G220" s="48" t="s">
        <v>168</v>
      </c>
      <c r="H220" s="48" t="s">
        <v>168</v>
      </c>
      <c r="I220" s="48" t="s">
        <v>168</v>
      </c>
      <c r="J220" s="48" t="s">
        <v>168</v>
      </c>
      <c r="K220" s="48" t="s">
        <v>168</v>
      </c>
      <c r="L220" s="48" t="s">
        <v>168</v>
      </c>
      <c r="M220" s="48" t="s">
        <v>168</v>
      </c>
      <c r="O220" s="48" t="s">
        <v>168</v>
      </c>
    </row>
    <row r="225" spans="1:30" x14ac:dyDescent="0.25">
      <c r="A225" s="20" t="s">
        <v>291</v>
      </c>
      <c r="R225" s="20" t="s">
        <v>292</v>
      </c>
    </row>
    <row r="226" spans="1:30" x14ac:dyDescent="0.25">
      <c r="A226" s="62" t="s">
        <v>171</v>
      </c>
      <c r="B226" s="48" t="s">
        <v>168</v>
      </c>
      <c r="C226" s="48" t="s">
        <v>168</v>
      </c>
      <c r="D226" s="48" t="s">
        <v>168</v>
      </c>
      <c r="E226" s="48" t="s">
        <v>168</v>
      </c>
      <c r="F226" s="48" t="s">
        <v>168</v>
      </c>
      <c r="G226" s="48" t="s">
        <v>168</v>
      </c>
      <c r="H226" s="48" t="s">
        <v>168</v>
      </c>
      <c r="I226" s="48" t="s">
        <v>168</v>
      </c>
      <c r="J226" s="48" t="s">
        <v>168</v>
      </c>
      <c r="K226" s="48" t="s">
        <v>168</v>
      </c>
      <c r="L226" s="48" t="s">
        <v>168</v>
      </c>
      <c r="M226" s="48" t="s">
        <v>168</v>
      </c>
      <c r="R226" t="s">
        <v>263</v>
      </c>
      <c r="S226" s="46" t="s">
        <v>170</v>
      </c>
      <c r="T226" t="s">
        <v>170</v>
      </c>
      <c r="U226" s="46" t="s">
        <v>170</v>
      </c>
      <c r="V226" s="46" t="s">
        <v>170</v>
      </c>
      <c r="W226" s="46" t="s">
        <v>170</v>
      </c>
      <c r="X226" s="46" t="s">
        <v>170</v>
      </c>
      <c r="Y226" s="46" t="s">
        <v>170</v>
      </c>
      <c r="Z226" s="46" t="s">
        <v>170</v>
      </c>
      <c r="AA226" s="46" t="s">
        <v>170</v>
      </c>
      <c r="AB226" s="46" t="s">
        <v>170</v>
      </c>
      <c r="AC226" s="46" t="s">
        <v>170</v>
      </c>
      <c r="AD226" s="46" t="s">
        <v>170</v>
      </c>
    </row>
    <row r="227" spans="1:30" x14ac:dyDescent="0.25">
      <c r="A227" s="62" t="s">
        <v>172</v>
      </c>
      <c r="B227" s="53" t="s">
        <v>169</v>
      </c>
      <c r="C227" s="48" t="s">
        <v>168</v>
      </c>
      <c r="D227" s="48" t="s">
        <v>168</v>
      </c>
      <c r="E227" s="48" t="s">
        <v>168</v>
      </c>
      <c r="F227" s="46" t="s">
        <v>170</v>
      </c>
      <c r="G227" s="46" t="s">
        <v>170</v>
      </c>
      <c r="H227" s="53" t="s">
        <v>169</v>
      </c>
      <c r="I227" s="48" t="s">
        <v>168</v>
      </c>
      <c r="J227" s="46" t="s">
        <v>169</v>
      </c>
      <c r="K227" s="53" t="s">
        <v>169</v>
      </c>
      <c r="L227" s="48" t="s">
        <v>168</v>
      </c>
      <c r="M227" s="48" t="s">
        <v>168</v>
      </c>
      <c r="R227" t="s">
        <v>215</v>
      </c>
      <c r="S227" s="46" t="s">
        <v>170</v>
      </c>
      <c r="T227" t="s">
        <v>170</v>
      </c>
      <c r="U227" s="46" t="s">
        <v>170</v>
      </c>
      <c r="V227" s="46" t="s">
        <v>170</v>
      </c>
      <c r="W227" s="46" t="s">
        <v>170</v>
      </c>
      <c r="X227" s="53" t="s">
        <v>169</v>
      </c>
      <c r="Y227" s="53" t="s">
        <v>169</v>
      </c>
      <c r="Z227" s="46" t="s">
        <v>170</v>
      </c>
      <c r="AA227" s="46" t="s">
        <v>170</v>
      </c>
      <c r="AB227" s="46" t="s">
        <v>170</v>
      </c>
      <c r="AC227" s="46" t="s">
        <v>170</v>
      </c>
      <c r="AD227" s="46" t="s">
        <v>170</v>
      </c>
    </row>
    <row r="228" spans="1:30" x14ac:dyDescent="0.25">
      <c r="A228" s="62" t="s">
        <v>173</v>
      </c>
      <c r="B228" s="48" t="s">
        <v>168</v>
      </c>
      <c r="C228" s="48" t="s">
        <v>168</v>
      </c>
      <c r="D228" s="48" t="s">
        <v>168</v>
      </c>
      <c r="E228" s="48" t="s">
        <v>168</v>
      </c>
      <c r="F228" s="48" t="s">
        <v>168</v>
      </c>
      <c r="G228" s="48" t="s">
        <v>168</v>
      </c>
      <c r="H228" s="48" t="s">
        <v>168</v>
      </c>
      <c r="I228" s="48" t="s">
        <v>168</v>
      </c>
      <c r="J228" s="48" t="s">
        <v>168</v>
      </c>
      <c r="K228" s="48" t="s">
        <v>168</v>
      </c>
      <c r="L228" s="48" t="s">
        <v>168</v>
      </c>
      <c r="M228" s="48" t="s">
        <v>168</v>
      </c>
      <c r="R228" t="s">
        <v>216</v>
      </c>
      <c r="S228" s="46" t="s">
        <v>170</v>
      </c>
      <c r="T228" t="s">
        <v>170</v>
      </c>
      <c r="U228" s="46" t="s">
        <v>170</v>
      </c>
      <c r="V228" s="46" t="s">
        <v>170</v>
      </c>
      <c r="W228" s="46" t="s">
        <v>170</v>
      </c>
      <c r="X228" s="48" t="s">
        <v>168</v>
      </c>
      <c r="Y228" s="53" t="s">
        <v>169</v>
      </c>
      <c r="Z228" s="46" t="s">
        <v>170</v>
      </c>
      <c r="AA228" s="46" t="s">
        <v>170</v>
      </c>
      <c r="AB228" s="46" t="s">
        <v>170</v>
      </c>
      <c r="AC228" s="46" t="s">
        <v>170</v>
      </c>
      <c r="AD228" s="46" t="s">
        <v>170</v>
      </c>
    </row>
    <row r="229" spans="1:30" x14ac:dyDescent="0.25">
      <c r="A229" s="62" t="s">
        <v>176</v>
      </c>
      <c r="B229" s="48" t="s">
        <v>168</v>
      </c>
      <c r="C229" s="48" t="s">
        <v>168</v>
      </c>
      <c r="D229" s="48" t="s">
        <v>168</v>
      </c>
      <c r="E229" s="48" t="s">
        <v>168</v>
      </c>
      <c r="F229" s="48" t="s">
        <v>168</v>
      </c>
      <c r="G229" s="48" t="s">
        <v>168</v>
      </c>
      <c r="H229" s="48" t="s">
        <v>168</v>
      </c>
      <c r="I229" s="48" t="s">
        <v>168</v>
      </c>
      <c r="J229" s="48" t="s">
        <v>168</v>
      </c>
      <c r="K229" s="48" t="s">
        <v>168</v>
      </c>
      <c r="L229" s="48" t="s">
        <v>168</v>
      </c>
      <c r="M229" s="48" t="s">
        <v>168</v>
      </c>
      <c r="R229" t="s">
        <v>217</v>
      </c>
      <c r="S229" s="53" t="s">
        <v>169</v>
      </c>
      <c r="T229" t="s">
        <v>169</v>
      </c>
      <c r="U229" s="46" t="s">
        <v>170</v>
      </c>
      <c r="V229" s="53" t="s">
        <v>169</v>
      </c>
      <c r="W229" s="48" t="s">
        <v>168</v>
      </c>
      <c r="X229" s="53" t="s">
        <v>169</v>
      </c>
      <c r="Y229" s="53" t="s">
        <v>169</v>
      </c>
      <c r="Z229" s="53" t="s">
        <v>169</v>
      </c>
      <c r="AA229" s="53" t="s">
        <v>169</v>
      </c>
      <c r="AB229" s="53" t="s">
        <v>169</v>
      </c>
      <c r="AC229" s="46" t="s">
        <v>170</v>
      </c>
      <c r="AD229" s="46" t="s">
        <v>170</v>
      </c>
    </row>
    <row r="230" spans="1:30" x14ac:dyDescent="0.25">
      <c r="A230" s="62" t="s">
        <v>177</v>
      </c>
      <c r="B230" s="46" t="s">
        <v>170</v>
      </c>
      <c r="C230" s="46" t="s">
        <v>170</v>
      </c>
      <c r="D230" s="46" t="s">
        <v>170</v>
      </c>
      <c r="E230" s="46" t="s">
        <v>170</v>
      </c>
      <c r="F230" s="46" t="s">
        <v>170</v>
      </c>
      <c r="G230" s="48" t="s">
        <v>168</v>
      </c>
      <c r="H230" s="53" t="s">
        <v>169</v>
      </c>
      <c r="I230" s="46" t="s">
        <v>170</v>
      </c>
      <c r="J230" s="53" t="s">
        <v>169</v>
      </c>
      <c r="K230" s="46" t="s">
        <v>170</v>
      </c>
      <c r="L230" s="46" t="s">
        <v>170</v>
      </c>
      <c r="M230" s="46" t="s">
        <v>170</v>
      </c>
      <c r="R230" t="s">
        <v>218</v>
      </c>
      <c r="S230" s="48" t="s">
        <v>168</v>
      </c>
      <c r="T230" t="s">
        <v>168</v>
      </c>
      <c r="U230" s="48" t="s">
        <v>168</v>
      </c>
      <c r="V230" s="53" t="s">
        <v>169</v>
      </c>
      <c r="W230" s="48" t="s">
        <v>168</v>
      </c>
      <c r="X230" s="48" t="s">
        <v>168</v>
      </c>
      <c r="Y230" s="48" t="s">
        <v>168</v>
      </c>
      <c r="Z230" s="48" t="s">
        <v>168</v>
      </c>
      <c r="AA230" s="48" t="s">
        <v>168</v>
      </c>
      <c r="AB230" s="48" t="s">
        <v>168</v>
      </c>
      <c r="AC230" s="46" t="s">
        <v>170</v>
      </c>
      <c r="AD230" s="53" t="s">
        <v>169</v>
      </c>
    </row>
    <row r="231" spans="1:30" x14ac:dyDescent="0.25">
      <c r="A231" s="62" t="s">
        <v>178</v>
      </c>
      <c r="B231" s="46" t="s">
        <v>170</v>
      </c>
      <c r="C231" s="46" t="s">
        <v>170</v>
      </c>
      <c r="D231" s="46" t="s">
        <v>170</v>
      </c>
      <c r="E231" s="48" t="s">
        <v>168</v>
      </c>
      <c r="F231" s="53" t="s">
        <v>169</v>
      </c>
      <c r="G231" s="48" t="s">
        <v>168</v>
      </c>
      <c r="H231" s="48" t="s">
        <v>168</v>
      </c>
      <c r="I231" s="48" t="s">
        <v>168</v>
      </c>
      <c r="J231" s="48" t="s">
        <v>168</v>
      </c>
      <c r="K231" s="48" t="s">
        <v>168</v>
      </c>
      <c r="L231" s="53" t="s">
        <v>169</v>
      </c>
      <c r="M231" s="48" t="s">
        <v>168</v>
      </c>
      <c r="R231" t="s">
        <v>219</v>
      </c>
      <c r="S231" s="53" t="s">
        <v>169</v>
      </c>
      <c r="T231" t="s">
        <v>169</v>
      </c>
      <c r="U231" s="48" t="s">
        <v>168</v>
      </c>
      <c r="V231" s="48" t="s">
        <v>168</v>
      </c>
      <c r="W231" s="48" t="s">
        <v>168</v>
      </c>
      <c r="X231" s="48" t="s">
        <v>168</v>
      </c>
      <c r="Y231" s="48" t="s">
        <v>168</v>
      </c>
      <c r="Z231" s="48" t="s">
        <v>168</v>
      </c>
      <c r="AA231" s="53" t="s">
        <v>169</v>
      </c>
      <c r="AB231" s="48" t="s">
        <v>168</v>
      </c>
      <c r="AC231" s="46" t="s">
        <v>170</v>
      </c>
      <c r="AD231" s="46" t="s">
        <v>170</v>
      </c>
    </row>
    <row r="232" spans="1:30" x14ac:dyDescent="0.25">
      <c r="A232" s="62" t="s">
        <v>179</v>
      </c>
      <c r="B232" s="53" t="s">
        <v>169</v>
      </c>
      <c r="C232" s="53" t="s">
        <v>169</v>
      </c>
      <c r="D232" s="53" t="s">
        <v>169</v>
      </c>
      <c r="E232" s="53" t="s">
        <v>169</v>
      </c>
      <c r="F232" s="48" t="s">
        <v>168</v>
      </c>
      <c r="G232" s="48" t="s">
        <v>168</v>
      </c>
      <c r="H232" s="46" t="s">
        <v>170</v>
      </c>
      <c r="I232" s="48" t="s">
        <v>168</v>
      </c>
      <c r="J232" s="53" t="s">
        <v>169</v>
      </c>
      <c r="K232" s="48" t="s">
        <v>168</v>
      </c>
      <c r="L232" s="46" t="s">
        <v>170</v>
      </c>
      <c r="M232" s="46" t="s">
        <v>170</v>
      </c>
      <c r="R232" t="s">
        <v>220</v>
      </c>
      <c r="S232" s="48" t="s">
        <v>168</v>
      </c>
      <c r="T232" t="s">
        <v>170</v>
      </c>
      <c r="U232" s="46" t="s">
        <v>170</v>
      </c>
      <c r="V232" s="46" t="s">
        <v>170</v>
      </c>
      <c r="W232" s="48" t="s">
        <v>168</v>
      </c>
      <c r="X232" s="48" t="s">
        <v>168</v>
      </c>
      <c r="Y232" s="48" t="s">
        <v>168</v>
      </c>
      <c r="Z232" s="48" t="s">
        <v>168</v>
      </c>
      <c r="AA232" s="53" t="s">
        <v>169</v>
      </c>
      <c r="AB232" s="48" t="s">
        <v>168</v>
      </c>
      <c r="AC232" s="46" t="s">
        <v>170</v>
      </c>
      <c r="AD232" s="46" t="s">
        <v>170</v>
      </c>
    </row>
    <row r="233" spans="1:30" x14ac:dyDescent="0.25">
      <c r="A233" s="62" t="s">
        <v>174</v>
      </c>
      <c r="B233" s="48" t="s">
        <v>168</v>
      </c>
      <c r="C233" s="48" t="s">
        <v>168</v>
      </c>
      <c r="D233" s="48" t="s">
        <v>168</v>
      </c>
      <c r="E233" s="48" t="s">
        <v>168</v>
      </c>
      <c r="F233" s="48" t="s">
        <v>168</v>
      </c>
      <c r="G233" s="48" t="s">
        <v>168</v>
      </c>
      <c r="H233" s="48" t="s">
        <v>168</v>
      </c>
      <c r="I233" s="48" t="s">
        <v>168</v>
      </c>
      <c r="J233" s="48" t="s">
        <v>168</v>
      </c>
      <c r="K233" s="48" t="s">
        <v>168</v>
      </c>
      <c r="L233" s="48" t="s">
        <v>168</v>
      </c>
      <c r="M233" s="48" t="s">
        <v>168</v>
      </c>
      <c r="R233" t="s">
        <v>221</v>
      </c>
      <c r="S233" s="46" t="s">
        <v>170</v>
      </c>
      <c r="T233" t="s">
        <v>170</v>
      </c>
      <c r="U233" s="53" t="s">
        <v>169</v>
      </c>
      <c r="V233" s="46" t="s">
        <v>170</v>
      </c>
      <c r="W233" s="48" t="s">
        <v>168</v>
      </c>
      <c r="X233" s="46" t="s">
        <v>170</v>
      </c>
      <c r="Y233" s="46" t="s">
        <v>170</v>
      </c>
      <c r="Z233" s="53" t="s">
        <v>169</v>
      </c>
      <c r="AA233" s="46" t="s">
        <v>170</v>
      </c>
      <c r="AB233" s="46" t="s">
        <v>170</v>
      </c>
      <c r="AC233" s="46" t="s">
        <v>170</v>
      </c>
      <c r="AD233" s="46" t="s">
        <v>170</v>
      </c>
    </row>
    <row r="234" spans="1:30" x14ac:dyDescent="0.25">
      <c r="A234" s="62" t="s">
        <v>175</v>
      </c>
      <c r="B234" s="46" t="s">
        <v>170</v>
      </c>
      <c r="C234" s="48" t="s">
        <v>168</v>
      </c>
      <c r="D234" s="53" t="s">
        <v>169</v>
      </c>
      <c r="E234" s="53" t="s">
        <v>169</v>
      </c>
      <c r="F234" s="48" t="s">
        <v>168</v>
      </c>
      <c r="G234" s="48" t="s">
        <v>168</v>
      </c>
      <c r="H234" s="48" t="s">
        <v>168</v>
      </c>
      <c r="I234" s="46" t="s">
        <v>170</v>
      </c>
      <c r="J234" s="53" t="s">
        <v>169</v>
      </c>
      <c r="K234" s="46" t="s">
        <v>170</v>
      </c>
      <c r="L234" s="46" t="s">
        <v>170</v>
      </c>
      <c r="M234" s="48" t="s">
        <v>168</v>
      </c>
      <c r="R234" t="s">
        <v>261</v>
      </c>
      <c r="S234" s="53" t="s">
        <v>169</v>
      </c>
      <c r="T234" t="s">
        <v>168</v>
      </c>
      <c r="U234" s="48" t="s">
        <v>168</v>
      </c>
      <c r="V234" s="48" t="s">
        <v>168</v>
      </c>
      <c r="W234" s="48" t="s">
        <v>168</v>
      </c>
      <c r="X234" s="48" t="s">
        <v>168</v>
      </c>
      <c r="Y234" s="48" t="s">
        <v>168</v>
      </c>
      <c r="Z234" s="48" t="s">
        <v>168</v>
      </c>
      <c r="AA234" s="48" t="s">
        <v>168</v>
      </c>
      <c r="AB234" s="48" t="s">
        <v>168</v>
      </c>
      <c r="AC234" s="46" t="s">
        <v>170</v>
      </c>
      <c r="AD234" s="46" t="s">
        <v>170</v>
      </c>
    </row>
    <row r="235" spans="1:30" x14ac:dyDescent="0.25">
      <c r="A235" s="62" t="s">
        <v>213</v>
      </c>
      <c r="B235" s="48" t="s">
        <v>168</v>
      </c>
      <c r="C235" s="48" t="s">
        <v>168</v>
      </c>
      <c r="D235" s="48" t="s">
        <v>168</v>
      </c>
      <c r="E235" s="48" t="s">
        <v>168</v>
      </c>
      <c r="F235" s="48" t="s">
        <v>168</v>
      </c>
      <c r="G235" s="48" t="s">
        <v>168</v>
      </c>
      <c r="H235" s="48" t="s">
        <v>168</v>
      </c>
      <c r="I235" s="48" t="s">
        <v>168</v>
      </c>
      <c r="J235" s="48" t="s">
        <v>168</v>
      </c>
      <c r="K235" s="48" t="s">
        <v>168</v>
      </c>
      <c r="L235" s="48" t="s">
        <v>168</v>
      </c>
      <c r="M235" s="48" t="s">
        <v>168</v>
      </c>
      <c r="R235" t="s">
        <v>262</v>
      </c>
      <c r="S235" s="46" t="s">
        <v>170</v>
      </c>
      <c r="T235" t="s">
        <v>170</v>
      </c>
      <c r="U235" s="46" t="s">
        <v>170</v>
      </c>
      <c r="V235" s="46" t="s">
        <v>170</v>
      </c>
      <c r="W235" s="53" t="s">
        <v>169</v>
      </c>
      <c r="X235" s="46" t="s">
        <v>170</v>
      </c>
      <c r="Y235" s="46" t="s">
        <v>170</v>
      </c>
      <c r="Z235" s="46" t="s">
        <v>170</v>
      </c>
      <c r="AA235" s="46" t="s">
        <v>170</v>
      </c>
      <c r="AB235" s="53" t="s">
        <v>169</v>
      </c>
      <c r="AC235" s="46" t="s">
        <v>170</v>
      </c>
      <c r="AD235" s="46" t="s">
        <v>170</v>
      </c>
    </row>
    <row r="236" spans="1:30" x14ac:dyDescent="0.25">
      <c r="A236" s="62" t="s">
        <v>214</v>
      </c>
      <c r="B236" s="48" t="s">
        <v>168</v>
      </c>
      <c r="C236" s="48" t="s">
        <v>168</v>
      </c>
      <c r="D236" s="48" t="s">
        <v>168</v>
      </c>
      <c r="E236" s="48" t="s">
        <v>168</v>
      </c>
      <c r="F236" s="48" t="s">
        <v>168</v>
      </c>
      <c r="G236" s="48" t="s">
        <v>168</v>
      </c>
      <c r="H236" s="48" t="s">
        <v>168</v>
      </c>
      <c r="I236" s="48" t="s">
        <v>168</v>
      </c>
      <c r="J236" s="48" t="s">
        <v>168</v>
      </c>
      <c r="K236" s="48" t="s">
        <v>168</v>
      </c>
      <c r="L236" s="48" t="s">
        <v>168</v>
      </c>
      <c r="M236" s="48" t="s">
        <v>168</v>
      </c>
    </row>
    <row r="240" spans="1:30" x14ac:dyDescent="0.25">
      <c r="A240" s="20" t="s">
        <v>294</v>
      </c>
      <c r="R240" s="20" t="s">
        <v>293</v>
      </c>
    </row>
    <row r="241" spans="1:30" x14ac:dyDescent="0.25">
      <c r="A241" s="62" t="s">
        <v>171</v>
      </c>
      <c r="B241" s="48" t="s">
        <v>168</v>
      </c>
      <c r="C241" s="48" t="s">
        <v>168</v>
      </c>
      <c r="D241" s="48" t="s">
        <v>168</v>
      </c>
      <c r="E241" s="48" t="s">
        <v>168</v>
      </c>
      <c r="F241" s="48" t="s">
        <v>168</v>
      </c>
      <c r="G241" s="48" t="s">
        <v>168</v>
      </c>
      <c r="H241" s="48" t="s">
        <v>168</v>
      </c>
      <c r="I241" s="48" t="s">
        <v>168</v>
      </c>
      <c r="J241" s="48" t="s">
        <v>168</v>
      </c>
      <c r="K241" s="48" t="s">
        <v>168</v>
      </c>
      <c r="L241" s="48" t="s">
        <v>168</v>
      </c>
      <c r="M241" s="48" t="s">
        <v>168</v>
      </c>
      <c r="R241" t="s">
        <v>263</v>
      </c>
      <c r="S241" s="53" t="s">
        <v>169</v>
      </c>
      <c r="T241" t="s">
        <v>170</v>
      </c>
      <c r="U241" s="46" t="s">
        <v>170</v>
      </c>
      <c r="V241" s="46" t="s">
        <v>170</v>
      </c>
      <c r="W241" s="46" t="s">
        <v>170</v>
      </c>
      <c r="X241" s="46" t="s">
        <v>170</v>
      </c>
      <c r="Y241" s="53" t="s">
        <v>169</v>
      </c>
      <c r="Z241" s="53" t="s">
        <v>169</v>
      </c>
      <c r="AA241" s="53" t="s">
        <v>169</v>
      </c>
      <c r="AB241" s="53" t="s">
        <v>169</v>
      </c>
      <c r="AC241" s="53" t="s">
        <v>169</v>
      </c>
      <c r="AD241" s="53" t="s">
        <v>169</v>
      </c>
    </row>
    <row r="242" spans="1:30" x14ac:dyDescent="0.25">
      <c r="A242" s="62" t="s">
        <v>172</v>
      </c>
      <c r="B242" s="53" t="s">
        <v>169</v>
      </c>
      <c r="C242" s="48" t="s">
        <v>168</v>
      </c>
      <c r="D242" s="53" t="s">
        <v>169</v>
      </c>
      <c r="E242" s="53" t="s">
        <v>170</v>
      </c>
      <c r="F242" s="53" t="s">
        <v>169</v>
      </c>
      <c r="G242" s="53" t="s">
        <v>169</v>
      </c>
      <c r="H242" s="53" t="s">
        <v>169</v>
      </c>
      <c r="I242" s="46" t="s">
        <v>170</v>
      </c>
      <c r="J242" s="48" t="s">
        <v>168</v>
      </c>
      <c r="K242" s="53" t="s">
        <v>169</v>
      </c>
      <c r="L242" s="53" t="s">
        <v>169</v>
      </c>
      <c r="M242" s="53" t="s">
        <v>169</v>
      </c>
      <c r="R242" t="s">
        <v>215</v>
      </c>
      <c r="S242" s="53" t="s">
        <v>169</v>
      </c>
      <c r="T242" t="s">
        <v>170</v>
      </c>
      <c r="U242" s="46" t="s">
        <v>170</v>
      </c>
      <c r="V242" s="46" t="s">
        <v>170</v>
      </c>
      <c r="W242" s="46" t="s">
        <v>170</v>
      </c>
      <c r="X242" s="46" t="s">
        <v>170</v>
      </c>
      <c r="Y242" s="53" t="s">
        <v>169</v>
      </c>
      <c r="Z242" s="53" t="s">
        <v>169</v>
      </c>
      <c r="AA242" s="53" t="s">
        <v>169</v>
      </c>
      <c r="AB242" s="53" t="s">
        <v>169</v>
      </c>
      <c r="AC242" s="53" t="s">
        <v>169</v>
      </c>
      <c r="AD242" s="53" t="s">
        <v>169</v>
      </c>
    </row>
    <row r="243" spans="1:30" x14ac:dyDescent="0.25">
      <c r="A243" s="62" t="s">
        <v>173</v>
      </c>
      <c r="B243" s="48" t="s">
        <v>168</v>
      </c>
      <c r="C243" s="48" t="s">
        <v>168</v>
      </c>
      <c r="D243" s="48" t="s">
        <v>168</v>
      </c>
      <c r="E243" s="48" t="s">
        <v>168</v>
      </c>
      <c r="F243" s="48" t="s">
        <v>168</v>
      </c>
      <c r="G243" s="48" t="s">
        <v>168</v>
      </c>
      <c r="H243" s="48" t="s">
        <v>168</v>
      </c>
      <c r="I243" s="48" t="s">
        <v>168</v>
      </c>
      <c r="J243" s="48" t="s">
        <v>168</v>
      </c>
      <c r="K243" s="48" t="s">
        <v>168</v>
      </c>
      <c r="L243" s="48" t="s">
        <v>168</v>
      </c>
      <c r="M243" s="48" t="s">
        <v>168</v>
      </c>
      <c r="R243" t="s">
        <v>216</v>
      </c>
      <c r="S243" s="46" t="s">
        <v>170</v>
      </c>
      <c r="T243" t="s">
        <v>170</v>
      </c>
      <c r="U243" s="46" t="s">
        <v>170</v>
      </c>
      <c r="V243" s="46" t="s">
        <v>170</v>
      </c>
      <c r="W243" s="46" t="s">
        <v>170</v>
      </c>
      <c r="X243" s="46" t="s">
        <v>170</v>
      </c>
      <c r="Y243" s="53" t="s">
        <v>169</v>
      </c>
      <c r="Z243" s="53" t="s">
        <v>169</v>
      </c>
      <c r="AA243" s="53" t="s">
        <v>169</v>
      </c>
      <c r="AB243" s="53" t="s">
        <v>169</v>
      </c>
      <c r="AC243" s="53" t="s">
        <v>169</v>
      </c>
      <c r="AD243" s="53" t="s">
        <v>169</v>
      </c>
    </row>
    <row r="244" spans="1:30" x14ac:dyDescent="0.25">
      <c r="A244" s="62" t="s">
        <v>176</v>
      </c>
      <c r="B244" s="48" t="s">
        <v>168</v>
      </c>
      <c r="C244" s="48" t="s">
        <v>168</v>
      </c>
      <c r="D244" s="48" t="s">
        <v>168</v>
      </c>
      <c r="E244" s="48" t="s">
        <v>168</v>
      </c>
      <c r="F244" s="48" t="s">
        <v>168</v>
      </c>
      <c r="G244" s="48" t="s">
        <v>168</v>
      </c>
      <c r="H244" s="48" t="s">
        <v>168</v>
      </c>
      <c r="I244" s="48" t="s">
        <v>168</v>
      </c>
      <c r="J244" s="48" t="s">
        <v>168</v>
      </c>
      <c r="K244" s="48" t="s">
        <v>168</v>
      </c>
      <c r="L244" s="48" t="s">
        <v>168</v>
      </c>
      <c r="M244" s="48" t="s">
        <v>168</v>
      </c>
      <c r="R244" t="s">
        <v>217</v>
      </c>
      <c r="S244" s="46" t="s">
        <v>170</v>
      </c>
      <c r="T244" t="s">
        <v>170</v>
      </c>
      <c r="U244" s="46" t="s">
        <v>170</v>
      </c>
      <c r="V244" s="46" t="s">
        <v>170</v>
      </c>
      <c r="W244" s="46" t="s">
        <v>170</v>
      </c>
      <c r="X244" s="46" t="s">
        <v>170</v>
      </c>
      <c r="Y244" s="53" t="s">
        <v>169</v>
      </c>
      <c r="Z244" s="53" t="s">
        <v>169</v>
      </c>
      <c r="AA244" s="53" t="s">
        <v>169</v>
      </c>
      <c r="AB244" s="53" t="s">
        <v>169</v>
      </c>
      <c r="AC244" s="53" t="s">
        <v>169</v>
      </c>
      <c r="AD244" s="53" t="s">
        <v>169</v>
      </c>
    </row>
    <row r="245" spans="1:30" x14ac:dyDescent="0.25">
      <c r="A245" s="62" t="s">
        <v>177</v>
      </c>
      <c r="B245" s="46" t="s">
        <v>170</v>
      </c>
      <c r="C245" s="46" t="s">
        <v>170</v>
      </c>
      <c r="D245" s="46" t="s">
        <v>170</v>
      </c>
      <c r="E245" s="46" t="s">
        <v>170</v>
      </c>
      <c r="F245" s="46" t="s">
        <v>170</v>
      </c>
      <c r="G245" s="53" t="s">
        <v>169</v>
      </c>
      <c r="H245" s="53" t="s">
        <v>169</v>
      </c>
      <c r="I245" s="46" t="s">
        <v>170</v>
      </c>
      <c r="J245" s="81" t="s">
        <v>170</v>
      </c>
      <c r="K245" s="53" t="s">
        <v>169</v>
      </c>
      <c r="L245" s="46" t="s">
        <v>170</v>
      </c>
      <c r="M245" s="46" t="s">
        <v>170</v>
      </c>
      <c r="R245" t="s">
        <v>218</v>
      </c>
      <c r="S245" s="48" t="s">
        <v>168</v>
      </c>
      <c r="T245" t="s">
        <v>168</v>
      </c>
      <c r="U245" s="46" t="s">
        <v>170</v>
      </c>
      <c r="V245" s="53" t="s">
        <v>169</v>
      </c>
      <c r="W245" s="53" t="s">
        <v>169</v>
      </c>
      <c r="X245" s="48" t="s">
        <v>168</v>
      </c>
      <c r="Y245" s="48" t="s">
        <v>168</v>
      </c>
      <c r="Z245" s="53" t="s">
        <v>169</v>
      </c>
      <c r="AA245" s="48" t="s">
        <v>168</v>
      </c>
      <c r="AB245" s="48" t="s">
        <v>168</v>
      </c>
      <c r="AC245" s="48" t="s">
        <v>168</v>
      </c>
      <c r="AD245" s="48" t="s">
        <v>168</v>
      </c>
    </row>
    <row r="246" spans="1:30" x14ac:dyDescent="0.25">
      <c r="A246" s="62" t="s">
        <v>178</v>
      </c>
      <c r="B246" s="46" t="s">
        <v>169</v>
      </c>
      <c r="C246" s="46" t="s">
        <v>170</v>
      </c>
      <c r="D246" s="46" t="s">
        <v>170</v>
      </c>
      <c r="E246" s="46" t="s">
        <v>168</v>
      </c>
      <c r="F246" s="46" t="s">
        <v>169</v>
      </c>
      <c r="G246" s="48" t="s">
        <v>168</v>
      </c>
      <c r="H246" s="46" t="s">
        <v>170</v>
      </c>
      <c r="I246" s="48" t="s">
        <v>168</v>
      </c>
      <c r="J246" s="53" t="s">
        <v>169</v>
      </c>
      <c r="K246" s="48" t="s">
        <v>168</v>
      </c>
      <c r="L246" s="46" t="s">
        <v>170</v>
      </c>
      <c r="M246" s="53" t="s">
        <v>169</v>
      </c>
      <c r="R246" t="s">
        <v>219</v>
      </c>
      <c r="S246" s="46" t="s">
        <v>170</v>
      </c>
      <c r="T246" t="s">
        <v>169</v>
      </c>
      <c r="U246" s="48" t="s">
        <v>168</v>
      </c>
      <c r="V246" s="48" t="s">
        <v>168</v>
      </c>
      <c r="W246" s="48" t="s">
        <v>168</v>
      </c>
      <c r="X246" s="48" t="s">
        <v>168</v>
      </c>
      <c r="Y246" s="48" t="s">
        <v>168</v>
      </c>
      <c r="Z246" s="48" t="s">
        <v>168</v>
      </c>
      <c r="AA246" s="53" t="s">
        <v>169</v>
      </c>
      <c r="AB246" s="48" t="s">
        <v>168</v>
      </c>
      <c r="AC246" s="48" t="s">
        <v>168</v>
      </c>
      <c r="AD246" s="53" t="s">
        <v>169</v>
      </c>
    </row>
    <row r="247" spans="1:30" x14ac:dyDescent="0.25">
      <c r="A247" s="62" t="s">
        <v>179</v>
      </c>
      <c r="B247" s="81" t="s">
        <v>170</v>
      </c>
      <c r="C247" s="53" t="s">
        <v>169</v>
      </c>
      <c r="D247" s="46" t="s">
        <v>170</v>
      </c>
      <c r="E247" s="46" t="s">
        <v>170</v>
      </c>
      <c r="F247" s="53" t="s">
        <v>169</v>
      </c>
      <c r="G247" s="48" t="s">
        <v>168</v>
      </c>
      <c r="H247" s="48" t="s">
        <v>168</v>
      </c>
      <c r="I247" s="46" t="s">
        <v>170</v>
      </c>
      <c r="J247" s="46" t="s">
        <v>170</v>
      </c>
      <c r="K247" s="48" t="s">
        <v>168</v>
      </c>
      <c r="L247" s="46" t="s">
        <v>170</v>
      </c>
      <c r="M247" s="53" t="s">
        <v>169</v>
      </c>
      <c r="R247" t="s">
        <v>220</v>
      </c>
      <c r="S247" s="46" t="s">
        <v>170</v>
      </c>
      <c r="T247" t="s">
        <v>170</v>
      </c>
      <c r="U247" s="53" t="s">
        <v>169</v>
      </c>
      <c r="V247" s="48" t="s">
        <v>168</v>
      </c>
      <c r="W247" s="53" t="s">
        <v>169</v>
      </c>
      <c r="X247" s="53" t="s">
        <v>169</v>
      </c>
      <c r="Y247" s="53" t="s">
        <v>169</v>
      </c>
      <c r="Z247" s="48" t="s">
        <v>168</v>
      </c>
      <c r="AA247" s="46" t="s">
        <v>170</v>
      </c>
      <c r="AB247" s="48" t="s">
        <v>168</v>
      </c>
      <c r="AC247" s="48" t="s">
        <v>168</v>
      </c>
      <c r="AD247" s="46" t="s">
        <v>170</v>
      </c>
    </row>
    <row r="248" spans="1:30" x14ac:dyDescent="0.25">
      <c r="A248" s="62" t="s">
        <v>174</v>
      </c>
      <c r="B248" s="48" t="s">
        <v>168</v>
      </c>
      <c r="C248" s="48" t="s">
        <v>168</v>
      </c>
      <c r="D248" s="48" t="s">
        <v>168</v>
      </c>
      <c r="E248" s="48" t="s">
        <v>168</v>
      </c>
      <c r="F248" s="48" t="s">
        <v>168</v>
      </c>
      <c r="G248" s="48" t="s">
        <v>168</v>
      </c>
      <c r="H248" s="48" t="s">
        <v>168</v>
      </c>
      <c r="I248" s="48" t="s">
        <v>168</v>
      </c>
      <c r="J248" s="48" t="s">
        <v>168</v>
      </c>
      <c r="K248" s="48" t="s">
        <v>168</v>
      </c>
      <c r="L248" s="48" t="s">
        <v>168</v>
      </c>
      <c r="M248" s="48" t="s">
        <v>168</v>
      </c>
      <c r="R248" t="s">
        <v>221</v>
      </c>
      <c r="S248" s="46" t="s">
        <v>170</v>
      </c>
      <c r="T248" t="s">
        <v>170</v>
      </c>
      <c r="U248" s="46" t="s">
        <v>170</v>
      </c>
      <c r="V248" s="46" t="s">
        <v>170</v>
      </c>
      <c r="W248" s="46" t="s">
        <v>170</v>
      </c>
      <c r="X248" s="46" t="s">
        <v>170</v>
      </c>
      <c r="Y248" s="46" t="s">
        <v>170</v>
      </c>
      <c r="Z248" s="48" t="s">
        <v>168</v>
      </c>
      <c r="AA248" s="53" t="s">
        <v>169</v>
      </c>
      <c r="AB248" s="46" t="s">
        <v>170</v>
      </c>
      <c r="AC248" s="46" t="s">
        <v>170</v>
      </c>
      <c r="AD248" s="46" t="s">
        <v>170</v>
      </c>
    </row>
    <row r="249" spans="1:30" x14ac:dyDescent="0.25">
      <c r="A249" s="62" t="s">
        <v>175</v>
      </c>
      <c r="B249" s="46" t="s">
        <v>170</v>
      </c>
      <c r="C249" s="46" t="s">
        <v>170</v>
      </c>
      <c r="D249" s="46" t="s">
        <v>170</v>
      </c>
      <c r="E249" s="46" t="s">
        <v>170</v>
      </c>
      <c r="F249" s="46" t="s">
        <v>170</v>
      </c>
      <c r="G249" s="46" t="s">
        <v>170</v>
      </c>
      <c r="H249" s="46" t="s">
        <v>170</v>
      </c>
      <c r="I249" s="46" t="s">
        <v>170</v>
      </c>
      <c r="J249" s="46" t="s">
        <v>170</v>
      </c>
      <c r="K249" s="46" t="s">
        <v>170</v>
      </c>
      <c r="L249" s="46" t="s">
        <v>170</v>
      </c>
      <c r="M249" s="46" t="s">
        <v>170</v>
      </c>
      <c r="R249" t="s">
        <v>261</v>
      </c>
      <c r="S249" s="53" t="s">
        <v>169</v>
      </c>
      <c r="T249" t="s">
        <v>168</v>
      </c>
      <c r="U249" s="48" t="s">
        <v>168</v>
      </c>
      <c r="V249" s="48" t="s">
        <v>168</v>
      </c>
      <c r="W249" s="48" t="s">
        <v>168</v>
      </c>
      <c r="X249" s="48" t="s">
        <v>168</v>
      </c>
      <c r="Y249" s="48" t="s">
        <v>168</v>
      </c>
      <c r="Z249" s="48" t="s">
        <v>168</v>
      </c>
      <c r="AA249" s="48" t="s">
        <v>168</v>
      </c>
      <c r="AB249" s="53" t="s">
        <v>169</v>
      </c>
      <c r="AC249" s="53" t="s">
        <v>169</v>
      </c>
      <c r="AD249" s="46" t="s">
        <v>170</v>
      </c>
    </row>
    <row r="250" spans="1:30" x14ac:dyDescent="0.25">
      <c r="A250" s="62" t="s">
        <v>213</v>
      </c>
      <c r="B250" s="48" t="s">
        <v>168</v>
      </c>
      <c r="C250" s="48" t="s">
        <v>168</v>
      </c>
      <c r="D250" s="48" t="s">
        <v>168</v>
      </c>
      <c r="E250" s="48" t="s">
        <v>168</v>
      </c>
      <c r="F250" s="48" t="s">
        <v>168</v>
      </c>
      <c r="G250" s="48" t="s">
        <v>168</v>
      </c>
      <c r="H250" s="48" t="s">
        <v>168</v>
      </c>
      <c r="I250" s="48" t="s">
        <v>168</v>
      </c>
      <c r="J250" s="48" t="s">
        <v>168</v>
      </c>
      <c r="K250" s="48" t="s">
        <v>168</v>
      </c>
      <c r="L250" s="48" t="s">
        <v>168</v>
      </c>
      <c r="M250" s="48" t="s">
        <v>168</v>
      </c>
      <c r="R250" t="s">
        <v>262</v>
      </c>
      <c r="S250" s="46" t="s">
        <v>170</v>
      </c>
      <c r="T250" t="s">
        <v>170</v>
      </c>
      <c r="U250" s="46" t="s">
        <v>170</v>
      </c>
      <c r="V250" s="46" t="s">
        <v>170</v>
      </c>
      <c r="W250" s="46" t="s">
        <v>170</v>
      </c>
      <c r="X250" s="46" t="s">
        <v>170</v>
      </c>
      <c r="Y250" s="53" t="s">
        <v>169</v>
      </c>
      <c r="Z250" s="48" t="s">
        <v>168</v>
      </c>
      <c r="AA250" s="53" t="s">
        <v>169</v>
      </c>
      <c r="AB250" s="46" t="s">
        <v>170</v>
      </c>
      <c r="AC250" s="46" t="s">
        <v>170</v>
      </c>
      <c r="AD250" s="46" t="s">
        <v>170</v>
      </c>
    </row>
    <row r="251" spans="1:30" x14ac:dyDescent="0.25">
      <c r="A251" s="62" t="s">
        <v>214</v>
      </c>
      <c r="B251" s="48" t="s">
        <v>168</v>
      </c>
      <c r="C251" s="48" t="s">
        <v>168</v>
      </c>
      <c r="D251" s="48" t="s">
        <v>168</v>
      </c>
      <c r="E251" s="48" t="s">
        <v>168</v>
      </c>
      <c r="F251" s="48" t="s">
        <v>168</v>
      </c>
      <c r="G251" s="48" t="s">
        <v>168</v>
      </c>
      <c r="H251" s="48" t="s">
        <v>168</v>
      </c>
      <c r="I251" s="48" t="s">
        <v>168</v>
      </c>
      <c r="J251" s="48" t="s">
        <v>168</v>
      </c>
      <c r="K251" s="48" t="s">
        <v>168</v>
      </c>
      <c r="L251" s="48" t="s">
        <v>168</v>
      </c>
      <c r="M251" s="48" t="s">
        <v>168</v>
      </c>
    </row>
    <row r="254" spans="1:30" x14ac:dyDescent="0.25">
      <c r="A254" s="20" t="s">
        <v>297</v>
      </c>
      <c r="R254" s="20" t="s">
        <v>296</v>
      </c>
    </row>
    <row r="255" spans="1:30" x14ac:dyDescent="0.25">
      <c r="A255" s="62" t="s">
        <v>171</v>
      </c>
      <c r="B255" s="48" t="s">
        <v>168</v>
      </c>
      <c r="C255" s="48" t="s">
        <v>168</v>
      </c>
      <c r="D255" s="48" t="s">
        <v>168</v>
      </c>
      <c r="E255" s="48" t="s">
        <v>168</v>
      </c>
      <c r="F255" s="48" t="s">
        <v>168</v>
      </c>
      <c r="G255" s="48" t="s">
        <v>168</v>
      </c>
      <c r="H255" s="48" t="s">
        <v>168</v>
      </c>
      <c r="I255" s="48" t="s">
        <v>168</v>
      </c>
      <c r="J255" s="48" t="s">
        <v>168</v>
      </c>
      <c r="K255" s="48" t="s">
        <v>168</v>
      </c>
      <c r="L255" s="48" t="s">
        <v>168</v>
      </c>
      <c r="M255" s="48" t="s">
        <v>168</v>
      </c>
      <c r="R255" t="s">
        <v>263</v>
      </c>
      <c r="S255" s="48" t="s">
        <v>168</v>
      </c>
      <c r="T255" t="s">
        <v>169</v>
      </c>
      <c r="U255" s="49" t="s">
        <v>169</v>
      </c>
      <c r="V255" s="49" t="s">
        <v>169</v>
      </c>
      <c r="W255" s="46" t="s">
        <v>170</v>
      </c>
      <c r="X255" s="46" t="s">
        <v>170</v>
      </c>
      <c r="Y255" s="46" t="s">
        <v>170</v>
      </c>
      <c r="Z255" s="46" t="s">
        <v>170</v>
      </c>
      <c r="AA255" s="46" t="s">
        <v>170</v>
      </c>
      <c r="AB255" s="46" t="s">
        <v>170</v>
      </c>
      <c r="AC255" s="46" t="s">
        <v>170</v>
      </c>
      <c r="AD255" s="46" t="s">
        <v>170</v>
      </c>
    </row>
    <row r="256" spans="1:30" x14ac:dyDescent="0.25">
      <c r="A256" s="62" t="s">
        <v>172</v>
      </c>
      <c r="B256" s="53" t="s">
        <v>169</v>
      </c>
      <c r="C256" s="48" t="s">
        <v>168</v>
      </c>
      <c r="D256" s="48" t="s">
        <v>168</v>
      </c>
      <c r="E256" s="48" t="s">
        <v>168</v>
      </c>
      <c r="F256" s="48" t="s">
        <v>168</v>
      </c>
      <c r="G256" s="48" t="s">
        <v>168</v>
      </c>
      <c r="H256" s="48" t="s">
        <v>168</v>
      </c>
      <c r="I256" s="48" t="s">
        <v>168</v>
      </c>
      <c r="J256" s="53" t="s">
        <v>169</v>
      </c>
      <c r="K256" s="53" t="s">
        <v>169</v>
      </c>
      <c r="L256" s="48" t="s">
        <v>168</v>
      </c>
      <c r="M256" s="48" t="s">
        <v>168</v>
      </c>
      <c r="R256" t="s">
        <v>215</v>
      </c>
      <c r="S256" s="49" t="s">
        <v>169</v>
      </c>
      <c r="T256" t="s">
        <v>170</v>
      </c>
      <c r="U256" s="46" t="s">
        <v>170</v>
      </c>
      <c r="V256" s="46" t="s">
        <v>170</v>
      </c>
      <c r="W256" s="46" t="s">
        <v>170</v>
      </c>
      <c r="X256" s="46" t="s">
        <v>170</v>
      </c>
      <c r="Y256" s="46" t="s">
        <v>170</v>
      </c>
      <c r="Z256" s="46" t="s">
        <v>170</v>
      </c>
      <c r="AA256" s="46" t="s">
        <v>170</v>
      </c>
      <c r="AB256" s="46" t="s">
        <v>170</v>
      </c>
      <c r="AC256" s="46" t="s">
        <v>170</v>
      </c>
      <c r="AD256" s="46" t="s">
        <v>170</v>
      </c>
    </row>
    <row r="257" spans="1:30" x14ac:dyDescent="0.25">
      <c r="A257" s="62" t="s">
        <v>173</v>
      </c>
      <c r="B257" s="48" t="s">
        <v>168</v>
      </c>
      <c r="C257" s="48" t="s">
        <v>168</v>
      </c>
      <c r="D257" s="48" t="s">
        <v>168</v>
      </c>
      <c r="E257" s="48" t="s">
        <v>168</v>
      </c>
      <c r="F257" s="48" t="s">
        <v>168</v>
      </c>
      <c r="G257" s="48" t="s">
        <v>168</v>
      </c>
      <c r="H257" s="48" t="s">
        <v>168</v>
      </c>
      <c r="I257" s="48" t="s">
        <v>168</v>
      </c>
      <c r="J257" s="48" t="s">
        <v>168</v>
      </c>
      <c r="K257" s="48" t="s">
        <v>168</v>
      </c>
      <c r="L257" s="48" t="s">
        <v>168</v>
      </c>
      <c r="M257" s="48" t="s">
        <v>168</v>
      </c>
      <c r="R257" t="s">
        <v>216</v>
      </c>
      <c r="S257" s="49" t="s">
        <v>169</v>
      </c>
      <c r="T257" t="s">
        <v>170</v>
      </c>
      <c r="U257" s="46" t="s">
        <v>170</v>
      </c>
      <c r="V257" s="46" t="s">
        <v>170</v>
      </c>
      <c r="W257" s="46" t="s">
        <v>170</v>
      </c>
      <c r="X257" s="46" t="s">
        <v>170</v>
      </c>
      <c r="Y257" s="46" t="s">
        <v>170</v>
      </c>
      <c r="Z257" s="46" t="s">
        <v>170</v>
      </c>
      <c r="AA257" s="46" t="s">
        <v>170</v>
      </c>
      <c r="AB257" s="46" t="s">
        <v>170</v>
      </c>
      <c r="AC257" s="46" t="s">
        <v>170</v>
      </c>
      <c r="AD257" s="49" t="s">
        <v>169</v>
      </c>
    </row>
    <row r="258" spans="1:30" x14ac:dyDescent="0.25">
      <c r="A258" s="62" t="s">
        <v>176</v>
      </c>
      <c r="B258" s="48" t="s">
        <v>168</v>
      </c>
      <c r="C258" s="48" t="s">
        <v>168</v>
      </c>
      <c r="D258" s="48" t="s">
        <v>168</v>
      </c>
      <c r="E258" s="48" t="s">
        <v>168</v>
      </c>
      <c r="F258" s="48" t="s">
        <v>168</v>
      </c>
      <c r="G258" s="48" t="s">
        <v>168</v>
      </c>
      <c r="H258" s="48" t="s">
        <v>168</v>
      </c>
      <c r="I258" s="48" t="s">
        <v>168</v>
      </c>
      <c r="J258" s="48" t="s">
        <v>168</v>
      </c>
      <c r="K258" s="48" t="s">
        <v>168</v>
      </c>
      <c r="L258" s="48" t="s">
        <v>168</v>
      </c>
      <c r="M258" s="48" t="s">
        <v>168</v>
      </c>
      <c r="R258" t="s">
        <v>217</v>
      </c>
      <c r="S258" s="46" t="s">
        <v>170</v>
      </c>
      <c r="T258" t="s">
        <v>170</v>
      </c>
      <c r="U258" s="49" t="s">
        <v>169</v>
      </c>
      <c r="V258" s="46" t="s">
        <v>170</v>
      </c>
      <c r="W258" s="49" t="s">
        <v>169</v>
      </c>
      <c r="X258" s="48" t="s">
        <v>168</v>
      </c>
      <c r="Y258" s="48" t="s">
        <v>168</v>
      </c>
      <c r="Z258" s="48" t="s">
        <v>168</v>
      </c>
      <c r="AA258" s="48" t="s">
        <v>168</v>
      </c>
      <c r="AB258" s="48" t="s">
        <v>168</v>
      </c>
      <c r="AC258" s="48" t="s">
        <v>168</v>
      </c>
      <c r="AD258" s="46" t="s">
        <v>170</v>
      </c>
    </row>
    <row r="259" spans="1:30" x14ac:dyDescent="0.25">
      <c r="A259" s="62" t="s">
        <v>177</v>
      </c>
      <c r="B259" s="46" t="s">
        <v>170</v>
      </c>
      <c r="C259" s="46" t="s">
        <v>170</v>
      </c>
      <c r="D259" s="46" t="s">
        <v>170</v>
      </c>
      <c r="E259" s="48" t="s">
        <v>168</v>
      </c>
      <c r="F259" s="53" t="s">
        <v>169</v>
      </c>
      <c r="G259" s="48" t="s">
        <v>168</v>
      </c>
      <c r="H259" s="48" t="s">
        <v>168</v>
      </c>
      <c r="I259" s="48" t="s">
        <v>168</v>
      </c>
      <c r="J259" s="48" t="s">
        <v>168</v>
      </c>
      <c r="K259" s="48" t="s">
        <v>168</v>
      </c>
      <c r="L259" s="53" t="s">
        <v>169</v>
      </c>
      <c r="M259" s="53" t="s">
        <v>169</v>
      </c>
      <c r="R259" t="s">
        <v>218</v>
      </c>
      <c r="S259" s="48" t="s">
        <v>168</v>
      </c>
      <c r="T259" s="48" t="s">
        <v>168</v>
      </c>
      <c r="U259" s="48" t="s">
        <v>168</v>
      </c>
      <c r="V259" s="48" t="s">
        <v>168</v>
      </c>
      <c r="W259" s="48" t="s">
        <v>168</v>
      </c>
      <c r="X259" s="48" t="s">
        <v>168</v>
      </c>
      <c r="Y259" s="48" t="s">
        <v>168</v>
      </c>
      <c r="Z259" s="48" t="s">
        <v>168</v>
      </c>
      <c r="AA259" s="48" t="s">
        <v>168</v>
      </c>
      <c r="AB259" s="48" t="s">
        <v>168</v>
      </c>
      <c r="AC259" s="48" t="s">
        <v>168</v>
      </c>
      <c r="AD259" s="48" t="s">
        <v>168</v>
      </c>
    </row>
    <row r="260" spans="1:30" x14ac:dyDescent="0.25">
      <c r="A260" s="62" t="s">
        <v>178</v>
      </c>
      <c r="B260" s="48" t="s">
        <v>168</v>
      </c>
      <c r="C260" s="46" t="s">
        <v>170</v>
      </c>
      <c r="D260" s="48" t="s">
        <v>168</v>
      </c>
      <c r="E260" s="48" t="s">
        <v>168</v>
      </c>
      <c r="F260" s="48" t="s">
        <v>168</v>
      </c>
      <c r="G260" s="46" t="s">
        <v>170</v>
      </c>
      <c r="H260" s="46" t="s">
        <v>170</v>
      </c>
      <c r="I260" s="46" t="s">
        <v>170</v>
      </c>
      <c r="J260" s="46" t="s">
        <v>170</v>
      </c>
      <c r="K260" s="46" t="s">
        <v>170</v>
      </c>
      <c r="L260" s="48" t="s">
        <v>168</v>
      </c>
      <c r="M260" s="48" t="s">
        <v>168</v>
      </c>
      <c r="R260" t="s">
        <v>219</v>
      </c>
      <c r="S260" s="48" t="s">
        <v>168</v>
      </c>
      <c r="T260" s="48" t="s">
        <v>169</v>
      </c>
      <c r="U260" s="48" t="s">
        <v>168</v>
      </c>
      <c r="V260" s="48" t="s">
        <v>168</v>
      </c>
      <c r="W260" s="48" t="s">
        <v>168</v>
      </c>
      <c r="X260" s="48" t="s">
        <v>168</v>
      </c>
      <c r="Y260" s="48" t="s">
        <v>168</v>
      </c>
      <c r="Z260" s="48" t="s">
        <v>168</v>
      </c>
      <c r="AA260" s="48" t="s">
        <v>168</v>
      </c>
      <c r="AB260" s="48" t="s">
        <v>168</v>
      </c>
      <c r="AC260" s="46" t="s">
        <v>170</v>
      </c>
      <c r="AD260" s="48" t="s">
        <v>168</v>
      </c>
    </row>
    <row r="261" spans="1:30" x14ac:dyDescent="0.25">
      <c r="A261" s="62" t="s">
        <v>179</v>
      </c>
      <c r="B261" s="53" t="s">
        <v>169</v>
      </c>
      <c r="C261" s="53" t="s">
        <v>169</v>
      </c>
      <c r="D261" s="53" t="s">
        <v>169</v>
      </c>
      <c r="E261" s="53" t="s">
        <v>169</v>
      </c>
      <c r="F261" s="53" t="s">
        <v>169</v>
      </c>
      <c r="G261" s="48" t="s">
        <v>168</v>
      </c>
      <c r="H261" s="48" t="s">
        <v>168</v>
      </c>
      <c r="I261" s="48" t="s">
        <v>168</v>
      </c>
      <c r="J261" s="48" t="s">
        <v>168</v>
      </c>
      <c r="K261" s="48" t="s">
        <v>168</v>
      </c>
      <c r="L261" s="48" t="s">
        <v>168</v>
      </c>
      <c r="M261" s="48" t="s">
        <v>168</v>
      </c>
      <c r="R261" t="s">
        <v>220</v>
      </c>
      <c r="S261" s="48" t="s">
        <v>168</v>
      </c>
      <c r="T261" s="48" t="s">
        <v>170</v>
      </c>
      <c r="U261" s="48" t="s">
        <v>168</v>
      </c>
      <c r="V261" s="48" t="s">
        <v>168</v>
      </c>
      <c r="W261" s="48" t="s">
        <v>168</v>
      </c>
      <c r="X261" s="48" t="s">
        <v>168</v>
      </c>
      <c r="Y261" s="48" t="s">
        <v>168</v>
      </c>
      <c r="Z261" s="48" t="s">
        <v>168</v>
      </c>
      <c r="AA261" s="48" t="s">
        <v>168</v>
      </c>
      <c r="AB261" s="48" t="s">
        <v>168</v>
      </c>
      <c r="AC261" s="49" t="s">
        <v>169</v>
      </c>
      <c r="AD261" s="48" t="s">
        <v>168</v>
      </c>
    </row>
    <row r="262" spans="1:30" x14ac:dyDescent="0.25">
      <c r="A262" s="62" t="s">
        <v>174</v>
      </c>
      <c r="B262" s="48" t="s">
        <v>168</v>
      </c>
      <c r="C262" s="48" t="s">
        <v>168</v>
      </c>
      <c r="D262" s="48" t="s">
        <v>168</v>
      </c>
      <c r="E262" s="48" t="s">
        <v>168</v>
      </c>
      <c r="F262" s="48" t="s">
        <v>168</v>
      </c>
      <c r="G262" s="48" t="s">
        <v>168</v>
      </c>
      <c r="H262" s="48" t="s">
        <v>168</v>
      </c>
      <c r="I262" s="48" t="s">
        <v>168</v>
      </c>
      <c r="J262" s="48" t="s">
        <v>168</v>
      </c>
      <c r="K262" s="48" t="s">
        <v>168</v>
      </c>
      <c r="L262" s="48" t="s">
        <v>168</v>
      </c>
      <c r="M262" s="48" t="s">
        <v>168</v>
      </c>
      <c r="R262" t="s">
        <v>221</v>
      </c>
      <c r="S262" s="49" t="s">
        <v>169</v>
      </c>
      <c r="T262" t="s">
        <v>170</v>
      </c>
      <c r="U262" s="46" t="s">
        <v>170</v>
      </c>
      <c r="V262" s="49" t="s">
        <v>169</v>
      </c>
      <c r="W262" s="48" t="s">
        <v>168</v>
      </c>
      <c r="X262" s="48" t="s">
        <v>168</v>
      </c>
      <c r="Y262" s="48" t="s">
        <v>168</v>
      </c>
      <c r="Z262" s="48" t="s">
        <v>168</v>
      </c>
      <c r="AA262" s="49" t="s">
        <v>169</v>
      </c>
      <c r="AB262" s="48" t="s">
        <v>168</v>
      </c>
      <c r="AC262" s="49" t="s">
        <v>169</v>
      </c>
      <c r="AD262" s="49" t="s">
        <v>169</v>
      </c>
    </row>
    <row r="263" spans="1:30" x14ac:dyDescent="0.25">
      <c r="A263" s="62" t="s">
        <v>175</v>
      </c>
      <c r="B263" s="46" t="s">
        <v>170</v>
      </c>
      <c r="C263" s="46" t="s">
        <v>170</v>
      </c>
      <c r="D263" s="53" t="s">
        <v>169</v>
      </c>
      <c r="E263" s="53" t="s">
        <v>169</v>
      </c>
      <c r="F263" s="53" t="s">
        <v>169</v>
      </c>
      <c r="G263" s="53" t="s">
        <v>169</v>
      </c>
      <c r="H263" s="48" t="s">
        <v>168</v>
      </c>
      <c r="I263" s="48" t="s">
        <v>168</v>
      </c>
      <c r="J263" s="46" t="s">
        <v>170</v>
      </c>
      <c r="K263" s="46" t="s">
        <v>170</v>
      </c>
      <c r="L263" s="46" t="s">
        <v>170</v>
      </c>
      <c r="M263" s="46" t="s">
        <v>170</v>
      </c>
      <c r="R263" t="s">
        <v>261</v>
      </c>
      <c r="S263" s="48" t="s">
        <v>168</v>
      </c>
      <c r="T263" t="s">
        <v>170</v>
      </c>
      <c r="U263" s="49" t="s">
        <v>169</v>
      </c>
      <c r="V263" s="49" t="s">
        <v>169</v>
      </c>
      <c r="W263" s="48" t="s">
        <v>168</v>
      </c>
      <c r="X263" s="49" t="s">
        <v>169</v>
      </c>
      <c r="Y263" s="48" t="s">
        <v>168</v>
      </c>
      <c r="Z263" s="48" t="s">
        <v>168</v>
      </c>
      <c r="AA263" s="49" t="s">
        <v>169</v>
      </c>
      <c r="AB263" s="49" t="s">
        <v>169</v>
      </c>
      <c r="AC263" s="49" t="s">
        <v>169</v>
      </c>
      <c r="AD263" s="49" t="s">
        <v>169</v>
      </c>
    </row>
    <row r="264" spans="1:30" x14ac:dyDescent="0.25">
      <c r="A264" s="62" t="s">
        <v>213</v>
      </c>
      <c r="B264" s="48" t="s">
        <v>168</v>
      </c>
      <c r="C264" s="48" t="s">
        <v>168</v>
      </c>
      <c r="D264" s="48" t="s">
        <v>168</v>
      </c>
      <c r="E264" s="48" t="s">
        <v>168</v>
      </c>
      <c r="F264" s="48" t="s">
        <v>168</v>
      </c>
      <c r="G264" s="48" t="s">
        <v>168</v>
      </c>
      <c r="H264" s="48" t="s">
        <v>168</v>
      </c>
      <c r="I264" s="48" t="s">
        <v>168</v>
      </c>
      <c r="J264" s="48" t="s">
        <v>168</v>
      </c>
      <c r="K264" s="48" t="s">
        <v>168</v>
      </c>
      <c r="L264" s="48" t="s">
        <v>168</v>
      </c>
      <c r="M264" s="48" t="s">
        <v>168</v>
      </c>
      <c r="R264" t="s">
        <v>262</v>
      </c>
      <c r="S264" s="49" t="s">
        <v>169</v>
      </c>
      <c r="T264" t="s">
        <v>170</v>
      </c>
      <c r="U264" s="49" t="s">
        <v>169</v>
      </c>
      <c r="V264" s="49" t="s">
        <v>169</v>
      </c>
      <c r="W264" s="48" t="s">
        <v>168</v>
      </c>
      <c r="X264" s="49" t="s">
        <v>169</v>
      </c>
      <c r="Y264" s="48" t="s">
        <v>168</v>
      </c>
      <c r="Z264" s="48" t="s">
        <v>168</v>
      </c>
      <c r="AA264" s="49" t="s">
        <v>169</v>
      </c>
      <c r="AB264" s="49" t="s">
        <v>169</v>
      </c>
      <c r="AC264" s="48" t="s">
        <v>168</v>
      </c>
      <c r="AD264" s="49" t="s">
        <v>169</v>
      </c>
    </row>
    <row r="265" spans="1:30" x14ac:dyDescent="0.25">
      <c r="A265" s="62" t="s">
        <v>214</v>
      </c>
      <c r="B265" s="48" t="s">
        <v>168</v>
      </c>
      <c r="C265" s="48" t="s">
        <v>168</v>
      </c>
      <c r="D265" s="48" t="s">
        <v>168</v>
      </c>
      <c r="E265" s="48" t="s">
        <v>168</v>
      </c>
      <c r="F265" s="48" t="s">
        <v>168</v>
      </c>
      <c r="G265" s="48" t="s">
        <v>168</v>
      </c>
      <c r="H265" s="48" t="s">
        <v>168</v>
      </c>
      <c r="I265" s="48" t="s">
        <v>168</v>
      </c>
      <c r="J265" s="48" t="s">
        <v>168</v>
      </c>
      <c r="K265" s="48" t="s">
        <v>168</v>
      </c>
      <c r="L265" s="48" t="s">
        <v>168</v>
      </c>
      <c r="M265" s="48" t="s">
        <v>168</v>
      </c>
    </row>
    <row r="268" spans="1:30" x14ac:dyDescent="0.25">
      <c r="A268" s="20" t="s">
        <v>299</v>
      </c>
      <c r="R268" s="20" t="s">
        <v>298</v>
      </c>
    </row>
    <row r="269" spans="1:30" x14ac:dyDescent="0.25">
      <c r="A269" s="62" t="s">
        <v>171</v>
      </c>
      <c r="B269" s="48" t="s">
        <v>168</v>
      </c>
      <c r="C269" s="48" t="s">
        <v>168</v>
      </c>
      <c r="D269" s="48" t="s">
        <v>168</v>
      </c>
      <c r="E269" s="48" t="s">
        <v>168</v>
      </c>
      <c r="F269" s="48" t="s">
        <v>168</v>
      </c>
      <c r="G269" s="48" t="s">
        <v>168</v>
      </c>
      <c r="H269" s="48" t="s">
        <v>168</v>
      </c>
      <c r="I269" s="48" t="s">
        <v>168</v>
      </c>
      <c r="J269" s="48" t="s">
        <v>168</v>
      </c>
      <c r="K269" s="48" t="s">
        <v>168</v>
      </c>
      <c r="L269" s="48" t="s">
        <v>168</v>
      </c>
      <c r="M269" s="48" t="s">
        <v>168</v>
      </c>
      <c r="R269" t="s">
        <v>263</v>
      </c>
      <c r="S269" s="46" t="s">
        <v>170</v>
      </c>
      <c r="T269" s="46" t="s">
        <v>170</v>
      </c>
      <c r="U269" s="46" t="s">
        <v>170</v>
      </c>
      <c r="V269" s="46" t="s">
        <v>170</v>
      </c>
      <c r="W269" s="48" t="s">
        <v>168</v>
      </c>
      <c r="X269" s="48" t="s">
        <v>168</v>
      </c>
      <c r="Y269" s="48" t="s">
        <v>168</v>
      </c>
      <c r="Z269" s="53" t="s">
        <v>169</v>
      </c>
      <c r="AA269" s="48" t="s">
        <v>168</v>
      </c>
      <c r="AB269" s="53" t="s">
        <v>169</v>
      </c>
      <c r="AC269" s="46" t="s">
        <v>170</v>
      </c>
      <c r="AD269" s="46" t="s">
        <v>170</v>
      </c>
    </row>
    <row r="270" spans="1:30" x14ac:dyDescent="0.25">
      <c r="A270" s="62" t="s">
        <v>172</v>
      </c>
      <c r="B270" s="48" t="s">
        <v>168</v>
      </c>
      <c r="C270" s="48" t="s">
        <v>168</v>
      </c>
      <c r="D270" s="53" t="s">
        <v>169</v>
      </c>
      <c r="E270" s="53" t="s">
        <v>169</v>
      </c>
      <c r="F270" s="48" t="s">
        <v>168</v>
      </c>
      <c r="G270" s="48" t="s">
        <v>168</v>
      </c>
      <c r="H270" s="48" t="s">
        <v>168</v>
      </c>
      <c r="I270" s="48" t="s">
        <v>168</v>
      </c>
      <c r="J270" s="53" t="s">
        <v>169</v>
      </c>
      <c r="K270" s="48" t="s">
        <v>168</v>
      </c>
      <c r="L270" s="48" t="s">
        <v>168</v>
      </c>
      <c r="M270" s="53" t="s">
        <v>169</v>
      </c>
      <c r="R270" t="s">
        <v>215</v>
      </c>
      <c r="S270" s="48" t="s">
        <v>168</v>
      </c>
      <c r="T270" s="48" t="s">
        <v>168</v>
      </c>
      <c r="U270" s="48" t="s">
        <v>168</v>
      </c>
      <c r="V270" s="48" t="s">
        <v>168</v>
      </c>
      <c r="W270" s="48" t="s">
        <v>168</v>
      </c>
      <c r="X270" s="48" t="s">
        <v>168</v>
      </c>
      <c r="Y270" s="48" t="s">
        <v>168</v>
      </c>
      <c r="Z270" s="53" t="s">
        <v>169</v>
      </c>
      <c r="AA270" s="48" t="s">
        <v>168</v>
      </c>
      <c r="AB270" s="53" t="s">
        <v>169</v>
      </c>
      <c r="AC270" s="53" t="s">
        <v>169</v>
      </c>
      <c r="AD270" s="48" t="s">
        <v>168</v>
      </c>
    </row>
    <row r="271" spans="1:30" x14ac:dyDescent="0.25">
      <c r="A271" s="62" t="s">
        <v>173</v>
      </c>
      <c r="B271" s="48" t="s">
        <v>168</v>
      </c>
      <c r="C271" s="48" t="s">
        <v>168</v>
      </c>
      <c r="D271" s="48" t="s">
        <v>168</v>
      </c>
      <c r="E271" s="48" t="s">
        <v>168</v>
      </c>
      <c r="F271" s="48" t="s">
        <v>168</v>
      </c>
      <c r="G271" s="48" t="s">
        <v>168</v>
      </c>
      <c r="H271" s="48" t="s">
        <v>168</v>
      </c>
      <c r="I271" s="48" t="s">
        <v>168</v>
      </c>
      <c r="J271" s="48" t="s">
        <v>168</v>
      </c>
      <c r="K271" s="48" t="s">
        <v>168</v>
      </c>
      <c r="L271" s="48" t="s">
        <v>168</v>
      </c>
      <c r="M271" s="48" t="s">
        <v>168</v>
      </c>
      <c r="R271" t="s">
        <v>216</v>
      </c>
      <c r="S271" s="48" t="s">
        <v>168</v>
      </c>
      <c r="T271" s="48" t="s">
        <v>168</v>
      </c>
      <c r="U271" s="48" t="s">
        <v>168</v>
      </c>
      <c r="V271" s="48" t="s">
        <v>168</v>
      </c>
      <c r="W271" s="48" t="s">
        <v>168</v>
      </c>
      <c r="X271" s="48" t="s">
        <v>168</v>
      </c>
      <c r="Y271" s="48" t="s">
        <v>168</v>
      </c>
      <c r="Z271" s="48" t="s">
        <v>168</v>
      </c>
      <c r="AA271" s="48" t="s">
        <v>168</v>
      </c>
      <c r="AB271" s="48" t="s">
        <v>168</v>
      </c>
      <c r="AC271" s="48" t="s">
        <v>168</v>
      </c>
      <c r="AD271" s="48" t="s">
        <v>168</v>
      </c>
    </row>
    <row r="272" spans="1:30" x14ac:dyDescent="0.25">
      <c r="A272" s="62" t="s">
        <v>176</v>
      </c>
      <c r="B272" s="48" t="s">
        <v>168</v>
      </c>
      <c r="C272" s="48" t="s">
        <v>168</v>
      </c>
      <c r="D272" s="48" t="s">
        <v>168</v>
      </c>
      <c r="E272" s="48" t="s">
        <v>168</v>
      </c>
      <c r="F272" s="48" t="s">
        <v>168</v>
      </c>
      <c r="G272" s="48" t="s">
        <v>168</v>
      </c>
      <c r="H272" s="48" t="s">
        <v>168</v>
      </c>
      <c r="I272" s="48" t="s">
        <v>168</v>
      </c>
      <c r="J272" s="48" t="s">
        <v>168</v>
      </c>
      <c r="K272" s="48" t="s">
        <v>168</v>
      </c>
      <c r="L272" s="48" t="s">
        <v>168</v>
      </c>
      <c r="M272" s="48" t="s">
        <v>168</v>
      </c>
      <c r="R272" t="s">
        <v>217</v>
      </c>
      <c r="S272" s="48" t="s">
        <v>168</v>
      </c>
      <c r="T272" s="48" t="s">
        <v>168</v>
      </c>
      <c r="U272" s="48" t="s">
        <v>168</v>
      </c>
      <c r="V272" s="48" t="s">
        <v>168</v>
      </c>
      <c r="W272" s="48" t="s">
        <v>168</v>
      </c>
      <c r="X272" s="48" t="s">
        <v>168</v>
      </c>
      <c r="Y272" s="48" t="s">
        <v>168</v>
      </c>
      <c r="Z272" s="48" t="s">
        <v>168</v>
      </c>
      <c r="AA272" s="48" t="s">
        <v>168</v>
      </c>
      <c r="AB272" s="48" t="s">
        <v>168</v>
      </c>
      <c r="AC272" s="53" t="s">
        <v>169</v>
      </c>
      <c r="AD272" s="48" t="s">
        <v>168</v>
      </c>
    </row>
    <row r="273" spans="1:30" x14ac:dyDescent="0.25">
      <c r="A273" s="62" t="s">
        <v>177</v>
      </c>
      <c r="B273" s="48" t="s">
        <v>168</v>
      </c>
      <c r="C273" s="48" t="s">
        <v>168</v>
      </c>
      <c r="D273" s="48" t="s">
        <v>168</v>
      </c>
      <c r="E273" s="48" t="s">
        <v>168</v>
      </c>
      <c r="F273" s="48" t="s">
        <v>168</v>
      </c>
      <c r="G273" s="48" t="s">
        <v>168</v>
      </c>
      <c r="H273" s="48" t="s">
        <v>168</v>
      </c>
      <c r="I273" s="53" t="s">
        <v>169</v>
      </c>
      <c r="J273" s="48" t="s">
        <v>168</v>
      </c>
      <c r="K273" s="53" t="s">
        <v>169</v>
      </c>
      <c r="L273" s="48" t="s">
        <v>168</v>
      </c>
      <c r="M273" s="48" t="s">
        <v>168</v>
      </c>
      <c r="R273" t="s">
        <v>218</v>
      </c>
      <c r="S273" s="48" t="s">
        <v>168</v>
      </c>
      <c r="T273" s="48" t="s">
        <v>168</v>
      </c>
      <c r="U273" s="48" t="s">
        <v>168</v>
      </c>
      <c r="V273" s="48" t="s">
        <v>168</v>
      </c>
      <c r="W273" s="48" t="s">
        <v>168</v>
      </c>
      <c r="X273" s="48" t="s">
        <v>168</v>
      </c>
      <c r="Y273" s="48" t="s">
        <v>168</v>
      </c>
      <c r="Z273" s="53" t="s">
        <v>169</v>
      </c>
      <c r="AA273" s="53" t="s">
        <v>169</v>
      </c>
      <c r="AB273" s="53" t="s">
        <v>169</v>
      </c>
      <c r="AC273" s="53" t="s">
        <v>169</v>
      </c>
      <c r="AD273" s="48" t="s">
        <v>168</v>
      </c>
    </row>
    <row r="274" spans="1:30" x14ac:dyDescent="0.25">
      <c r="A274" s="62" t="s">
        <v>178</v>
      </c>
      <c r="B274" s="48" t="s">
        <v>168</v>
      </c>
      <c r="C274" s="53" t="s">
        <v>169</v>
      </c>
      <c r="D274" s="48" t="s">
        <v>168</v>
      </c>
      <c r="E274" s="48" t="s">
        <v>168</v>
      </c>
      <c r="F274" s="48" t="s">
        <v>168</v>
      </c>
      <c r="G274" s="48" t="s">
        <v>168</v>
      </c>
      <c r="H274" s="48" t="s">
        <v>168</v>
      </c>
      <c r="I274" s="46" t="s">
        <v>170</v>
      </c>
      <c r="J274" s="48" t="s">
        <v>168</v>
      </c>
      <c r="K274" s="48" t="s">
        <v>168</v>
      </c>
      <c r="L274" s="48" t="s">
        <v>168</v>
      </c>
      <c r="M274" s="48" t="s">
        <v>168</v>
      </c>
      <c r="R274" t="s">
        <v>219</v>
      </c>
      <c r="S274" s="48" t="s">
        <v>168</v>
      </c>
      <c r="T274" s="48" t="s">
        <v>168</v>
      </c>
      <c r="U274" s="48" t="s">
        <v>168</v>
      </c>
      <c r="V274" s="48" t="s">
        <v>168</v>
      </c>
      <c r="W274" s="48" t="s">
        <v>168</v>
      </c>
      <c r="X274" s="48" t="s">
        <v>168</v>
      </c>
      <c r="Y274" s="48" t="s">
        <v>168</v>
      </c>
      <c r="Z274" s="48" t="s">
        <v>168</v>
      </c>
      <c r="AA274" s="48" t="s">
        <v>168</v>
      </c>
      <c r="AB274" s="53" t="s">
        <v>169</v>
      </c>
      <c r="AC274" s="53" t="s">
        <v>169</v>
      </c>
      <c r="AD274" s="53" t="s">
        <v>169</v>
      </c>
    </row>
    <row r="275" spans="1:30" x14ac:dyDescent="0.25">
      <c r="A275" s="62" t="s">
        <v>179</v>
      </c>
      <c r="B275" s="48" t="s">
        <v>168</v>
      </c>
      <c r="C275" s="48" t="s">
        <v>168</v>
      </c>
      <c r="D275" s="48" t="s">
        <v>168</v>
      </c>
      <c r="E275" s="48" t="s">
        <v>168</v>
      </c>
      <c r="F275" s="48" t="s">
        <v>168</v>
      </c>
      <c r="G275" s="48" t="s">
        <v>168</v>
      </c>
      <c r="H275" s="48" t="s">
        <v>168</v>
      </c>
      <c r="I275" s="48" t="s">
        <v>168</v>
      </c>
      <c r="J275" s="48" t="s">
        <v>168</v>
      </c>
      <c r="K275" s="48" t="s">
        <v>168</v>
      </c>
      <c r="L275" s="48" t="s">
        <v>168</v>
      </c>
      <c r="M275" s="48" t="s">
        <v>168</v>
      </c>
      <c r="R275" t="s">
        <v>220</v>
      </c>
      <c r="S275" s="53" t="s">
        <v>169</v>
      </c>
      <c r="T275" t="s">
        <v>169</v>
      </c>
      <c r="U275" s="48" t="s">
        <v>168</v>
      </c>
      <c r="V275" s="48" t="s">
        <v>168</v>
      </c>
      <c r="W275" s="48" t="s">
        <v>168</v>
      </c>
      <c r="X275" s="48" t="s">
        <v>168</v>
      </c>
      <c r="Y275" s="48" t="s">
        <v>168</v>
      </c>
      <c r="Z275" s="48" t="s">
        <v>168</v>
      </c>
      <c r="AA275" s="48" t="s">
        <v>168</v>
      </c>
      <c r="AB275" s="46" t="s">
        <v>170</v>
      </c>
      <c r="AC275" s="48" t="s">
        <v>168</v>
      </c>
      <c r="AD275" s="48" t="s">
        <v>168</v>
      </c>
    </row>
    <row r="276" spans="1:30" x14ac:dyDescent="0.25">
      <c r="A276" s="62" t="s">
        <v>174</v>
      </c>
      <c r="B276" s="48" t="s">
        <v>168</v>
      </c>
      <c r="C276" s="48" t="s">
        <v>168</v>
      </c>
      <c r="D276" s="48" t="s">
        <v>168</v>
      </c>
      <c r="E276" s="48" t="s">
        <v>168</v>
      </c>
      <c r="F276" s="48" t="s">
        <v>168</v>
      </c>
      <c r="G276" s="48" t="s">
        <v>168</v>
      </c>
      <c r="H276" s="48" t="s">
        <v>168</v>
      </c>
      <c r="I276" s="48" t="s">
        <v>168</v>
      </c>
      <c r="J276" s="48" t="s">
        <v>168</v>
      </c>
      <c r="K276" s="48" t="s">
        <v>168</v>
      </c>
      <c r="L276" s="48" t="s">
        <v>168</v>
      </c>
      <c r="M276" s="48" t="s">
        <v>168</v>
      </c>
      <c r="R276" t="s">
        <v>221</v>
      </c>
      <c r="S276" s="53" t="s">
        <v>169</v>
      </c>
      <c r="T276" t="s">
        <v>169</v>
      </c>
      <c r="U276" s="53" t="s">
        <v>169</v>
      </c>
      <c r="V276" s="48" t="s">
        <v>168</v>
      </c>
      <c r="W276" s="48" t="s">
        <v>168</v>
      </c>
      <c r="X276" s="48" t="s">
        <v>168</v>
      </c>
      <c r="Y276" s="48" t="s">
        <v>168</v>
      </c>
      <c r="Z276" s="48" t="s">
        <v>168</v>
      </c>
      <c r="AA276" s="46" t="s">
        <v>170</v>
      </c>
      <c r="AB276" s="46" t="s">
        <v>170</v>
      </c>
      <c r="AC276" s="48" t="s">
        <v>168</v>
      </c>
      <c r="AD276" s="48" t="s">
        <v>168</v>
      </c>
    </row>
    <row r="277" spans="1:30" x14ac:dyDescent="0.25">
      <c r="A277" s="62" t="s">
        <v>175</v>
      </c>
      <c r="B277" s="48" t="s">
        <v>168</v>
      </c>
      <c r="C277" s="48" t="s">
        <v>168</v>
      </c>
      <c r="D277" s="48" t="s">
        <v>168</v>
      </c>
      <c r="E277" s="48" t="s">
        <v>168</v>
      </c>
      <c r="F277" s="48" t="s">
        <v>168</v>
      </c>
      <c r="G277" s="48" t="s">
        <v>168</v>
      </c>
      <c r="H277" s="48" t="s">
        <v>168</v>
      </c>
      <c r="I277" s="53" t="s">
        <v>169</v>
      </c>
      <c r="J277" s="48" t="s">
        <v>168</v>
      </c>
      <c r="K277" s="48" t="s">
        <v>168</v>
      </c>
      <c r="L277" s="48" t="s">
        <v>168</v>
      </c>
      <c r="M277" s="48" t="s">
        <v>168</v>
      </c>
      <c r="R277" t="s">
        <v>261</v>
      </c>
      <c r="S277" s="46" t="s">
        <v>170</v>
      </c>
      <c r="T277" t="s">
        <v>168</v>
      </c>
      <c r="U277" s="48" t="s">
        <v>168</v>
      </c>
      <c r="V277" s="48" t="s">
        <v>168</v>
      </c>
      <c r="W277" s="48" t="s">
        <v>168</v>
      </c>
      <c r="X277" s="48" t="s">
        <v>168</v>
      </c>
      <c r="Y277" s="48" t="s">
        <v>168</v>
      </c>
      <c r="Z277" s="48" t="s">
        <v>168</v>
      </c>
      <c r="AA277" s="53" t="s">
        <v>169</v>
      </c>
      <c r="AB277" s="46" t="s">
        <v>170</v>
      </c>
      <c r="AC277" s="48" t="s">
        <v>168</v>
      </c>
      <c r="AD277" s="48" t="s">
        <v>168</v>
      </c>
    </row>
    <row r="278" spans="1:30" x14ac:dyDescent="0.25">
      <c r="A278" s="62" t="s">
        <v>213</v>
      </c>
      <c r="B278" s="48" t="s">
        <v>168</v>
      </c>
      <c r="C278" s="48" t="s">
        <v>168</v>
      </c>
      <c r="D278" s="48" t="s">
        <v>168</v>
      </c>
      <c r="E278" s="48" t="s">
        <v>168</v>
      </c>
      <c r="F278" s="48" t="s">
        <v>168</v>
      </c>
      <c r="G278" s="48" t="s">
        <v>168</v>
      </c>
      <c r="H278" s="48" t="s">
        <v>168</v>
      </c>
      <c r="I278" s="48" t="s">
        <v>168</v>
      </c>
      <c r="J278" s="48" t="s">
        <v>168</v>
      </c>
      <c r="K278" s="48" t="s">
        <v>168</v>
      </c>
      <c r="L278" s="48" t="s">
        <v>168</v>
      </c>
      <c r="M278" s="48" t="s">
        <v>168</v>
      </c>
      <c r="R278" t="s">
        <v>262</v>
      </c>
      <c r="S278" s="46" t="s">
        <v>170</v>
      </c>
      <c r="T278" t="s">
        <v>169</v>
      </c>
      <c r="U278" s="53" t="s">
        <v>169</v>
      </c>
      <c r="V278" s="48" t="s">
        <v>168</v>
      </c>
      <c r="W278" s="48" t="s">
        <v>168</v>
      </c>
      <c r="X278" s="48" t="s">
        <v>168</v>
      </c>
      <c r="Y278" s="48" t="s">
        <v>168</v>
      </c>
      <c r="Z278" s="48" t="s">
        <v>168</v>
      </c>
      <c r="AA278" s="46" t="s">
        <v>170</v>
      </c>
      <c r="AB278" s="46" t="s">
        <v>170</v>
      </c>
      <c r="AC278" s="48" t="s">
        <v>168</v>
      </c>
      <c r="AD278" s="48" t="s">
        <v>168</v>
      </c>
    </row>
    <row r="279" spans="1:30" x14ac:dyDescent="0.25">
      <c r="A279" s="62" t="s">
        <v>214</v>
      </c>
      <c r="B279" s="48" t="s">
        <v>168</v>
      </c>
      <c r="C279" s="48" t="s">
        <v>168</v>
      </c>
      <c r="D279" s="48" t="s">
        <v>168</v>
      </c>
      <c r="E279" s="48" t="s">
        <v>168</v>
      </c>
      <c r="F279" s="48" t="s">
        <v>168</v>
      </c>
      <c r="G279" s="48" t="s">
        <v>168</v>
      </c>
      <c r="H279" s="48" t="s">
        <v>168</v>
      </c>
      <c r="I279" s="48" t="s">
        <v>168</v>
      </c>
      <c r="J279" s="48" t="s">
        <v>168</v>
      </c>
      <c r="K279" s="48" t="s">
        <v>168</v>
      </c>
      <c r="L279" s="48" t="s">
        <v>168</v>
      </c>
      <c r="M279" s="48" t="s">
        <v>168</v>
      </c>
    </row>
    <row r="282" spans="1:30" x14ac:dyDescent="0.25">
      <c r="A282" s="20" t="s">
        <v>301</v>
      </c>
      <c r="R282" s="20" t="s">
        <v>300</v>
      </c>
    </row>
    <row r="283" spans="1:30" x14ac:dyDescent="0.25">
      <c r="A283" s="62" t="s">
        <v>171</v>
      </c>
      <c r="B283" s="48" t="s">
        <v>168</v>
      </c>
      <c r="C283" s="48" t="s">
        <v>168</v>
      </c>
      <c r="D283" s="48" t="s">
        <v>168</v>
      </c>
      <c r="E283" s="48" t="s">
        <v>168</v>
      </c>
      <c r="F283" s="48" t="s">
        <v>168</v>
      </c>
      <c r="G283" s="48" t="s">
        <v>168</v>
      </c>
      <c r="H283" s="48" t="s">
        <v>168</v>
      </c>
      <c r="I283" s="48" t="s">
        <v>168</v>
      </c>
      <c r="J283" s="48" t="s">
        <v>168</v>
      </c>
      <c r="K283" s="48" t="s">
        <v>168</v>
      </c>
      <c r="L283" s="48" t="s">
        <v>168</v>
      </c>
      <c r="M283" s="48" t="s">
        <v>168</v>
      </c>
      <c r="R283" t="s">
        <v>263</v>
      </c>
      <c r="S283" s="53" t="s">
        <v>169</v>
      </c>
      <c r="T283" t="s">
        <v>168</v>
      </c>
      <c r="U283" s="48" t="s">
        <v>168</v>
      </c>
      <c r="V283" s="48" t="s">
        <v>168</v>
      </c>
      <c r="W283" s="48" t="s">
        <v>168</v>
      </c>
      <c r="X283" s="48" t="s">
        <v>168</v>
      </c>
      <c r="Y283" s="48" t="s">
        <v>168</v>
      </c>
      <c r="Z283" s="48" t="s">
        <v>168</v>
      </c>
      <c r="AA283" s="48" t="s">
        <v>168</v>
      </c>
      <c r="AB283" s="48" t="s">
        <v>168</v>
      </c>
      <c r="AC283" s="48" t="s">
        <v>168</v>
      </c>
      <c r="AD283" s="53" t="s">
        <v>169</v>
      </c>
    </row>
    <row r="284" spans="1:30" x14ac:dyDescent="0.25">
      <c r="A284" s="62" t="s">
        <v>172</v>
      </c>
      <c r="B284" s="48" t="s">
        <v>168</v>
      </c>
      <c r="C284" s="48" t="s">
        <v>168</v>
      </c>
      <c r="D284" s="48" t="s">
        <v>168</v>
      </c>
      <c r="E284" s="48" t="s">
        <v>168</v>
      </c>
      <c r="F284" s="48" t="s">
        <v>168</v>
      </c>
      <c r="G284" s="48" t="s">
        <v>168</v>
      </c>
      <c r="H284" s="48" t="s">
        <v>168</v>
      </c>
      <c r="I284" s="48" t="s">
        <v>168</v>
      </c>
      <c r="J284" s="48" t="s">
        <v>168</v>
      </c>
      <c r="K284" s="48" t="s">
        <v>168</v>
      </c>
      <c r="L284" s="48" t="s">
        <v>168</v>
      </c>
      <c r="M284" s="48" t="s">
        <v>168</v>
      </c>
      <c r="R284" t="s">
        <v>215</v>
      </c>
      <c r="S284" s="48" t="s">
        <v>168</v>
      </c>
      <c r="T284" s="48" t="s">
        <v>168</v>
      </c>
      <c r="U284" s="48" t="s">
        <v>168</v>
      </c>
      <c r="V284" s="48" t="s">
        <v>168</v>
      </c>
      <c r="W284" s="48" t="s">
        <v>168</v>
      </c>
      <c r="X284" s="48" t="s">
        <v>168</v>
      </c>
      <c r="Y284" s="48" t="s">
        <v>169</v>
      </c>
      <c r="Z284" s="48" t="s">
        <v>168</v>
      </c>
      <c r="AA284" s="48" t="s">
        <v>168</v>
      </c>
      <c r="AB284" s="48" t="s">
        <v>168</v>
      </c>
      <c r="AC284" s="48" t="s">
        <v>168</v>
      </c>
      <c r="AD284" s="48" t="s">
        <v>168</v>
      </c>
    </row>
    <row r="285" spans="1:30" x14ac:dyDescent="0.25">
      <c r="A285" s="62" t="s">
        <v>173</v>
      </c>
      <c r="B285" s="48" t="s">
        <v>168</v>
      </c>
      <c r="C285" s="48" t="s">
        <v>168</v>
      </c>
      <c r="D285" s="48" t="s">
        <v>168</v>
      </c>
      <c r="E285" s="48" t="s">
        <v>168</v>
      </c>
      <c r="F285" s="48" t="s">
        <v>168</v>
      </c>
      <c r="G285" s="48" t="s">
        <v>168</v>
      </c>
      <c r="H285" s="48" t="s">
        <v>168</v>
      </c>
      <c r="I285" s="48" t="s">
        <v>168</v>
      </c>
      <c r="J285" s="48" t="s">
        <v>168</v>
      </c>
      <c r="K285" s="48" t="s">
        <v>168</v>
      </c>
      <c r="L285" s="48" t="s">
        <v>168</v>
      </c>
      <c r="M285" s="48" t="s">
        <v>168</v>
      </c>
      <c r="R285" t="s">
        <v>216</v>
      </c>
      <c r="S285" s="48" t="s">
        <v>168</v>
      </c>
      <c r="T285" s="48" t="s">
        <v>168</v>
      </c>
      <c r="U285" s="48" t="s">
        <v>168</v>
      </c>
      <c r="V285" s="48" t="s">
        <v>168</v>
      </c>
      <c r="W285" s="48" t="s">
        <v>168</v>
      </c>
      <c r="X285" s="48" t="s">
        <v>168</v>
      </c>
      <c r="Y285" s="46" t="s">
        <v>170</v>
      </c>
      <c r="Z285" s="48" t="s">
        <v>168</v>
      </c>
      <c r="AA285" s="48" t="s">
        <v>168</v>
      </c>
      <c r="AB285" s="48" t="s">
        <v>168</v>
      </c>
      <c r="AC285" s="48" t="s">
        <v>168</v>
      </c>
      <c r="AD285" s="48" t="s">
        <v>168</v>
      </c>
    </row>
    <row r="286" spans="1:30" x14ac:dyDescent="0.25">
      <c r="A286" s="62" t="s">
        <v>176</v>
      </c>
      <c r="B286" s="48" t="s">
        <v>168</v>
      </c>
      <c r="C286" s="48" t="s">
        <v>168</v>
      </c>
      <c r="D286" s="48" t="s">
        <v>168</v>
      </c>
      <c r="E286" s="48" t="s">
        <v>168</v>
      </c>
      <c r="F286" s="48" t="s">
        <v>168</v>
      </c>
      <c r="G286" s="48" t="s">
        <v>168</v>
      </c>
      <c r="H286" s="48" t="s">
        <v>168</v>
      </c>
      <c r="I286" s="48" t="s">
        <v>168</v>
      </c>
      <c r="J286" s="48" t="s">
        <v>168</v>
      </c>
      <c r="K286" s="48" t="s">
        <v>168</v>
      </c>
      <c r="L286" s="48" t="s">
        <v>168</v>
      </c>
      <c r="M286" s="48" t="s">
        <v>168</v>
      </c>
      <c r="R286" t="s">
        <v>217</v>
      </c>
      <c r="S286" s="48" t="s">
        <v>168</v>
      </c>
      <c r="T286" s="48" t="s">
        <v>168</v>
      </c>
      <c r="U286" s="48" t="s">
        <v>168</v>
      </c>
      <c r="V286" s="48" t="s">
        <v>168</v>
      </c>
      <c r="W286" s="48" t="s">
        <v>168</v>
      </c>
      <c r="X286" s="48" t="s">
        <v>168</v>
      </c>
      <c r="Y286" s="48" t="s">
        <v>168</v>
      </c>
      <c r="Z286" s="48" t="s">
        <v>168</v>
      </c>
      <c r="AA286" s="48" t="s">
        <v>168</v>
      </c>
      <c r="AB286" s="53" t="s">
        <v>169</v>
      </c>
      <c r="AC286" s="53" t="s">
        <v>169</v>
      </c>
      <c r="AD286" s="53" t="s">
        <v>169</v>
      </c>
    </row>
    <row r="287" spans="1:30" x14ac:dyDescent="0.25">
      <c r="A287" s="62" t="s">
        <v>177</v>
      </c>
      <c r="B287" s="48" t="s">
        <v>168</v>
      </c>
      <c r="C287" s="53" t="s">
        <v>169</v>
      </c>
      <c r="D287" s="48" t="s">
        <v>168</v>
      </c>
      <c r="E287" s="48" t="s">
        <v>168</v>
      </c>
      <c r="F287" s="48" t="s">
        <v>168</v>
      </c>
      <c r="G287" s="48" t="s">
        <v>168</v>
      </c>
      <c r="H287" s="48" t="s">
        <v>168</v>
      </c>
      <c r="I287" s="53" t="s">
        <v>169</v>
      </c>
      <c r="J287" s="48" t="s">
        <v>168</v>
      </c>
      <c r="K287" s="53" t="s">
        <v>169</v>
      </c>
      <c r="L287" s="48" t="s">
        <v>168</v>
      </c>
      <c r="M287" s="48" t="s">
        <v>168</v>
      </c>
      <c r="R287" t="s">
        <v>218</v>
      </c>
      <c r="S287" s="53" t="s">
        <v>169</v>
      </c>
      <c r="T287" t="s">
        <v>169</v>
      </c>
      <c r="U287" s="48" t="s">
        <v>168</v>
      </c>
      <c r="V287" s="53" t="s">
        <v>169</v>
      </c>
      <c r="W287" s="48" t="s">
        <v>168</v>
      </c>
      <c r="X287" s="48" t="s">
        <v>168</v>
      </c>
      <c r="Y287" s="48" t="s">
        <v>168</v>
      </c>
      <c r="Z287" s="48" t="s">
        <v>168</v>
      </c>
      <c r="AA287" s="48" t="s">
        <v>168</v>
      </c>
      <c r="AB287" s="53" t="s">
        <v>169</v>
      </c>
      <c r="AC287" s="53" t="s">
        <v>169</v>
      </c>
      <c r="AD287" s="46" t="s">
        <v>170</v>
      </c>
    </row>
    <row r="288" spans="1:30" x14ac:dyDescent="0.25">
      <c r="A288" s="62" t="s">
        <v>178</v>
      </c>
      <c r="B288" s="48" t="s">
        <v>168</v>
      </c>
      <c r="C288" s="48" t="s">
        <v>168</v>
      </c>
      <c r="D288" s="48" t="s">
        <v>168</v>
      </c>
      <c r="E288" s="48" t="s">
        <v>168</v>
      </c>
      <c r="F288" s="48" t="s">
        <v>168</v>
      </c>
      <c r="G288" s="82" t="s">
        <v>170</v>
      </c>
      <c r="H288" s="48" t="s">
        <v>168</v>
      </c>
      <c r="I288" s="48" t="s">
        <v>168</v>
      </c>
      <c r="J288" s="48" t="s">
        <v>168</v>
      </c>
      <c r="K288" s="48" t="s">
        <v>168</v>
      </c>
      <c r="L288" s="48" t="s">
        <v>168</v>
      </c>
      <c r="M288" s="48" t="s">
        <v>168</v>
      </c>
      <c r="R288" t="s">
        <v>219</v>
      </c>
      <c r="S288" s="53" t="s">
        <v>169</v>
      </c>
      <c r="T288" t="s">
        <v>170</v>
      </c>
      <c r="U288" s="46" t="s">
        <v>170</v>
      </c>
      <c r="V288" s="53" t="s">
        <v>169</v>
      </c>
      <c r="W288" s="53" t="s">
        <v>169</v>
      </c>
      <c r="X288" s="48" t="s">
        <v>168</v>
      </c>
      <c r="Y288" s="53" t="s">
        <v>169</v>
      </c>
      <c r="Z288" s="48" t="s">
        <v>168</v>
      </c>
      <c r="AA288" s="48" t="s">
        <v>168</v>
      </c>
      <c r="AB288" s="53" t="s">
        <v>169</v>
      </c>
      <c r="AC288" s="46" t="s">
        <v>170</v>
      </c>
      <c r="AD288" s="46" t="s">
        <v>170</v>
      </c>
    </row>
    <row r="289" spans="1:30" x14ac:dyDescent="0.25">
      <c r="A289" s="62" t="s">
        <v>179</v>
      </c>
      <c r="B289" s="48" t="s">
        <v>168</v>
      </c>
      <c r="C289" s="48" t="s">
        <v>168</v>
      </c>
      <c r="D289" s="48" t="s">
        <v>168</v>
      </c>
      <c r="E289" s="48" t="s">
        <v>168</v>
      </c>
      <c r="F289" s="48" t="s">
        <v>168</v>
      </c>
      <c r="G289" s="48" t="s">
        <v>168</v>
      </c>
      <c r="H289" s="48" t="s">
        <v>168</v>
      </c>
      <c r="I289" s="48" t="s">
        <v>168</v>
      </c>
      <c r="J289" s="48" t="s">
        <v>168</v>
      </c>
      <c r="K289" s="48" t="s">
        <v>168</v>
      </c>
      <c r="L289" s="48" t="s">
        <v>168</v>
      </c>
      <c r="M289" s="48" t="s">
        <v>168</v>
      </c>
      <c r="R289" t="s">
        <v>220</v>
      </c>
      <c r="S289" s="53" t="s">
        <v>169</v>
      </c>
      <c r="T289" t="s">
        <v>170</v>
      </c>
      <c r="U289" s="53" t="s">
        <v>169</v>
      </c>
      <c r="V289" s="53" t="s">
        <v>169</v>
      </c>
      <c r="W289" s="53" t="s">
        <v>169</v>
      </c>
      <c r="X289" s="46" t="s">
        <v>170</v>
      </c>
      <c r="Y289" s="46" t="s">
        <v>170</v>
      </c>
      <c r="Z289" s="48" t="s">
        <v>168</v>
      </c>
      <c r="AA289" s="53" t="s">
        <v>169</v>
      </c>
      <c r="AB289" s="53" t="s">
        <v>169</v>
      </c>
      <c r="AC289" s="53" t="s">
        <v>169</v>
      </c>
      <c r="AD289" s="53" t="s">
        <v>169</v>
      </c>
    </row>
    <row r="290" spans="1:30" x14ac:dyDescent="0.25">
      <c r="A290" s="62" t="s">
        <v>174</v>
      </c>
      <c r="B290" s="48" t="s">
        <v>168</v>
      </c>
      <c r="C290" s="48" t="s">
        <v>168</v>
      </c>
      <c r="D290" s="48" t="s">
        <v>168</v>
      </c>
      <c r="E290" s="48" t="s">
        <v>168</v>
      </c>
      <c r="F290" s="48" t="s">
        <v>168</v>
      </c>
      <c r="G290" s="48" t="s">
        <v>168</v>
      </c>
      <c r="H290" s="48" t="s">
        <v>168</v>
      </c>
      <c r="I290" s="48" t="s">
        <v>168</v>
      </c>
      <c r="J290" s="48" t="s">
        <v>168</v>
      </c>
      <c r="K290" s="48" t="s">
        <v>168</v>
      </c>
      <c r="L290" s="48" t="s">
        <v>168</v>
      </c>
      <c r="M290" s="48" t="s">
        <v>168</v>
      </c>
      <c r="R290" t="s">
        <v>221</v>
      </c>
      <c r="S290" s="48" t="s">
        <v>168</v>
      </c>
      <c r="T290" t="s">
        <v>169</v>
      </c>
      <c r="U290" s="53" t="s">
        <v>169</v>
      </c>
      <c r="V290" s="53" t="s">
        <v>169</v>
      </c>
      <c r="W290" s="46" t="s">
        <v>170</v>
      </c>
      <c r="X290" s="46" t="s">
        <v>170</v>
      </c>
      <c r="Y290" s="53" t="s">
        <v>169</v>
      </c>
      <c r="Z290" s="53" t="s">
        <v>169</v>
      </c>
      <c r="AA290" s="48" t="s">
        <v>168</v>
      </c>
      <c r="AB290" s="48" t="s">
        <v>168</v>
      </c>
      <c r="AC290" s="53" t="s">
        <v>169</v>
      </c>
      <c r="AD290" s="48" t="s">
        <v>168</v>
      </c>
    </row>
    <row r="291" spans="1:30" x14ac:dyDescent="0.25">
      <c r="A291" s="62" t="s">
        <v>175</v>
      </c>
      <c r="B291" s="48" t="s">
        <v>168</v>
      </c>
      <c r="C291" s="48" t="s">
        <v>168</v>
      </c>
      <c r="D291" s="48" t="s">
        <v>168</v>
      </c>
      <c r="E291" s="48" t="s">
        <v>168</v>
      </c>
      <c r="F291" s="48" t="s">
        <v>168</v>
      </c>
      <c r="G291" s="48" t="s">
        <v>168</v>
      </c>
      <c r="H291" s="48" t="s">
        <v>168</v>
      </c>
      <c r="I291" s="53" t="s">
        <v>169</v>
      </c>
      <c r="J291" s="53" t="s">
        <v>169</v>
      </c>
      <c r="K291" s="53" t="s">
        <v>169</v>
      </c>
      <c r="L291" s="48" t="s">
        <v>168</v>
      </c>
      <c r="M291" s="48" t="s">
        <v>168</v>
      </c>
      <c r="R291" t="s">
        <v>261</v>
      </c>
      <c r="S291" s="53" t="s">
        <v>169</v>
      </c>
      <c r="T291" t="s">
        <v>170</v>
      </c>
      <c r="U291" s="53" t="s">
        <v>169</v>
      </c>
      <c r="V291" s="53" t="s">
        <v>169</v>
      </c>
      <c r="W291" s="46" t="s">
        <v>170</v>
      </c>
      <c r="X291" s="48" t="s">
        <v>168</v>
      </c>
      <c r="Y291" s="48" t="s">
        <v>168</v>
      </c>
      <c r="Z291" s="48" t="s">
        <v>168</v>
      </c>
      <c r="AA291" s="48" t="s">
        <v>168</v>
      </c>
      <c r="AB291" s="53" t="s">
        <v>169</v>
      </c>
      <c r="AC291" s="53" t="s">
        <v>169</v>
      </c>
      <c r="AD291" s="53" t="s">
        <v>169</v>
      </c>
    </row>
    <row r="292" spans="1:30" x14ac:dyDescent="0.25">
      <c r="A292" s="62" t="s">
        <v>213</v>
      </c>
      <c r="B292" s="48" t="s">
        <v>168</v>
      </c>
      <c r="C292" s="48" t="s">
        <v>168</v>
      </c>
      <c r="D292" s="48" t="s">
        <v>168</v>
      </c>
      <c r="E292" s="48" t="s">
        <v>168</v>
      </c>
      <c r="F292" s="48" t="s">
        <v>168</v>
      </c>
      <c r="G292" s="48" t="s">
        <v>168</v>
      </c>
      <c r="H292" s="48" t="s">
        <v>168</v>
      </c>
      <c r="I292" s="48" t="s">
        <v>168</v>
      </c>
      <c r="J292" s="48" t="s">
        <v>168</v>
      </c>
      <c r="K292" s="48" t="s">
        <v>168</v>
      </c>
      <c r="L292" s="48" t="s">
        <v>168</v>
      </c>
      <c r="M292" s="48" t="s">
        <v>168</v>
      </c>
      <c r="R292" t="s">
        <v>262</v>
      </c>
      <c r="S292" s="48" t="s">
        <v>168</v>
      </c>
      <c r="T292" t="s">
        <v>169</v>
      </c>
      <c r="U292" s="53" t="s">
        <v>169</v>
      </c>
      <c r="V292" s="53" t="s">
        <v>169</v>
      </c>
      <c r="W292" s="46" t="s">
        <v>170</v>
      </c>
      <c r="X292" s="46" t="s">
        <v>170</v>
      </c>
      <c r="Y292" s="46" t="s">
        <v>170</v>
      </c>
      <c r="Z292" s="53" t="s">
        <v>169</v>
      </c>
      <c r="AA292" s="48" t="s">
        <v>168</v>
      </c>
      <c r="AB292" s="48" t="s">
        <v>168</v>
      </c>
      <c r="AC292" s="48" t="s">
        <v>168</v>
      </c>
      <c r="AD292" s="48" t="s">
        <v>168</v>
      </c>
    </row>
    <row r="293" spans="1:30" x14ac:dyDescent="0.25">
      <c r="A293" s="62" t="s">
        <v>214</v>
      </c>
      <c r="B293" s="48" t="s">
        <v>168</v>
      </c>
      <c r="C293" s="48" t="s">
        <v>168</v>
      </c>
      <c r="D293" s="48" t="s">
        <v>168</v>
      </c>
      <c r="E293" s="48" t="s">
        <v>168</v>
      </c>
      <c r="F293" s="48" t="s">
        <v>168</v>
      </c>
      <c r="G293" s="48" t="s">
        <v>168</v>
      </c>
      <c r="H293" s="48" t="s">
        <v>168</v>
      </c>
      <c r="I293" s="48" t="s">
        <v>168</v>
      </c>
      <c r="J293" s="48" t="s">
        <v>168</v>
      </c>
      <c r="K293" s="48" t="s">
        <v>168</v>
      </c>
      <c r="L293" s="48" t="s">
        <v>168</v>
      </c>
      <c r="M293" s="48" t="s">
        <v>168</v>
      </c>
    </row>
    <row r="296" spans="1:30" x14ac:dyDescent="0.25">
      <c r="A296" s="20" t="s">
        <v>303</v>
      </c>
      <c r="R296" s="20" t="s">
        <v>302</v>
      </c>
    </row>
    <row r="297" spans="1:30" x14ac:dyDescent="0.25">
      <c r="A297" s="62" t="s">
        <v>171</v>
      </c>
      <c r="B297" s="48" t="s">
        <v>168</v>
      </c>
      <c r="C297" s="48" t="s">
        <v>168</v>
      </c>
      <c r="D297" s="48" t="s">
        <v>168</v>
      </c>
      <c r="E297" s="48" t="s">
        <v>168</v>
      </c>
      <c r="F297" s="48" t="s">
        <v>168</v>
      </c>
      <c r="G297" s="48" t="s">
        <v>168</v>
      </c>
      <c r="H297" s="48" t="s">
        <v>168</v>
      </c>
      <c r="I297" s="48" t="s">
        <v>168</v>
      </c>
      <c r="J297" s="48" t="s">
        <v>168</v>
      </c>
      <c r="K297" s="48" t="s">
        <v>168</v>
      </c>
      <c r="L297" s="48" t="s">
        <v>168</v>
      </c>
      <c r="M297" s="48" t="s">
        <v>168</v>
      </c>
      <c r="R297" t="s">
        <v>263</v>
      </c>
      <c r="S297" s="46" t="s">
        <v>170</v>
      </c>
      <c r="T297" t="s">
        <v>169</v>
      </c>
      <c r="U297" s="53" t="s">
        <v>169</v>
      </c>
      <c r="V297" s="46" t="s">
        <v>170</v>
      </c>
      <c r="W297" s="46" t="s">
        <v>170</v>
      </c>
      <c r="X297" s="46" t="s">
        <v>170</v>
      </c>
      <c r="Y297" s="46" t="s">
        <v>170</v>
      </c>
      <c r="Z297" s="46" t="s">
        <v>170</v>
      </c>
      <c r="AA297" s="46" t="s">
        <v>170</v>
      </c>
      <c r="AB297" s="46" t="s">
        <v>170</v>
      </c>
      <c r="AC297" s="46" t="s">
        <v>170</v>
      </c>
      <c r="AD297" s="46" t="s">
        <v>170</v>
      </c>
    </row>
    <row r="298" spans="1:30" x14ac:dyDescent="0.25">
      <c r="A298" s="62" t="s">
        <v>172</v>
      </c>
      <c r="B298" s="48" t="s">
        <v>168</v>
      </c>
      <c r="C298" s="48" t="s">
        <v>168</v>
      </c>
      <c r="D298" s="48" t="s">
        <v>168</v>
      </c>
      <c r="E298" s="48" t="s">
        <v>168</v>
      </c>
      <c r="F298" s="48" t="s">
        <v>168</v>
      </c>
      <c r="G298" s="48" t="s">
        <v>168</v>
      </c>
      <c r="H298" s="48" t="s">
        <v>168</v>
      </c>
      <c r="I298" s="48" t="s">
        <v>168</v>
      </c>
      <c r="J298" s="53" t="s">
        <v>169</v>
      </c>
      <c r="K298" s="48" t="s">
        <v>168</v>
      </c>
      <c r="L298" s="48" t="s">
        <v>168</v>
      </c>
      <c r="M298" s="48" t="s">
        <v>168</v>
      </c>
      <c r="R298" t="s">
        <v>215</v>
      </c>
      <c r="S298" s="46" t="s">
        <v>170</v>
      </c>
      <c r="T298" t="s">
        <v>170</v>
      </c>
      <c r="U298" s="53" t="s">
        <v>169</v>
      </c>
      <c r="V298" s="46" t="s">
        <v>170</v>
      </c>
      <c r="W298" s="46" t="s">
        <v>170</v>
      </c>
      <c r="X298" s="46" t="s">
        <v>170</v>
      </c>
      <c r="Y298" s="46" t="s">
        <v>170</v>
      </c>
      <c r="Z298" s="46" t="s">
        <v>170</v>
      </c>
      <c r="AA298" s="46" t="s">
        <v>170</v>
      </c>
      <c r="AB298" s="46" t="s">
        <v>170</v>
      </c>
      <c r="AC298" s="46" t="s">
        <v>170</v>
      </c>
      <c r="AD298" s="46" t="s">
        <v>170</v>
      </c>
    </row>
    <row r="299" spans="1:30" x14ac:dyDescent="0.25">
      <c r="A299" s="62" t="s">
        <v>173</v>
      </c>
      <c r="B299" s="48" t="s">
        <v>168</v>
      </c>
      <c r="C299" s="48" t="s">
        <v>168</v>
      </c>
      <c r="D299" s="48" t="s">
        <v>168</v>
      </c>
      <c r="E299" s="48" t="s">
        <v>168</v>
      </c>
      <c r="F299" s="48" t="s">
        <v>168</v>
      </c>
      <c r="G299" s="48" t="s">
        <v>168</v>
      </c>
      <c r="H299" s="48" t="s">
        <v>168</v>
      </c>
      <c r="I299" s="48" t="s">
        <v>168</v>
      </c>
      <c r="J299" s="48" t="s">
        <v>168</v>
      </c>
      <c r="K299" s="48" t="s">
        <v>168</v>
      </c>
      <c r="L299" s="48" t="s">
        <v>168</v>
      </c>
      <c r="M299" s="48" t="s">
        <v>168</v>
      </c>
      <c r="R299" t="s">
        <v>216</v>
      </c>
      <c r="S299" s="46" t="s">
        <v>170</v>
      </c>
      <c r="T299" t="s">
        <v>169</v>
      </c>
      <c r="U299" s="53" t="s">
        <v>169</v>
      </c>
      <c r="V299" s="53" t="s">
        <v>169</v>
      </c>
      <c r="W299" s="46" t="s">
        <v>170</v>
      </c>
      <c r="X299" s="46" t="s">
        <v>170</v>
      </c>
      <c r="Y299" s="46" t="s">
        <v>170</v>
      </c>
      <c r="Z299" s="46" t="s">
        <v>170</v>
      </c>
      <c r="AA299" s="46" t="s">
        <v>170</v>
      </c>
      <c r="AB299" s="46" t="s">
        <v>170</v>
      </c>
      <c r="AC299" s="46" t="s">
        <v>170</v>
      </c>
      <c r="AD299" s="53" t="s">
        <v>169</v>
      </c>
    </row>
    <row r="300" spans="1:30" x14ac:dyDescent="0.25">
      <c r="A300" s="62" t="s">
        <v>176</v>
      </c>
      <c r="B300" s="48" t="s">
        <v>168</v>
      </c>
      <c r="C300" s="48" t="s">
        <v>168</v>
      </c>
      <c r="D300" s="48" t="s">
        <v>168</v>
      </c>
      <c r="E300" s="48" t="s">
        <v>168</v>
      </c>
      <c r="F300" s="48" t="s">
        <v>168</v>
      </c>
      <c r="G300" s="48" t="s">
        <v>168</v>
      </c>
      <c r="H300" s="48" t="s">
        <v>168</v>
      </c>
      <c r="I300" s="48" t="s">
        <v>168</v>
      </c>
      <c r="J300" s="48" t="s">
        <v>168</v>
      </c>
      <c r="K300" s="48" t="s">
        <v>168</v>
      </c>
      <c r="L300" s="48" t="s">
        <v>168</v>
      </c>
      <c r="M300" s="48" t="s">
        <v>168</v>
      </c>
      <c r="R300" t="s">
        <v>217</v>
      </c>
      <c r="S300" s="48" t="s">
        <v>168</v>
      </c>
      <c r="T300" s="48" t="s">
        <v>168</v>
      </c>
      <c r="U300" s="48" t="s">
        <v>168</v>
      </c>
      <c r="V300" s="48" t="s">
        <v>168</v>
      </c>
      <c r="W300" s="53" t="s">
        <v>169</v>
      </c>
      <c r="X300" s="46" t="s">
        <v>170</v>
      </c>
      <c r="Y300" s="46" t="s">
        <v>170</v>
      </c>
      <c r="Z300" s="53" t="s">
        <v>169</v>
      </c>
      <c r="AA300" s="81" t="s">
        <v>170</v>
      </c>
      <c r="AB300" s="48" t="s">
        <v>168</v>
      </c>
      <c r="AC300" s="48" t="s">
        <v>168</v>
      </c>
      <c r="AD300" s="48" t="s">
        <v>168</v>
      </c>
    </row>
    <row r="301" spans="1:30" x14ac:dyDescent="0.25">
      <c r="A301" s="62" t="s">
        <v>177</v>
      </c>
      <c r="B301" s="48" t="s">
        <v>168</v>
      </c>
      <c r="C301" s="53" t="s">
        <v>169</v>
      </c>
      <c r="D301" s="48" t="s">
        <v>168</v>
      </c>
      <c r="E301" s="53" t="s">
        <v>169</v>
      </c>
      <c r="F301" s="46" t="s">
        <v>170</v>
      </c>
      <c r="G301" s="46" t="s">
        <v>170</v>
      </c>
      <c r="H301" s="46" t="s">
        <v>170</v>
      </c>
      <c r="I301" s="46" t="s">
        <v>170</v>
      </c>
      <c r="J301" s="46" t="s">
        <v>170</v>
      </c>
      <c r="K301" s="46" t="s">
        <v>170</v>
      </c>
      <c r="L301" s="46" t="s">
        <v>170</v>
      </c>
      <c r="M301" s="53" t="s">
        <v>169</v>
      </c>
      <c r="R301" t="s">
        <v>218</v>
      </c>
      <c r="S301" s="48" t="s">
        <v>168</v>
      </c>
      <c r="T301" s="48" t="s">
        <v>169</v>
      </c>
      <c r="U301" s="48" t="s">
        <v>168</v>
      </c>
      <c r="V301" s="48" t="s">
        <v>168</v>
      </c>
      <c r="W301" s="48" t="s">
        <v>168</v>
      </c>
      <c r="X301" s="48" t="s">
        <v>168</v>
      </c>
      <c r="Y301" s="48" t="s">
        <v>168</v>
      </c>
      <c r="Z301" s="48" t="s">
        <v>168</v>
      </c>
      <c r="AA301" s="48" t="s">
        <v>168</v>
      </c>
      <c r="AB301" s="53" t="s">
        <v>169</v>
      </c>
      <c r="AC301" s="48" t="s">
        <v>168</v>
      </c>
      <c r="AD301" s="48" t="s">
        <v>168</v>
      </c>
    </row>
    <row r="302" spans="1:30" x14ac:dyDescent="0.25">
      <c r="A302" s="62" t="s">
        <v>178</v>
      </c>
      <c r="B302" s="48" t="s">
        <v>168</v>
      </c>
      <c r="C302" s="48" t="s">
        <v>168</v>
      </c>
      <c r="D302" s="48" t="s">
        <v>168</v>
      </c>
      <c r="E302" s="48" t="s">
        <v>168</v>
      </c>
      <c r="F302" s="46" t="s">
        <v>170</v>
      </c>
      <c r="G302" s="46" t="s">
        <v>170</v>
      </c>
      <c r="H302" s="46" t="s">
        <v>170</v>
      </c>
      <c r="I302" s="46" t="s">
        <v>170</v>
      </c>
      <c r="J302" s="46" t="s">
        <v>170</v>
      </c>
      <c r="K302" s="46" t="s">
        <v>170</v>
      </c>
      <c r="L302" s="46" t="s">
        <v>170</v>
      </c>
      <c r="M302" s="53" t="s">
        <v>169</v>
      </c>
      <c r="R302" t="s">
        <v>219</v>
      </c>
      <c r="S302" s="53" t="s">
        <v>169</v>
      </c>
      <c r="T302" t="s">
        <v>169</v>
      </c>
      <c r="U302" s="48" t="s">
        <v>168</v>
      </c>
      <c r="V302" s="53" t="s">
        <v>169</v>
      </c>
      <c r="W302" s="81" t="s">
        <v>170</v>
      </c>
      <c r="X302" s="53" t="s">
        <v>169</v>
      </c>
      <c r="Y302" s="81" t="s">
        <v>170</v>
      </c>
      <c r="Z302" s="81" t="s">
        <v>170</v>
      </c>
      <c r="AA302" s="81" t="s">
        <v>170</v>
      </c>
      <c r="AB302" s="81" t="s">
        <v>170</v>
      </c>
      <c r="AC302" s="53" t="s">
        <v>169</v>
      </c>
      <c r="AD302" s="81" t="s">
        <v>170</v>
      </c>
    </row>
    <row r="303" spans="1:30" x14ac:dyDescent="0.25">
      <c r="A303" s="62" t="s">
        <v>179</v>
      </c>
      <c r="B303" s="48" t="s">
        <v>168</v>
      </c>
      <c r="C303" s="48" t="s">
        <v>168</v>
      </c>
      <c r="D303" s="48" t="s">
        <v>168</v>
      </c>
      <c r="E303" s="48" t="s">
        <v>168</v>
      </c>
      <c r="F303" s="46" t="s">
        <v>170</v>
      </c>
      <c r="G303" s="46" t="s">
        <v>170</v>
      </c>
      <c r="H303" s="46" t="s">
        <v>170</v>
      </c>
      <c r="I303" s="46" t="s">
        <v>170</v>
      </c>
      <c r="J303" s="46" t="s">
        <v>170</v>
      </c>
      <c r="K303" s="53" t="s">
        <v>169</v>
      </c>
      <c r="L303" s="46" t="s">
        <v>170</v>
      </c>
      <c r="M303" s="48" t="s">
        <v>168</v>
      </c>
      <c r="R303" t="s">
        <v>220</v>
      </c>
      <c r="S303" s="46" t="s">
        <v>170</v>
      </c>
      <c r="T303" t="s">
        <v>169</v>
      </c>
      <c r="U303" s="48" t="s">
        <v>168</v>
      </c>
      <c r="V303" s="46" t="s">
        <v>170</v>
      </c>
      <c r="W303" s="46" t="s">
        <v>170</v>
      </c>
      <c r="X303" s="46" t="s">
        <v>170</v>
      </c>
      <c r="Y303" s="46" t="s">
        <v>170</v>
      </c>
      <c r="Z303" s="46" t="s">
        <v>170</v>
      </c>
      <c r="AA303" s="46" t="s">
        <v>170</v>
      </c>
      <c r="AB303" s="46" t="s">
        <v>170</v>
      </c>
      <c r="AC303" s="46" t="s">
        <v>170</v>
      </c>
      <c r="AD303" s="46" t="s">
        <v>170</v>
      </c>
    </row>
    <row r="304" spans="1:30" x14ac:dyDescent="0.25">
      <c r="A304" s="62" t="s">
        <v>174</v>
      </c>
      <c r="B304" s="48" t="s">
        <v>168</v>
      </c>
      <c r="C304" s="48" t="s">
        <v>168</v>
      </c>
      <c r="D304" s="48" t="s">
        <v>168</v>
      </c>
      <c r="E304" s="48" t="s">
        <v>168</v>
      </c>
      <c r="F304" s="48" t="s">
        <v>168</v>
      </c>
      <c r="G304" s="48" t="s">
        <v>168</v>
      </c>
      <c r="H304" s="48" t="s">
        <v>168</v>
      </c>
      <c r="I304" s="48" t="s">
        <v>168</v>
      </c>
      <c r="J304" s="48" t="s">
        <v>168</v>
      </c>
      <c r="K304" s="48" t="s">
        <v>168</v>
      </c>
      <c r="L304" s="48" t="s">
        <v>168</v>
      </c>
      <c r="M304" s="48" t="s">
        <v>168</v>
      </c>
      <c r="R304" t="s">
        <v>221</v>
      </c>
      <c r="S304" s="46" t="s">
        <v>170</v>
      </c>
      <c r="T304" t="s">
        <v>170</v>
      </c>
      <c r="U304" s="53" t="s">
        <v>169</v>
      </c>
      <c r="V304" s="53" t="s">
        <v>169</v>
      </c>
      <c r="W304" s="46" t="s">
        <v>170</v>
      </c>
      <c r="X304" s="46" t="s">
        <v>170</v>
      </c>
      <c r="Y304" s="46" t="s">
        <v>170</v>
      </c>
      <c r="Z304" s="46" t="s">
        <v>170</v>
      </c>
      <c r="AA304" s="46" t="s">
        <v>170</v>
      </c>
      <c r="AB304" s="46" t="s">
        <v>170</v>
      </c>
      <c r="AC304" s="46" t="s">
        <v>170</v>
      </c>
      <c r="AD304" s="46" t="s">
        <v>170</v>
      </c>
    </row>
    <row r="305" spans="1:30" x14ac:dyDescent="0.25">
      <c r="A305" s="62" t="s">
        <v>175</v>
      </c>
      <c r="B305" s="48" t="s">
        <v>168</v>
      </c>
      <c r="C305" s="48" t="s">
        <v>168</v>
      </c>
      <c r="D305" s="53" t="s">
        <v>170</v>
      </c>
      <c r="E305" s="48" t="s">
        <v>168</v>
      </c>
      <c r="F305" s="46" t="s">
        <v>170</v>
      </c>
      <c r="G305" s="53" t="s">
        <v>169</v>
      </c>
      <c r="H305" s="48" t="s">
        <v>168</v>
      </c>
      <c r="I305" s="48" t="s">
        <v>168</v>
      </c>
      <c r="J305" s="53" t="s">
        <v>169</v>
      </c>
      <c r="K305" s="46" t="s">
        <v>170</v>
      </c>
      <c r="L305" s="53" t="s">
        <v>169</v>
      </c>
      <c r="M305" s="53" t="s">
        <v>169</v>
      </c>
      <c r="R305" t="s">
        <v>261</v>
      </c>
      <c r="S305" s="48" t="s">
        <v>168</v>
      </c>
      <c r="T305" s="48" t="s">
        <v>169</v>
      </c>
      <c r="U305" s="48" t="s">
        <v>168</v>
      </c>
      <c r="V305" s="48" t="s">
        <v>168</v>
      </c>
      <c r="W305" s="48" t="s">
        <v>168</v>
      </c>
      <c r="X305" s="48" t="s">
        <v>168</v>
      </c>
      <c r="Y305" s="48" t="s">
        <v>168</v>
      </c>
      <c r="Z305" s="48" t="s">
        <v>168</v>
      </c>
      <c r="AA305" s="48" t="s">
        <v>168</v>
      </c>
      <c r="AB305" s="48" t="s">
        <v>168</v>
      </c>
      <c r="AC305" s="48" t="s">
        <v>168</v>
      </c>
      <c r="AD305" s="48" t="s">
        <v>168</v>
      </c>
    </row>
    <row r="306" spans="1:30" x14ac:dyDescent="0.25">
      <c r="A306" s="62" t="s">
        <v>213</v>
      </c>
      <c r="B306" s="48" t="s">
        <v>168</v>
      </c>
      <c r="C306" s="48" t="s">
        <v>168</v>
      </c>
      <c r="D306" s="48" t="s">
        <v>168</v>
      </c>
      <c r="E306" s="48" t="s">
        <v>168</v>
      </c>
      <c r="F306" s="48" t="s">
        <v>168</v>
      </c>
      <c r="G306" s="48" t="s">
        <v>168</v>
      </c>
      <c r="H306" s="48" t="s">
        <v>168</v>
      </c>
      <c r="I306" s="48" t="s">
        <v>168</v>
      </c>
      <c r="J306" s="48" t="s">
        <v>168</v>
      </c>
      <c r="K306" s="48" t="s">
        <v>168</v>
      </c>
      <c r="L306" s="48" t="s">
        <v>168</v>
      </c>
      <c r="M306" s="48" t="s">
        <v>168</v>
      </c>
      <c r="R306" t="s">
        <v>262</v>
      </c>
      <c r="S306" s="46" t="s">
        <v>170</v>
      </c>
      <c r="T306" t="s">
        <v>169</v>
      </c>
      <c r="U306" s="53" t="s">
        <v>169</v>
      </c>
      <c r="V306" s="46" t="s">
        <v>170</v>
      </c>
      <c r="W306" s="46" t="s">
        <v>170</v>
      </c>
      <c r="X306" s="46" t="s">
        <v>170</v>
      </c>
      <c r="Y306" s="46" t="s">
        <v>170</v>
      </c>
      <c r="Z306" s="46" t="s">
        <v>170</v>
      </c>
      <c r="AA306" s="46" t="s">
        <v>170</v>
      </c>
      <c r="AB306" s="46" t="s">
        <v>170</v>
      </c>
      <c r="AC306" s="46" t="s">
        <v>170</v>
      </c>
      <c r="AD306" s="46" t="s">
        <v>170</v>
      </c>
    </row>
    <row r="307" spans="1:30" x14ac:dyDescent="0.25">
      <c r="A307" s="62" t="s">
        <v>214</v>
      </c>
      <c r="B307" s="48" t="s">
        <v>168</v>
      </c>
      <c r="C307" s="48" t="s">
        <v>168</v>
      </c>
      <c r="D307" s="48" t="s">
        <v>168</v>
      </c>
      <c r="E307" s="48" t="s">
        <v>168</v>
      </c>
      <c r="F307" s="48" t="s">
        <v>168</v>
      </c>
      <c r="G307" s="48" t="s">
        <v>168</v>
      </c>
      <c r="H307" s="48" t="s">
        <v>168</v>
      </c>
      <c r="I307" s="48" t="s">
        <v>168</v>
      </c>
      <c r="J307" s="48" t="s">
        <v>168</v>
      </c>
      <c r="K307" s="48" t="s">
        <v>168</v>
      </c>
      <c r="L307" s="48" t="s">
        <v>168</v>
      </c>
      <c r="M307" s="48" t="s">
        <v>168</v>
      </c>
    </row>
    <row r="310" spans="1:30" x14ac:dyDescent="0.25">
      <c r="A310" s="20" t="s">
        <v>304</v>
      </c>
      <c r="R310" s="20" t="s">
        <v>305</v>
      </c>
    </row>
    <row r="311" spans="1:30" x14ac:dyDescent="0.25">
      <c r="A311" s="62" t="s">
        <v>171</v>
      </c>
      <c r="B311" s="48" t="s">
        <v>168</v>
      </c>
      <c r="C311" s="48" t="s">
        <v>168</v>
      </c>
      <c r="D311" s="48" t="s">
        <v>168</v>
      </c>
      <c r="E311" s="48" t="s">
        <v>168</v>
      </c>
      <c r="F311" s="48" t="s">
        <v>168</v>
      </c>
      <c r="G311" s="48" t="s">
        <v>168</v>
      </c>
      <c r="H311" s="48" t="s">
        <v>168</v>
      </c>
      <c r="I311" s="48" t="s">
        <v>168</v>
      </c>
      <c r="J311" s="48" t="s">
        <v>168</v>
      </c>
      <c r="K311" s="48" t="s">
        <v>168</v>
      </c>
      <c r="L311" s="48" t="s">
        <v>168</v>
      </c>
      <c r="M311" s="48" t="s">
        <v>168</v>
      </c>
      <c r="R311" t="s">
        <v>263</v>
      </c>
      <c r="S311" s="48" t="s">
        <v>168</v>
      </c>
      <c r="T311" t="s">
        <v>168</v>
      </c>
      <c r="U311" s="48" t="s">
        <v>168</v>
      </c>
      <c r="V311" s="48" t="s">
        <v>168</v>
      </c>
      <c r="W311" s="48" t="s">
        <v>168</v>
      </c>
      <c r="X311" s="53" t="s">
        <v>169</v>
      </c>
      <c r="Y311" s="48" t="s">
        <v>168</v>
      </c>
      <c r="Z311" s="48" t="s">
        <v>168</v>
      </c>
      <c r="AA311" s="48" t="s">
        <v>168</v>
      </c>
      <c r="AB311" s="48" t="s">
        <v>168</v>
      </c>
      <c r="AC311" s="48" t="s">
        <v>168</v>
      </c>
      <c r="AD311" s="48" t="s">
        <v>168</v>
      </c>
    </row>
    <row r="312" spans="1:30" x14ac:dyDescent="0.25">
      <c r="A312" s="62" t="s">
        <v>172</v>
      </c>
      <c r="B312" s="48" t="s">
        <v>168</v>
      </c>
      <c r="C312" s="48" t="s">
        <v>168</v>
      </c>
      <c r="D312" s="48" t="s">
        <v>168</v>
      </c>
      <c r="E312" s="48" t="s">
        <v>168</v>
      </c>
      <c r="F312" s="48" t="s">
        <v>168</v>
      </c>
      <c r="G312" s="48" t="s">
        <v>168</v>
      </c>
      <c r="H312" s="48" t="s">
        <v>168</v>
      </c>
      <c r="I312" s="48" t="s">
        <v>168</v>
      </c>
      <c r="J312" s="48" t="s">
        <v>168</v>
      </c>
      <c r="K312" s="48" t="s">
        <v>168</v>
      </c>
      <c r="L312" s="48" t="s">
        <v>168</v>
      </c>
      <c r="M312" s="46" t="s">
        <v>169</v>
      </c>
      <c r="R312" t="s">
        <v>215</v>
      </c>
      <c r="S312" s="48" t="s">
        <v>168</v>
      </c>
      <c r="T312" t="s">
        <v>168</v>
      </c>
      <c r="U312" s="48" t="s">
        <v>168</v>
      </c>
      <c r="V312" s="48" t="s">
        <v>168</v>
      </c>
      <c r="W312" s="48" t="s">
        <v>168</v>
      </c>
      <c r="X312" s="48" t="s">
        <v>168</v>
      </c>
      <c r="Y312" s="48" t="s">
        <v>168</v>
      </c>
      <c r="Z312" s="48" t="s">
        <v>168</v>
      </c>
      <c r="AA312" s="48" t="s">
        <v>168</v>
      </c>
      <c r="AB312" s="48" t="s">
        <v>168</v>
      </c>
      <c r="AC312" s="48" t="s">
        <v>168</v>
      </c>
      <c r="AD312" s="48" t="s">
        <v>168</v>
      </c>
    </row>
    <row r="313" spans="1:30" x14ac:dyDescent="0.25">
      <c r="A313" s="62" t="s">
        <v>173</v>
      </c>
      <c r="B313" s="48" t="s">
        <v>168</v>
      </c>
      <c r="C313" s="48" t="s">
        <v>168</v>
      </c>
      <c r="D313" s="48" t="s">
        <v>168</v>
      </c>
      <c r="E313" s="48" t="s">
        <v>168</v>
      </c>
      <c r="F313" s="48" t="s">
        <v>168</v>
      </c>
      <c r="G313" s="48" t="s">
        <v>168</v>
      </c>
      <c r="H313" s="48" t="s">
        <v>168</v>
      </c>
      <c r="I313" s="48" t="s">
        <v>168</v>
      </c>
      <c r="J313" s="48" t="s">
        <v>168</v>
      </c>
      <c r="K313" s="48" t="s">
        <v>168</v>
      </c>
      <c r="L313" s="48" t="s">
        <v>168</v>
      </c>
      <c r="M313" s="48" t="s">
        <v>168</v>
      </c>
      <c r="R313" t="s">
        <v>216</v>
      </c>
      <c r="S313" s="48" t="s">
        <v>168</v>
      </c>
      <c r="T313" t="s">
        <v>168</v>
      </c>
      <c r="U313" s="48" t="s">
        <v>168</v>
      </c>
      <c r="V313" s="53" t="s">
        <v>169</v>
      </c>
      <c r="W313" s="48" t="s">
        <v>168</v>
      </c>
      <c r="X313" s="48" t="s">
        <v>168</v>
      </c>
      <c r="Y313" s="48" t="s">
        <v>168</v>
      </c>
      <c r="Z313" s="48" t="s">
        <v>168</v>
      </c>
      <c r="AA313" s="48" t="s">
        <v>168</v>
      </c>
      <c r="AB313" s="48" t="s">
        <v>168</v>
      </c>
      <c r="AC313" s="48" t="s">
        <v>168</v>
      </c>
      <c r="AD313" s="48" t="s">
        <v>168</v>
      </c>
    </row>
    <row r="314" spans="1:30" x14ac:dyDescent="0.25">
      <c r="A314" s="62" t="s">
        <v>176</v>
      </c>
      <c r="B314" s="48" t="s">
        <v>168</v>
      </c>
      <c r="C314" s="48" t="s">
        <v>168</v>
      </c>
      <c r="D314" s="48" t="s">
        <v>168</v>
      </c>
      <c r="E314" s="48" t="s">
        <v>168</v>
      </c>
      <c r="F314" s="48" t="s">
        <v>168</v>
      </c>
      <c r="G314" s="48" t="s">
        <v>168</v>
      </c>
      <c r="H314" s="48" t="s">
        <v>168</v>
      </c>
      <c r="I314" s="48" t="s">
        <v>168</v>
      </c>
      <c r="J314" s="48" t="s">
        <v>168</v>
      </c>
      <c r="K314" s="48" t="s">
        <v>168</v>
      </c>
      <c r="L314" s="48" t="s">
        <v>168</v>
      </c>
      <c r="M314" s="48" t="s">
        <v>168</v>
      </c>
      <c r="R314" t="s">
        <v>217</v>
      </c>
      <c r="S314" s="48" t="s">
        <v>168</v>
      </c>
      <c r="T314" t="s">
        <v>169</v>
      </c>
      <c r="U314" s="53" t="s">
        <v>169</v>
      </c>
      <c r="V314" s="53" t="s">
        <v>169</v>
      </c>
      <c r="W314" s="48" t="s">
        <v>168</v>
      </c>
      <c r="X314" s="48" t="s">
        <v>168</v>
      </c>
      <c r="Y314" s="48" t="s">
        <v>168</v>
      </c>
      <c r="Z314" s="48" t="s">
        <v>168</v>
      </c>
      <c r="AA314" s="48" t="s">
        <v>168</v>
      </c>
      <c r="AB314" s="48" t="s">
        <v>168</v>
      </c>
      <c r="AC314" s="53" t="s">
        <v>169</v>
      </c>
      <c r="AD314" s="48" t="s">
        <v>168</v>
      </c>
    </row>
    <row r="315" spans="1:30" x14ac:dyDescent="0.25">
      <c r="A315" s="62" t="s">
        <v>177</v>
      </c>
      <c r="B315" s="48" t="s">
        <v>168</v>
      </c>
      <c r="C315" s="48" t="s">
        <v>168</v>
      </c>
      <c r="D315" s="48" t="s">
        <v>168</v>
      </c>
      <c r="E315" s="46" t="s">
        <v>170</v>
      </c>
      <c r="F315" s="48" t="s">
        <v>168</v>
      </c>
      <c r="G315" s="48" t="s">
        <v>168</v>
      </c>
      <c r="H315" s="48" t="s">
        <v>168</v>
      </c>
      <c r="I315" s="48" t="s">
        <v>168</v>
      </c>
      <c r="J315" s="46" t="s">
        <v>169</v>
      </c>
      <c r="K315" s="48" t="s">
        <v>168</v>
      </c>
      <c r="L315" s="48" t="s">
        <v>168</v>
      </c>
      <c r="M315" s="48" t="s">
        <v>168</v>
      </c>
      <c r="R315" t="s">
        <v>218</v>
      </c>
      <c r="S315" s="48" t="s">
        <v>168</v>
      </c>
      <c r="T315" t="s">
        <v>168</v>
      </c>
      <c r="U315" s="53" t="s">
        <v>169</v>
      </c>
      <c r="V315" s="46" t="s">
        <v>170</v>
      </c>
      <c r="W315" s="48" t="s">
        <v>168</v>
      </c>
      <c r="X315" s="48" t="s">
        <v>168</v>
      </c>
      <c r="Y315" s="48" t="s">
        <v>168</v>
      </c>
      <c r="Z315" s="48" t="s">
        <v>168</v>
      </c>
      <c r="AA315" s="53" t="s">
        <v>169</v>
      </c>
      <c r="AB315" s="48" t="s">
        <v>168</v>
      </c>
      <c r="AC315" s="48" t="s">
        <v>168</v>
      </c>
      <c r="AD315" s="48" t="s">
        <v>168</v>
      </c>
    </row>
    <row r="316" spans="1:30" x14ac:dyDescent="0.25">
      <c r="A316" s="62" t="s">
        <v>178</v>
      </c>
      <c r="B316" s="46" t="s">
        <v>169</v>
      </c>
      <c r="C316" s="48" t="s">
        <v>168</v>
      </c>
      <c r="D316" s="48" t="s">
        <v>168</v>
      </c>
      <c r="E316" s="46" t="s">
        <v>170</v>
      </c>
      <c r="F316" s="48" t="s">
        <v>168</v>
      </c>
      <c r="G316" s="48" t="s">
        <v>168</v>
      </c>
      <c r="H316" s="48" t="s">
        <v>168</v>
      </c>
      <c r="I316" s="48" t="s">
        <v>168</v>
      </c>
      <c r="J316" s="48" t="s">
        <v>168</v>
      </c>
      <c r="K316" s="48" t="s">
        <v>168</v>
      </c>
      <c r="L316" s="48" t="s">
        <v>168</v>
      </c>
      <c r="M316" s="48" t="s">
        <v>168</v>
      </c>
      <c r="R316" t="s">
        <v>219</v>
      </c>
      <c r="S316" s="48" t="s">
        <v>168</v>
      </c>
      <c r="T316" t="s">
        <v>168</v>
      </c>
      <c r="U316" s="53" t="s">
        <v>169</v>
      </c>
      <c r="V316" s="53" t="s">
        <v>169</v>
      </c>
      <c r="W316" s="48" t="s">
        <v>168</v>
      </c>
      <c r="X316" s="48" t="s">
        <v>168</v>
      </c>
      <c r="Y316" s="53" t="s">
        <v>169</v>
      </c>
      <c r="Z316" s="48" t="s">
        <v>168</v>
      </c>
      <c r="AA316" s="53" t="s">
        <v>169</v>
      </c>
      <c r="AB316" s="48" t="s">
        <v>168</v>
      </c>
      <c r="AC316" s="53" t="s">
        <v>169</v>
      </c>
      <c r="AD316" s="48" t="s">
        <v>168</v>
      </c>
    </row>
    <row r="317" spans="1:30" x14ac:dyDescent="0.25">
      <c r="A317" s="62" t="s">
        <v>179</v>
      </c>
      <c r="B317" s="48" t="s">
        <v>168</v>
      </c>
      <c r="C317" s="48" t="s">
        <v>168</v>
      </c>
      <c r="D317" s="48" t="s">
        <v>168</v>
      </c>
      <c r="E317" s="46" t="s">
        <v>169</v>
      </c>
      <c r="F317" s="48" t="s">
        <v>168</v>
      </c>
      <c r="G317" s="48" t="s">
        <v>168</v>
      </c>
      <c r="H317" s="48" t="s">
        <v>168</v>
      </c>
      <c r="I317" s="48" t="s">
        <v>168</v>
      </c>
      <c r="J317" s="48" t="s">
        <v>168</v>
      </c>
      <c r="K317" s="48" t="s">
        <v>168</v>
      </c>
      <c r="L317" s="48" t="s">
        <v>168</v>
      </c>
      <c r="M317" s="48" t="s">
        <v>168</v>
      </c>
      <c r="R317" t="s">
        <v>220</v>
      </c>
      <c r="S317" s="48" t="s">
        <v>168</v>
      </c>
      <c r="T317" t="s">
        <v>168</v>
      </c>
      <c r="U317" s="48" t="s">
        <v>168</v>
      </c>
      <c r="V317" s="48" t="s">
        <v>168</v>
      </c>
      <c r="W317" s="48" t="s">
        <v>168</v>
      </c>
      <c r="X317" s="48" t="s">
        <v>168</v>
      </c>
      <c r="Y317" s="53" t="s">
        <v>169</v>
      </c>
      <c r="Z317" s="48" t="s">
        <v>168</v>
      </c>
      <c r="AA317" s="53" t="s">
        <v>169</v>
      </c>
      <c r="AB317" s="53" t="s">
        <v>169</v>
      </c>
      <c r="AC317" s="53" t="s">
        <v>169</v>
      </c>
      <c r="AD317" s="48" t="s">
        <v>168</v>
      </c>
    </row>
    <row r="318" spans="1:30" x14ac:dyDescent="0.25">
      <c r="A318" s="62" t="s">
        <v>174</v>
      </c>
      <c r="B318" s="48" t="s">
        <v>168</v>
      </c>
      <c r="C318" s="48" t="s">
        <v>168</v>
      </c>
      <c r="D318" s="48" t="s">
        <v>168</v>
      </c>
      <c r="E318" s="48" t="s">
        <v>168</v>
      </c>
      <c r="F318" s="48" t="s">
        <v>168</v>
      </c>
      <c r="G318" s="48" t="s">
        <v>168</v>
      </c>
      <c r="H318" s="48" t="s">
        <v>168</v>
      </c>
      <c r="I318" s="48" t="s">
        <v>168</v>
      </c>
      <c r="J318" s="48" t="s">
        <v>168</v>
      </c>
      <c r="K318" s="48" t="s">
        <v>168</v>
      </c>
      <c r="L318" s="48" t="s">
        <v>168</v>
      </c>
      <c r="M318" s="48" t="s">
        <v>168</v>
      </c>
      <c r="R318" t="s">
        <v>221</v>
      </c>
      <c r="S318" s="48" t="s">
        <v>168</v>
      </c>
      <c r="T318" t="s">
        <v>168</v>
      </c>
      <c r="U318" s="48" t="s">
        <v>168</v>
      </c>
      <c r="V318" s="48" t="s">
        <v>168</v>
      </c>
      <c r="W318" s="48" t="s">
        <v>168</v>
      </c>
      <c r="X318" s="48" t="s">
        <v>168</v>
      </c>
      <c r="Y318" s="48" t="s">
        <v>168</v>
      </c>
      <c r="Z318" s="48" t="s">
        <v>168</v>
      </c>
      <c r="AA318" s="53" t="s">
        <v>168</v>
      </c>
      <c r="AB318" s="53" t="s">
        <v>169</v>
      </c>
      <c r="AC318" s="46" t="s">
        <v>168</v>
      </c>
      <c r="AD318" s="53" t="s">
        <v>169</v>
      </c>
    </row>
    <row r="319" spans="1:30" x14ac:dyDescent="0.25">
      <c r="A319" s="62" t="s">
        <v>175</v>
      </c>
      <c r="B319" s="48" t="s">
        <v>168</v>
      </c>
      <c r="C319" s="48" t="s">
        <v>168</v>
      </c>
      <c r="D319" s="48" t="s">
        <v>168</v>
      </c>
      <c r="E319" s="46" t="s">
        <v>169</v>
      </c>
      <c r="F319" s="48" t="s">
        <v>168</v>
      </c>
      <c r="G319" s="46" t="s">
        <v>170</v>
      </c>
      <c r="H319" s="48" t="s">
        <v>168</v>
      </c>
      <c r="I319" s="46" t="s">
        <v>170</v>
      </c>
      <c r="J319" s="46" t="s">
        <v>170</v>
      </c>
      <c r="K319" s="46" t="s">
        <v>170</v>
      </c>
      <c r="L319" s="46" t="s">
        <v>170</v>
      </c>
      <c r="M319" s="46" t="s">
        <v>170</v>
      </c>
      <c r="R319" t="s">
        <v>261</v>
      </c>
      <c r="S319" s="48" t="s">
        <v>168</v>
      </c>
      <c r="T319" t="s">
        <v>168</v>
      </c>
      <c r="U319" s="53" t="s">
        <v>169</v>
      </c>
      <c r="V319" s="53" t="s">
        <v>169</v>
      </c>
      <c r="W319" s="48" t="s">
        <v>168</v>
      </c>
      <c r="X319" s="48" t="s">
        <v>168</v>
      </c>
      <c r="Y319" s="48" t="s">
        <v>168</v>
      </c>
      <c r="Z319" s="48" t="s">
        <v>168</v>
      </c>
      <c r="AA319" s="48" t="s">
        <v>168</v>
      </c>
      <c r="AB319" s="48" t="s">
        <v>168</v>
      </c>
      <c r="AC319" s="48" t="s">
        <v>168</v>
      </c>
      <c r="AD319" s="48" t="s">
        <v>168</v>
      </c>
    </row>
    <row r="320" spans="1:30" x14ac:dyDescent="0.25">
      <c r="A320" s="62" t="s">
        <v>213</v>
      </c>
      <c r="B320" s="48" t="s">
        <v>168</v>
      </c>
      <c r="C320" s="48" t="s">
        <v>168</v>
      </c>
      <c r="D320" s="48" t="s">
        <v>168</v>
      </c>
      <c r="E320" s="48" t="s">
        <v>168</v>
      </c>
      <c r="F320" s="48" t="s">
        <v>168</v>
      </c>
      <c r="G320" s="48" t="s">
        <v>168</v>
      </c>
      <c r="H320" s="48" t="s">
        <v>168</v>
      </c>
      <c r="I320" s="48" t="s">
        <v>168</v>
      </c>
      <c r="J320" s="48" t="s">
        <v>168</v>
      </c>
      <c r="K320" s="48" t="s">
        <v>168</v>
      </c>
      <c r="L320" s="48" t="s">
        <v>168</v>
      </c>
      <c r="M320" s="48" t="s">
        <v>168</v>
      </c>
      <c r="R320" t="s">
        <v>262</v>
      </c>
      <c r="S320" s="48" t="s">
        <v>168</v>
      </c>
      <c r="T320" t="s">
        <v>168</v>
      </c>
      <c r="U320" s="48" t="s">
        <v>168</v>
      </c>
      <c r="V320" s="48" t="s">
        <v>168</v>
      </c>
      <c r="W320" s="48" t="s">
        <v>168</v>
      </c>
      <c r="X320" s="48" t="s">
        <v>168</v>
      </c>
      <c r="Y320" s="48" t="s">
        <v>168</v>
      </c>
      <c r="Z320" s="48" t="s">
        <v>168</v>
      </c>
      <c r="AA320" s="53" t="s">
        <v>169</v>
      </c>
      <c r="AB320" s="53" t="s">
        <v>169</v>
      </c>
      <c r="AC320" s="48" t="s">
        <v>168</v>
      </c>
      <c r="AD320" s="48" t="s">
        <v>168</v>
      </c>
    </row>
    <row r="321" spans="1:30" x14ac:dyDescent="0.25">
      <c r="A321" s="62" t="s">
        <v>214</v>
      </c>
      <c r="B321" s="48" t="s">
        <v>168</v>
      </c>
      <c r="C321" s="48" t="s">
        <v>168</v>
      </c>
      <c r="D321" s="48" t="s">
        <v>168</v>
      </c>
      <c r="E321" s="48" t="s">
        <v>168</v>
      </c>
      <c r="F321" s="48" t="s">
        <v>168</v>
      </c>
      <c r="G321" s="48" t="s">
        <v>168</v>
      </c>
      <c r="H321" s="48" t="s">
        <v>168</v>
      </c>
      <c r="I321" s="48" t="s">
        <v>168</v>
      </c>
      <c r="J321" s="48" t="s">
        <v>168</v>
      </c>
      <c r="K321" s="48" t="s">
        <v>168</v>
      </c>
      <c r="L321" s="48" t="s">
        <v>168</v>
      </c>
      <c r="M321" s="48" t="s">
        <v>168</v>
      </c>
    </row>
    <row r="324" spans="1:30" x14ac:dyDescent="0.25">
      <c r="A324" s="20" t="s">
        <v>304</v>
      </c>
      <c r="R324" s="20" t="s">
        <v>305</v>
      </c>
    </row>
    <row r="325" spans="1:30" x14ac:dyDescent="0.25">
      <c r="A325" s="62" t="s">
        <v>171</v>
      </c>
      <c r="B325" t="s">
        <v>168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I325" t="s">
        <v>168</v>
      </c>
      <c r="J325" t="s">
        <v>168</v>
      </c>
      <c r="K325" t="s">
        <v>168</v>
      </c>
      <c r="L325" t="s">
        <v>168</v>
      </c>
      <c r="M325" t="s">
        <v>168</v>
      </c>
      <c r="R325" t="s">
        <v>263</v>
      </c>
      <c r="S325" s="53" t="s">
        <v>169</v>
      </c>
      <c r="T325" t="s">
        <v>169</v>
      </c>
      <c r="U325" s="46" t="s">
        <v>170</v>
      </c>
      <c r="V325" s="46" t="s">
        <v>170</v>
      </c>
      <c r="W325" s="46" t="s">
        <v>170</v>
      </c>
      <c r="X325" s="53" t="s">
        <v>169</v>
      </c>
      <c r="Y325" s="48" t="s">
        <v>168</v>
      </c>
      <c r="Z325" s="48" t="s">
        <v>168</v>
      </c>
      <c r="AA325" s="48" t="s">
        <v>168</v>
      </c>
      <c r="AB325" s="48" t="s">
        <v>168</v>
      </c>
      <c r="AC325" s="48" t="s">
        <v>168</v>
      </c>
      <c r="AD325" s="48" t="s">
        <v>168</v>
      </c>
    </row>
    <row r="326" spans="1:30" x14ac:dyDescent="0.25">
      <c r="A326" s="62" t="s">
        <v>172</v>
      </c>
      <c r="B326" t="s">
        <v>169</v>
      </c>
      <c r="C326" t="s">
        <v>169</v>
      </c>
      <c r="D326" t="s">
        <v>169</v>
      </c>
      <c r="E326" t="s">
        <v>169</v>
      </c>
      <c r="F326" t="s">
        <v>168</v>
      </c>
      <c r="G326" t="s">
        <v>168</v>
      </c>
      <c r="H326" t="s">
        <v>169</v>
      </c>
      <c r="I326" t="s">
        <v>168</v>
      </c>
      <c r="J326" t="s">
        <v>169</v>
      </c>
      <c r="K326" t="s">
        <v>168</v>
      </c>
      <c r="L326" t="s">
        <v>168</v>
      </c>
      <c r="M326" t="s">
        <v>169</v>
      </c>
      <c r="R326" t="s">
        <v>215</v>
      </c>
      <c r="S326" s="46" t="s">
        <v>170</v>
      </c>
      <c r="T326" t="s">
        <v>168</v>
      </c>
      <c r="U326" s="53" t="s">
        <v>169</v>
      </c>
      <c r="V326" s="53" t="s">
        <v>169</v>
      </c>
      <c r="W326" s="46" t="s">
        <v>170</v>
      </c>
      <c r="X326" s="46" t="s">
        <v>170</v>
      </c>
      <c r="Y326" s="53" t="s">
        <v>169</v>
      </c>
      <c r="Z326" s="48" t="s">
        <v>168</v>
      </c>
      <c r="AA326" s="48" t="s">
        <v>168</v>
      </c>
      <c r="AB326" s="48" t="s">
        <v>168</v>
      </c>
      <c r="AC326" s="48" t="s">
        <v>168</v>
      </c>
      <c r="AD326" s="48" t="s">
        <v>168</v>
      </c>
    </row>
    <row r="327" spans="1:30" x14ac:dyDescent="0.25">
      <c r="A327" s="62" t="s">
        <v>173</v>
      </c>
      <c r="B327" t="s">
        <v>168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R327" t="s">
        <v>216</v>
      </c>
      <c r="S327" s="48" t="s">
        <v>168</v>
      </c>
      <c r="T327" t="s">
        <v>168</v>
      </c>
      <c r="U327" s="46" t="s">
        <v>170</v>
      </c>
      <c r="V327" s="48" t="s">
        <v>168</v>
      </c>
      <c r="W327" s="48" t="s">
        <v>168</v>
      </c>
      <c r="X327" s="48" t="s">
        <v>168</v>
      </c>
      <c r="Y327" s="48" t="s">
        <v>168</v>
      </c>
      <c r="Z327" s="48" t="s">
        <v>168</v>
      </c>
      <c r="AA327" s="48" t="s">
        <v>168</v>
      </c>
      <c r="AB327" s="48" t="s">
        <v>168</v>
      </c>
      <c r="AC327" s="48" t="s">
        <v>168</v>
      </c>
      <c r="AD327" s="48" t="s">
        <v>168</v>
      </c>
    </row>
    <row r="328" spans="1:30" x14ac:dyDescent="0.25">
      <c r="A328" s="62" t="s">
        <v>176</v>
      </c>
      <c r="B328" t="s">
        <v>168</v>
      </c>
      <c r="C328" t="s">
        <v>168</v>
      </c>
      <c r="D328" t="s">
        <v>169</v>
      </c>
      <c r="E328" t="s">
        <v>169</v>
      </c>
      <c r="F328" t="s">
        <v>168</v>
      </c>
      <c r="G328" t="s">
        <v>168</v>
      </c>
      <c r="H328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R328" t="s">
        <v>217</v>
      </c>
      <c r="S328" s="48" t="s">
        <v>168</v>
      </c>
      <c r="T328" t="s">
        <v>168</v>
      </c>
      <c r="U328" s="53" t="s">
        <v>169</v>
      </c>
      <c r="V328" s="48" t="s">
        <v>168</v>
      </c>
      <c r="W328" s="48" t="s">
        <v>168</v>
      </c>
      <c r="X328" s="48" t="s">
        <v>168</v>
      </c>
      <c r="Y328" s="48" t="s">
        <v>168</v>
      </c>
      <c r="Z328" s="48" t="s">
        <v>168</v>
      </c>
      <c r="AA328" s="48" t="s">
        <v>168</v>
      </c>
      <c r="AB328" s="48" t="s">
        <v>168</v>
      </c>
      <c r="AC328" s="48" t="s">
        <v>168</v>
      </c>
      <c r="AD328" s="48" t="s">
        <v>168</v>
      </c>
    </row>
    <row r="329" spans="1:30" x14ac:dyDescent="0.25">
      <c r="A329" s="62" t="s">
        <v>177</v>
      </c>
      <c r="B329" t="s">
        <v>168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I329" t="s">
        <v>168</v>
      </c>
      <c r="J329" t="s">
        <v>169</v>
      </c>
      <c r="K329" t="s">
        <v>169</v>
      </c>
      <c r="L329" t="s">
        <v>168</v>
      </c>
      <c r="M329" t="s">
        <v>168</v>
      </c>
      <c r="R329" t="s">
        <v>218</v>
      </c>
      <c r="S329" s="48" t="s">
        <v>168</v>
      </c>
      <c r="T329" t="s">
        <v>169</v>
      </c>
      <c r="U329" s="53" t="s">
        <v>169</v>
      </c>
      <c r="V329" s="48" t="s">
        <v>168</v>
      </c>
      <c r="W329" s="48" t="s">
        <v>168</v>
      </c>
      <c r="X329" s="53" t="s">
        <v>169</v>
      </c>
      <c r="Y329" s="46" t="s">
        <v>170</v>
      </c>
      <c r="Z329" s="46" t="s">
        <v>170</v>
      </c>
      <c r="AA329" s="46" t="s">
        <v>170</v>
      </c>
      <c r="AB329" s="46" t="s">
        <v>170</v>
      </c>
      <c r="AC329" s="46" t="s">
        <v>170</v>
      </c>
      <c r="AD329" s="48" t="s">
        <v>168</v>
      </c>
    </row>
    <row r="330" spans="1:30" x14ac:dyDescent="0.25">
      <c r="A330" s="62" t="s">
        <v>178</v>
      </c>
      <c r="B330" t="s">
        <v>168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I330" t="s">
        <v>168</v>
      </c>
      <c r="J330" t="s">
        <v>168</v>
      </c>
      <c r="K330" t="s">
        <v>168</v>
      </c>
      <c r="L330" t="s">
        <v>168</v>
      </c>
      <c r="M330" t="s">
        <v>168</v>
      </c>
      <c r="R330" t="s">
        <v>219</v>
      </c>
      <c r="S330" s="46" t="s">
        <v>170</v>
      </c>
      <c r="T330" t="s">
        <v>170</v>
      </c>
      <c r="U330" s="48" t="s">
        <v>168</v>
      </c>
      <c r="V330" s="53" t="s">
        <v>169</v>
      </c>
      <c r="W330" s="53" t="s">
        <v>169</v>
      </c>
      <c r="X330" s="46" t="s">
        <v>170</v>
      </c>
      <c r="Y330" s="53" t="s">
        <v>169</v>
      </c>
      <c r="Z330" s="53" t="s">
        <v>169</v>
      </c>
      <c r="AA330" s="53" t="s">
        <v>169</v>
      </c>
      <c r="AB330" s="53" t="s">
        <v>169</v>
      </c>
      <c r="AC330" s="53" t="s">
        <v>169</v>
      </c>
      <c r="AD330" s="48" t="s">
        <v>168</v>
      </c>
    </row>
    <row r="331" spans="1:30" x14ac:dyDescent="0.25">
      <c r="A331" s="62" t="s">
        <v>179</v>
      </c>
      <c r="B331" t="s">
        <v>168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R331" t="s">
        <v>220</v>
      </c>
      <c r="S331" s="46" t="s">
        <v>170</v>
      </c>
      <c r="T331" t="s">
        <v>170</v>
      </c>
      <c r="U331" s="48" t="s">
        <v>168</v>
      </c>
      <c r="V331" s="53" t="s">
        <v>169</v>
      </c>
      <c r="W331" s="53" t="s">
        <v>169</v>
      </c>
      <c r="X331" s="46" t="s">
        <v>170</v>
      </c>
      <c r="Y331" s="53" t="s">
        <v>169</v>
      </c>
      <c r="Z331" s="48" t="s">
        <v>168</v>
      </c>
      <c r="AA331" s="48" t="s">
        <v>168</v>
      </c>
      <c r="AB331" s="48" t="s">
        <v>168</v>
      </c>
      <c r="AC331" s="48" t="s">
        <v>168</v>
      </c>
      <c r="AD331" s="48" t="s">
        <v>168</v>
      </c>
    </row>
    <row r="332" spans="1:30" x14ac:dyDescent="0.25">
      <c r="A332" s="62" t="s">
        <v>174</v>
      </c>
      <c r="R332" t="s">
        <v>221</v>
      </c>
      <c r="S332" s="46" t="s">
        <v>170</v>
      </c>
      <c r="T332" t="s">
        <v>170</v>
      </c>
      <c r="U332" s="53" t="s">
        <v>169</v>
      </c>
      <c r="V332" s="53" t="s">
        <v>169</v>
      </c>
      <c r="W332" s="53" t="s">
        <v>169</v>
      </c>
      <c r="X332" s="53" t="s">
        <v>169</v>
      </c>
      <c r="Y332" s="48" t="s">
        <v>168</v>
      </c>
      <c r="Z332" s="48" t="s">
        <v>168</v>
      </c>
      <c r="AA332" s="48" t="s">
        <v>168</v>
      </c>
      <c r="AB332" s="48" t="s">
        <v>168</v>
      </c>
      <c r="AC332" s="48" t="s">
        <v>168</v>
      </c>
      <c r="AD332" s="48" t="s">
        <v>168</v>
      </c>
    </row>
    <row r="333" spans="1:30" x14ac:dyDescent="0.25">
      <c r="A333" s="62" t="s">
        <v>175</v>
      </c>
      <c r="R333" t="s">
        <v>261</v>
      </c>
      <c r="S333" s="46" t="s">
        <v>170</v>
      </c>
      <c r="T333" t="s">
        <v>170</v>
      </c>
      <c r="U333" s="53" t="s">
        <v>169</v>
      </c>
      <c r="V333" s="53" t="s">
        <v>169</v>
      </c>
      <c r="W333" s="53" t="s">
        <v>169</v>
      </c>
      <c r="X333" s="53" t="s">
        <v>169</v>
      </c>
      <c r="Y333" s="48" t="s">
        <v>168</v>
      </c>
      <c r="Z333" s="48" t="s">
        <v>168</v>
      </c>
      <c r="AA333" s="48" t="s">
        <v>168</v>
      </c>
      <c r="AB333" s="53" t="s">
        <v>169</v>
      </c>
      <c r="AC333" s="53" t="s">
        <v>169</v>
      </c>
      <c r="AD333" s="53" t="s">
        <v>169</v>
      </c>
    </row>
    <row r="334" spans="1:30" x14ac:dyDescent="0.25">
      <c r="A334" s="62" t="s">
        <v>213</v>
      </c>
      <c r="R334" t="s">
        <v>262</v>
      </c>
      <c r="S334" s="53" t="s">
        <v>169</v>
      </c>
      <c r="T334" t="s">
        <v>170</v>
      </c>
      <c r="U334" s="53" t="s">
        <v>169</v>
      </c>
      <c r="V334" s="53" t="s">
        <v>169</v>
      </c>
      <c r="W334" s="53" t="s">
        <v>169</v>
      </c>
      <c r="X334" s="48" t="s">
        <v>168</v>
      </c>
      <c r="Y334" s="48" t="s">
        <v>168</v>
      </c>
      <c r="Z334" s="48" t="s">
        <v>168</v>
      </c>
      <c r="AA334" s="48" t="s">
        <v>168</v>
      </c>
      <c r="AB334" s="48" t="s">
        <v>168</v>
      </c>
      <c r="AC334" s="48" t="s">
        <v>168</v>
      </c>
      <c r="AD334" s="48" t="s">
        <v>170</v>
      </c>
    </row>
    <row r="335" spans="1:30" x14ac:dyDescent="0.25">
      <c r="A335" s="62" t="s">
        <v>214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" priority="2">
      <formula>COLUMNS(K4:$T$134)&lt;=$P134</formula>
    </cfRule>
  </conditionalFormatting>
  <conditionalFormatting sqref="T195">
    <cfRule type="expression" dxfId="0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 1_410730</vt:lpstr>
      <vt:lpstr>Benchmark</vt:lpstr>
      <vt:lpstr>Monthly Optim</vt:lpstr>
      <vt:lpstr>CachmentInfo</vt:lpstr>
      <vt:lpstr>Outline Map</vt:lpstr>
      <vt:lpstr>timeline</vt:lpstr>
      <vt:lpstr>TableMaker</vt:lpstr>
      <vt:lpstr>CASEResult</vt:lpstr>
      <vt:lpstr>CASEDraft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2022-03-04T09:51:52Z</dcterms:modified>
</cp:coreProperties>
</file>