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Report\Report\"/>
    </mc:Choice>
  </mc:AlternateContent>
  <bookViews>
    <workbookView xWindow="0" yWindow="0" windowWidth="20490" windowHeight="7650" tabRatio="821" firstSheet="1" activeTab="6"/>
  </bookViews>
  <sheets>
    <sheet name="Cover" sheetId="1" r:id="rId1"/>
    <sheet name="Test case List" sheetId="2" r:id="rId2"/>
    <sheet name="Register" sheetId="3" r:id="rId3"/>
    <sheet name="Login" sheetId="7" r:id="rId4"/>
    <sheet name="Update profile" sheetId="9" r:id="rId5"/>
    <sheet name="Search Photographer" sheetId="10" r:id="rId6"/>
    <sheet name="Feature2 (4)" sheetId="11" r:id="rId7"/>
    <sheet name="Feature2 (5)" sheetId="12" r:id="rId8"/>
    <sheet name="Feature2 (6)" sheetId="13" r:id="rId9"/>
    <sheet name="Feature2 (7)" sheetId="14" r:id="rId10"/>
    <sheet name="Test Report" sheetId="5" r:id="rId11"/>
  </sheets>
  <definedNames>
    <definedName name="_xlnm._FilterDatabase" localSheetId="6" hidden="1">'Feature2 (4)'!$A$8:$I$15</definedName>
    <definedName name="_xlnm._FilterDatabase" localSheetId="7" hidden="1">'Feature2 (5)'!$A$8:$I$15</definedName>
    <definedName name="_xlnm._FilterDatabase" localSheetId="8" hidden="1">'Feature2 (6)'!$A$8:$I$15</definedName>
    <definedName name="_xlnm._FilterDatabase" localSheetId="9" hidden="1">'Feature2 (7)'!$A$8:$I$15</definedName>
    <definedName name="_xlnm._FilterDatabase" localSheetId="3" hidden="1">Login!$A$8:$I$17</definedName>
    <definedName name="_xlnm._FilterDatabase" localSheetId="2" hidden="1">Register!$A$8:$I$20</definedName>
    <definedName name="_xlnm._FilterDatabase" localSheetId="5" hidden="1">'Search Photographer'!$A$8:$I$15</definedName>
    <definedName name="_xlnm._FilterDatabase" localSheetId="4" hidden="1">'Update profile'!$A$8:$I$22</definedName>
    <definedName name="ACTION" localSheetId="6">#REF!</definedName>
    <definedName name="ACTION" localSheetId="7">#REF!</definedName>
    <definedName name="ACTION" localSheetId="8">#REF!</definedName>
    <definedName name="ACTION" localSheetId="9">#REF!</definedName>
    <definedName name="ACTION" localSheetId="3">#REF!</definedName>
    <definedName name="ACTION" localSheetId="5">#REF!</definedName>
    <definedName name="ACTION" localSheetId="4">#REF!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A16" i="14" l="1"/>
  <c r="A14" i="14"/>
  <c r="A13" i="14"/>
  <c r="A11" i="14"/>
  <c r="A10" i="14"/>
  <c r="E6" i="14" s="1"/>
  <c r="C6" i="14" s="1"/>
  <c r="D6" i="14"/>
  <c r="B6" i="14"/>
  <c r="A6" i="14"/>
  <c r="A16" i="13"/>
  <c r="A14" i="13"/>
  <c r="A13" i="13"/>
  <c r="A11" i="13"/>
  <c r="A10" i="13"/>
  <c r="E6" i="13" s="1"/>
  <c r="C6" i="13" s="1"/>
  <c r="D6" i="13"/>
  <c r="B6" i="13"/>
  <c r="A6" i="13"/>
  <c r="A16" i="12"/>
  <c r="A14" i="12"/>
  <c r="A13" i="12"/>
  <c r="A11" i="12"/>
  <c r="A10" i="12"/>
  <c r="E6" i="12" s="1"/>
  <c r="C6" i="12" s="1"/>
  <c r="D6" i="12"/>
  <c r="B6" i="12"/>
  <c r="A6" i="12"/>
  <c r="A17" i="9"/>
  <c r="A18" i="9"/>
  <c r="A19" i="9"/>
  <c r="A20" i="9"/>
  <c r="A11" i="9"/>
  <c r="A12" i="9"/>
  <c r="A13" i="9"/>
  <c r="A13" i="7"/>
  <c r="A14" i="7"/>
  <c r="A12" i="7"/>
  <c r="A11" i="7"/>
  <c r="A16" i="11"/>
  <c r="A14" i="11"/>
  <c r="A13" i="11"/>
  <c r="A11" i="11"/>
  <c r="A10" i="11"/>
  <c r="E6" i="11" s="1"/>
  <c r="C6" i="11" s="1"/>
  <c r="D6" i="11"/>
  <c r="B6" i="11"/>
  <c r="A6" i="11"/>
  <c r="A16" i="10"/>
  <c r="A14" i="10"/>
  <c r="A13" i="10"/>
  <c r="A11" i="10"/>
  <c r="A10" i="10"/>
  <c r="D6" i="10"/>
  <c r="B6" i="10"/>
  <c r="A6" i="10"/>
  <c r="A23" i="9"/>
  <c r="A21" i="9"/>
  <c r="A16" i="9"/>
  <c r="A14" i="9"/>
  <c r="A10" i="9"/>
  <c r="D6" i="9"/>
  <c r="B6" i="9"/>
  <c r="A6" i="9"/>
  <c r="A21" i="3"/>
  <c r="A18" i="3"/>
  <c r="A19" i="3"/>
  <c r="A16" i="3"/>
  <c r="A17" i="3"/>
  <c r="A12" i="3"/>
  <c r="A13" i="3"/>
  <c r="A14" i="3"/>
  <c r="A15" i="3"/>
  <c r="A11" i="3"/>
  <c r="A10" i="3"/>
  <c r="E6" i="10" l="1"/>
  <c r="C6" i="10" s="1"/>
  <c r="E6" i="9"/>
  <c r="C6" i="9" s="1"/>
  <c r="C6" i="1"/>
  <c r="C12" i="5" l="1"/>
  <c r="A18" i="7"/>
  <c r="A16" i="7"/>
  <c r="A10" i="7"/>
  <c r="D6" i="7"/>
  <c r="G12" i="5" s="1"/>
  <c r="B6" i="7"/>
  <c r="E12" i="5" s="1"/>
  <c r="A6" i="7"/>
  <c r="D12" i="5" s="1"/>
  <c r="E6" i="7" l="1"/>
  <c r="D6" i="3"/>
  <c r="G11" i="5" s="1"/>
  <c r="G14" i="5" s="1"/>
  <c r="B6" i="3"/>
  <c r="E11" i="5" s="1"/>
  <c r="A6" i="3"/>
  <c r="D11" i="5" s="1"/>
  <c r="D3" i="2"/>
  <c r="D4" i="2"/>
  <c r="C5" i="5"/>
  <c r="C11" i="5"/>
  <c r="C6" i="7" l="1"/>
  <c r="F12" i="5" s="1"/>
  <c r="H12" i="5"/>
  <c r="D14" i="5"/>
  <c r="E14" i="5"/>
  <c r="E6" i="3"/>
  <c r="C6" i="3" s="1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<sst xmlns="http://schemas.openxmlformats.org/spreadsheetml/2006/main" count="466" uniqueCount="170">
  <si>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</si>
  <si>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</si>
  <si>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</si>
  <si>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</si>
  <si>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</si>
  <si>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</si>
  <si>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</si>
  <si>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</si>
  <si>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</si>
  <si>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</si>
  <si>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</si>
  <si>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</si>
  <si>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</si>
  <si>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</si>
  <si>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</si>
  <si>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</si>
  <si>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</si>
  <si>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</si>
  <si>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</si>
  <si>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</si>
  <si>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</si>
  <si>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</si>
  <si>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</si>
  <si>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</si>
  <si>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</si>
  <si>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</si>
  <si>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</si>
  <si>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</si>
  <si>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</si>
  <si>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</si>
  <si>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</si>
  <si>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</si>
  <si>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</si>
  <si>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</si>
  <si>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</si>
  <si>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</si>
  <si>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t>&lt;Test case 3&gt;</t>
  </si>
  <si>
    <t>&lt;Test case 4&gt;</t>
  </si>
  <si>
    <t>&lt;Test case 5&gt;</t>
  </si>
  <si>
    <t>&lt;Test case 6&gt;</t>
  </si>
  <si>
    <t>TEST REPORT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</si>
  <si>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</si>
  <si>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</si>
  <si>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</si>
  <si>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</si>
  <si>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</si>
  <si>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</si>
  <si>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</si>
  <si>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</si>
  <si>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</si>
  <si>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</si>
  <si>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</si>
  <si>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</si>
  <si>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</si>
  <si>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</si>
  <si>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</si>
  <si>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</t>
  </si>
  <si>
    <t>PBS</t>
  </si>
  <si>
    <t>Photographer Booking System</t>
  </si>
  <si>
    <t>Login</t>
  </si>
  <si>
    <t xml:space="preserve">Register </t>
  </si>
  <si>
    <t xml:space="preserve">The customer register successfully. </t>
  </si>
  <si>
    <t xml:space="preserve">1. The customer click "Đăng ký" button.
2. In "Họ và tên" field: enter "Trương Ngọc Mỹ".
3. In "Tên đăng nhập" filed: enter "ngocmy96".
4. In "Mật khẩu" field: enter "Ngocmy1234".
5. In "Xác nhận mật khẩu" filed: enter"Ngocmy1234".
6. In "Số điện thoại" filed: enter "0906969071".
7. In "Email" filed: enter "truongngocmy080496@gmail.com"
8. Press button "Đăng ký"
</t>
  </si>
  <si>
    <t>Trương Ngọc Mỹ</t>
  </si>
  <si>
    <t>"Họ và tên" filed is empty</t>
  </si>
  <si>
    <t>1. The customer click "Đăng ký" button.
2. In "Họ và tên" field: No input. 
3. In "Tên đăng nhập" filed: enter "ngocmy96".
4. In "Mật khẩu" field: enter "Ngocmy1234".
5. In "Xác nhận mật khẩu" filed: enter"Ngocmy1234".
6. In "Số điện thoại" filed: enter "0906969071".
7. In "Email" filed: enter "truongngocmy080496@gmail.com"
8. Press button "Đăng ký"</t>
  </si>
  <si>
    <t>System shows "Đăng nhập" screen.</t>
  </si>
  <si>
    <t>System shows error message: "Thông tin này là bắt buộc"</t>
  </si>
  <si>
    <t xml:space="preserve">Guest register new account </t>
  </si>
  <si>
    <t>"Tên đăng nhập"  filed is empty</t>
  </si>
  <si>
    <t>1. The customer click "Đăng ký" button.
2. In "Họ và tên" field: enter "Trương Ngọc Mỹ" 
3. In "Tên đăng nhập" filed: no input.
4. In "Mật khẩu" field: enter "Ngocmy1234".
5. In "Xác nhận mật khẩu" filed: enter"Ngocmy1234".
6. In "Số điện thoại" filed: enter "0906969071".
7. In "Email" filed: enter "truongngocmy080496@gmail.com"
8. Press button "Đăng ký"</t>
  </si>
  <si>
    <t>"Tên đăng nhập" is exist.</t>
  </si>
  <si>
    <t>System shows error message: "Tên đăng nhập này đã có người sử dụng. Vui lòng nhập tên khác."</t>
  </si>
  <si>
    <t>1. The customer click "Đăng ký" button.
2. In "Họ và tên" field: enter "Trương Ngọc Mỹ". 
3. In "Tên đăng nhập" filed: enter "ngocmy96".
4. In "Mật khẩu" field: no input.
5. In "Xác nhận mật khẩu" filed: no input.
6. In "Số điện thoại" filed: enter "0906969071".
7. In "Email" filed: enter "truongngocmy080496@gmail.com"
8. Press button "Đăng ký"</t>
  </si>
  <si>
    <t>"Mật khẩu" and "Xác nhận mật khẩu" filed is empty</t>
  </si>
  <si>
    <t>Password and Confirm password is not matched.</t>
  </si>
  <si>
    <t>1. The customer click "Đăng ký" button.
2. In "Họ và tên" field: enter "Trương Ngọc Mỹ
3. In "Tên đăng nhập" filed: enter "ngocmy96".
4. In "Mật khẩu" field: enter "Ngocmy1234".
5. In "Xác nhận mật khẩu" filed: enter"Ngocmy12345".
6. In "Số điện thoại" filed: enter "0906969071".
7. In "Email" filed: enter "truongngocmy080496@gmail.com"
8. Press button "Đăng ký"</t>
  </si>
  <si>
    <t>System shows error message: "Mật khẩu nhập lại không khớp"</t>
  </si>
  <si>
    <t>1. The customer click "Đăng ký" button.
2. In "Họ và tên" field: enter "Trương Ngọc Mỹ
3. In "Tên đăng nhập" filed: enter "ngocmy96".
4. In "Mật khẩu" field: enter "Ngocmy1234".
5. In "Xác nhận mật khẩu" filed: enter"Ngocmy12345".
6. In "Số điện thoại" filed: no input.
7. In "Email" filed: enter "truongngocmy080496@gmail.com"
8. Press button "Đăng ký"</t>
  </si>
  <si>
    <t>"Số điện thoại" field is empty.</t>
  </si>
  <si>
    <t>"Email" field is empty.</t>
  </si>
  <si>
    <t>1. The customer click "Đăng ký" button.
2. In "Họ và tên" field: enter "Trương Ngọc Mỹ
3. In "Tên đăng nhập" filed: enter "ngocmy96".
4. In "Mật khẩu" field: enter "Ngocmy1234".
5. In "Xác nhận mật khẩu" filed: enter"Ngocmy12345".
6. In "Số điện thoại" filed: enter "0906969071".
7. In "Email" filed: no input.
8. Press button "Đăng ký"</t>
  </si>
  <si>
    <t>"Email" is invalid.</t>
  </si>
  <si>
    <t>System shows error message: “Email mail này không hợp lệ. Vui lòng nhập email khác.”</t>
  </si>
  <si>
    <t>Guest register new account in the customer and photographer app.</t>
  </si>
  <si>
    <t>Guest login the system</t>
  </si>
  <si>
    <t>Login the system</t>
  </si>
  <si>
    <t>Guest login the system successfully.</t>
  </si>
  <si>
    <t>1. "Tên đăng nhập" field: enter "ngocmy96"</t>
  </si>
  <si>
    <t>1. "Tên đăng nhập" field: enter "ngocmy96"
2. "Mật khẩu" field: enter "Ngocmy96"
3. Press button "Đăng nhập".</t>
  </si>
  <si>
    <t>The system shows main screen.</t>
  </si>
  <si>
    <t>"Tên đăng nhập" is incorrect.</t>
  </si>
  <si>
    <t>1. "Tên đăng nhập" field: enter "ngocmy9123"
2. "Mật khẩu" field: enter "Ngocmy96"
3. Press button "Đăng nhập".</t>
  </si>
  <si>
    <t xml:space="preserve">System shows error message: "Thông tin đăng nhập không chính xác" </t>
  </si>
  <si>
    <t>"Mật khẩu" is incorrect.</t>
  </si>
  <si>
    <t>1. "Tên đăng nhập" field: enter "ngocmy9123"
2. "Mật khẩu" field: enter "Test1235"
3. Press button "Đăng nhập".</t>
  </si>
  <si>
    <t>"Tên đăng nhập" is empty.</t>
  </si>
  <si>
    <t>26/10/2020</t>
  </si>
  <si>
    <t>Team member</t>
  </si>
  <si>
    <t>Register</t>
  </si>
  <si>
    <t>1. "Tên đăng nhập" field: no input.
2. "Mật khẩu" field: enter "Ngocmy96"
3. Press button "Đăng nhập".</t>
  </si>
  <si>
    <t xml:space="preserve">System shows error message: "Vui lòng nhập thông tin." </t>
  </si>
  <si>
    <t>"Mật khẩu" is empty.</t>
  </si>
  <si>
    <t>1. "Tên đăng nhập" field: enter "ngocmy96"
2. "Mật khẩu" field: No input.
3. Press button "Đăng nhập".</t>
  </si>
  <si>
    <t>Forgot password</t>
  </si>
  <si>
    <t>The guest is forgot password</t>
  </si>
  <si>
    <t>1. Guest click "Quên mật khẩu" button.
2. "Mật khẩu mới" field: enter "Test892020".
3. "Xác nhận mật khẩu" field: enter "Test892020".
4. Press "Xác nhận" button. 
5.The system send message to the email.
6.The guest check and confirm.</t>
  </si>
  <si>
    <t>The system shows error message: "Đổi mật khẩu thành công.</t>
  </si>
  <si>
    <t>The guest register the system</t>
  </si>
  <si>
    <t>The guest login the system</t>
  </si>
  <si>
    <t>Guest register new account in the 
customer and photographer app.</t>
  </si>
  <si>
    <t>Guest forgot password</t>
  </si>
  <si>
    <t>The guest forgot password to login the system.</t>
  </si>
  <si>
    <t>Change password</t>
  </si>
  <si>
    <t>Update profile</t>
  </si>
  <si>
    <t>Authenticated user want to update profile</t>
  </si>
  <si>
    <t>Update profile successfully.</t>
  </si>
  <si>
    <t>1. The customer click "Đăng ký" button.
2. In "Họ và tên" field: enter "Trương Ngọc Mỹ
3. In "Tên đăng nhập" filed: enter "ngocmy96".
4. In "Mật khẩu" field: enter "Ngocmy1234".
5. In "Xác nhận mật khẩu" filed: enter"Ngocmy12345".
6. In "Số điện thoại" filed: enter "0906969071".
7. In "Email" filed: enter "truongngocmy080496gmail.com"
8. Press button "Đăng ký"</t>
  </si>
  <si>
    <t>System shows error message: "Cập nhật thành công".</t>
  </si>
  <si>
    <t>"Họ và tên" is empty.</t>
  </si>
  <si>
    <t>1  Press on "Tài khoản" tab.
2. Press on "Thông tin cá nhân" button.
3. Press on "Thay đổi" button.
4. "Avatar" change  image.
5. "Họ và tên" field: enter "Nguyễn An"
6. "Địa chỉ" field: enter "Nguyễn Thái Sơn, p.5, Gò Vấp, TP.HCM".
7. "Số điện thoại" field: enter "0906969078".
8. "Email" field: enter "mytnse62050@fpt.edu.vn".
9. Press on "Cập nhật" button.</t>
  </si>
  <si>
    <t>System shows error message: "Thông tin này là bắt buộc".</t>
  </si>
  <si>
    <t>"Số điện thoại" is empty.</t>
  </si>
  <si>
    <t>1.  Press on "Tài khoản" tab.
2. Press on "Thông tin cá nhân" button.
3. Press on "Thay đổi" button.
4. "Avatar" change  image.
5. "Họ và tên" field: no input.
6. "Địa chỉ" field: enter "Nguyễn Thái Sơn, p.5, Gò Vấp, TP.HCM".
7. "Số điện thoại" field: enter "0906969078".
8. "Email" field: enter "mytnse62050@fpt.edu.vn".
9. Press on "Cập nhật" button.</t>
  </si>
  <si>
    <t>1.  Press on "Tài khoản" tab.
2. Press on "Thông tin cá nhân" button.
3. Press on "Thay đổi" button.
4. "Avatar" change  image.
5. "Họ và tên" field: enter "Nguyễn An"
6. "Địa chỉ" field: enter "Nguyễn Thái Sơn, p.5, Gò Vấp, TP.HCM".
7. "Số điện thoại" field: no input.
8. "Email" field: enter "mytnse62050@fpt.edu.vn".
9. Press on "Cập nhật" button.</t>
  </si>
  <si>
    <t>"Email" is empty</t>
  </si>
  <si>
    <t>1.  Press on "Tài khoản" tab.
2. Press on "Thông tin cá nhân" button.
3. Press on "Thay đổi" button.
4. "Avatar" change  image.
5. "Họ và tên" field: enter "Nguyễn An"
6. "Địa chỉ" field: enter "Nguyễn Thái Sơn, p.5, Gò Vấp, TP.HCM".
7. "Số điện thoại" field: enter "0906969078".
8. "Email" field: no input.
9. Press on "Cập nhật" button.</t>
  </si>
  <si>
    <t>"Email" is invalid</t>
  </si>
  <si>
    <t>1.  Press on "Tài khoản" tab.
2. Press on "Thông tin cá nhân" button.
3. Press on "Thay đổi" button.
4. "Avatar" change  image.
5. "Họ và tên" field: enter "Nguyễn An"
6. "Địa chỉ" field: enter "Nguyễn Thái Sơn, p.5, Gò Vấp, TP.HCM".
7. "Số điện thoại" field: enter "0906969078".
8. "Email" field: enter "truongngocmy080589gmail.com".
9. Press on "Cập nhật" button.</t>
  </si>
  <si>
    <t>System shows error message: “Email mail này không hợp lệ. Vui lòng nhập email khác."</t>
  </si>
  <si>
    <t>Authencated want to change password.</t>
  </si>
  <si>
    <t>System shows error message: "Thay đổi mật khẩu thành công"</t>
  </si>
  <si>
    <t>1. Press on "Tài khoản" tab.
2. Press on "Thay đổi mật khẩu" button.
3. "Mật khẩu hiện tại" field: enter "Ngocmy1234".
3. "Mật khẩu mới" field: enter "Test1232020".
4. "Xác nhận mật khẩu" field: enter "Test1232020"
5. Press on "Xác nhận" button.</t>
  </si>
  <si>
    <t>“Mật khẩu hiện tại” is empty</t>
  </si>
  <si>
    <t>1. Press on "Tài khoản" tab.
2. Press on "Thay đổi mật khẩu" button.
3. "Mật khẩu hiện tại" field: no input.
3. "Mật khẩu mới" field: enter "Test1232020".
4. "Xác nhận mật khẩu" field: enter "Test1232020"
5. Press on "Xác nhận" button.</t>
  </si>
  <si>
    <t>"Mật khẩu hiện tại" is invalid.</t>
  </si>
  <si>
    <t>System shows error message: "Mật khẩu hiện tại không đúng. Vui lòng nhập lại".</t>
  </si>
  <si>
    <t>1. Press on "Tài khoản" tab.
2. Press on "Thay đổi mật khẩu" button.
3. "Mật khẩu hiện tại" field: enter "Ngocmy12899".
3. "Mật khẩu mới" field: enter "Test1232020".
4. "Xác nhận mật khẩu" field: enter "Test1232020"
5. Press on "Xác nhận" button.</t>
  </si>
  <si>
    <t>New password and confirm password do not match.</t>
  </si>
  <si>
    <t>System shows error message: "Mật khẩu nhập lại chưa chính xác".</t>
  </si>
  <si>
    <t>New password is empty.</t>
  </si>
  <si>
    <t>1. Press on "Tài khoản" tab.
2. Press on "Thay đổi mật khẩu" button.
3. "Mật khẩu hiện tại" field: enter "Ngocmy1234".
3. "Mật khẩu mới" field: enter "Test1232020".
4. "Xác nhận mật khẩu" field: enter "Test1232022"
5. Press on "Xác nhận" button.</t>
  </si>
  <si>
    <t>1. Press on "Tài khoản" tab.
2. Press on "Thay đổi mật khẩu" button.
3."Mật khẩu hiện tại" field: enter "Ngocmy1234".
3. "Mật khẩu mới" field: no input
4. "Xác nhận mật khẩu" field: enter "Test1232022"
5. Press on "Xác nhận" button.</t>
  </si>
  <si>
    <t>1. Press on "Tài khoản" tab.
2. Press on "Thay đổi mật khẩu" button.
3."Mật khẩu hiện tại" field: enter "Ngocmy1234".
3. "Mật khẩu mới" field: enter "Test1232020".
4. "Xác nhận mật khẩu" field: no input.
5. Press on "Xác nhận" button.</t>
  </si>
  <si>
    <t>"Xác nhận mật khẩu" is empty.</t>
  </si>
  <si>
    <t xml:space="preserve">The authenticated user want to update profile. </t>
  </si>
  <si>
    <t>The authenticated user want to change password.</t>
  </si>
  <si>
    <t>Search</t>
  </si>
  <si>
    <t>The customer find to the photographer.</t>
  </si>
  <si>
    <t xml:space="preserve">Find photographer by location </t>
  </si>
  <si>
    <t>The customer find photographer successfully.</t>
  </si>
  <si>
    <t>1. Press on " Tìm kiếm" button.
2.The system shows current position on map and photographers around.
3. "Tìm kiếm" field: enter "Quận 1, tp.hcm".
4. Press on "Tìm kiếm" button.</t>
  </si>
  <si>
    <t xml:space="preserve"> The system shows the photographers in "Quận 1, tp.hcm".</t>
  </si>
  <si>
    <t>The customer find photographer failed.</t>
  </si>
  <si>
    <t>1. Press on " Tìm kiếm" button.
2.The system shows current position on map and photographers around.
3. "Tìm kiếm" field: enter "Đà Lạt".
4. Press on "Tìm kiếm" button.</t>
  </si>
  <si>
    <t xml:space="preserve"> The system shows error message: "Không có photographer nào quanh đây".</t>
  </si>
  <si>
    <t>Find photographer by name</t>
  </si>
  <si>
    <t>The customer find photographer by name.</t>
  </si>
  <si>
    <t>The system shows list all photographer name is "Cao Tiến".</t>
  </si>
  <si>
    <t>The customer find name does not exist.</t>
  </si>
  <si>
    <t>1. Press on "Tìm kiếm" sympol button.
2. "Tìm kiếm" field: enter "Cao Tiến" 
3. Press on "Tìm kiếm" button.</t>
  </si>
  <si>
    <t>1. Press on "Tìm kiếm" sympol button.
2. "Tìm kiếm" field: enter "@hz" 
3. Press on "Tìm kiếm" button.</t>
  </si>
  <si>
    <t>The system shows error message: "Tên này không tồn tại"</t>
  </si>
  <si>
    <t>Search photographer by location</t>
  </si>
  <si>
    <t>Search photographer by name</t>
  </si>
  <si>
    <t>Search Photographer</t>
  </si>
  <si>
    <t>The customer find the photographer 
by location.</t>
  </si>
  <si>
    <t>The customer find the photographer 
by name.</t>
  </si>
  <si>
    <t>Book photographer</t>
  </si>
  <si>
    <t>The customer create the request to the photographers.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</si>
</sst>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  <font>
      <u/>
      <sz val="11"/>
      <color indexed="12"/>
      <name val="Tahoma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20" fillId="0" borderId="0"/>
    <xf numFmtId="0" fontId="20" fillId="0" borderId="0"/>
    <xf numFmtId="0" fontId="1" fillId="0" borderId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8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1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1" fillId="2" borderId="31" xfId="3" applyFont="1" applyFill="1" applyBorder="1" applyAlignment="1">
      <alignment horizontal="center" vertical="top" wrapText="1"/>
    </xf>
    <xf numFmtId="0" fontId="21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22" fillId="2" borderId="7" xfId="1" applyNumberFormat="1" applyFont="1" applyFill="1" applyBorder="1" applyAlignment="1" applyProtection="1">
      <alignment horizontal="left" vertical="center"/>
    </xf>
    <xf numFmtId="0" fontId="23" fillId="2" borderId="7" xfId="1" applyNumberFormat="1" applyFont="1" applyFill="1" applyBorder="1" applyAlignment="1" applyProtection="1">
      <alignment horizontal="left" vertical="center"/>
    </xf>
    <xf numFmtId="0" fontId="23" fillId="2" borderId="7" xfId="1" applyNumberFormat="1" applyFont="1" applyFill="1" applyBorder="1" applyAlignment="1" applyProtection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opLeftCell="A4" workbookViewId="0">
      <selection activeCell="C6" sqref="C6:E7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1"/>
      <c r="C2" s="132"/>
      <c r="D2" s="133"/>
      <c r="E2" s="134" t="s">
        <v>54</v>
      </c>
      <c r="F2" s="135"/>
      <c r="G2" s="136"/>
    </row>
    <row r="3" spans="1:7">
      <c r="B3" s="5"/>
      <c r="C3" s="6"/>
      <c r="F3" s="7"/>
    </row>
    <row r="4" spans="1:7" ht="14.25" customHeight="1">
      <c r="B4" s="8" t="s">
        <v>0</v>
      </c>
      <c r="C4" s="128" t="s">
        <v>58</v>
      </c>
      <c r="D4" s="128"/>
      <c r="E4" s="128"/>
      <c r="F4" s="8" t="s">
        <v>1</v>
      </c>
      <c r="G4" s="9"/>
    </row>
    <row r="5" spans="1:7" ht="14.25" customHeight="1">
      <c r="B5" s="8" t="s">
        <v>2</v>
      </c>
      <c r="C5" s="128" t="s">
        <v>57</v>
      </c>
      <c r="D5" s="128"/>
      <c r="E5" s="128"/>
      <c r="F5" s="8" t="s">
        <v>3</v>
      </c>
      <c r="G5" s="9"/>
    </row>
    <row r="6" spans="1:7" ht="15.75" customHeight="1">
      <c r="B6" s="129" t="s">
        <v>4</v>
      </c>
      <c r="C6" s="130" t="str">
        <f>C5&amp;"_"&amp;"XXX"&amp;"_"&amp;"vx.x"</f>
        <v>PBS_XXX_vx.x</v>
      </c>
      <c r="D6" s="130"/>
      <c r="E6" s="130"/>
      <c r="F6" s="8" t="s">
        <v>5</v>
      </c>
      <c r="G6" s="11"/>
    </row>
    <row r="7" spans="1:7" ht="13.5" customHeight="1">
      <c r="B7" s="129"/>
      <c r="C7" s="130"/>
      <c r="D7" s="130"/>
      <c r="E7" s="130"/>
      <c r="F7" s="8" t="s">
        <v>6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7</v>
      </c>
    </row>
    <row r="11" spans="1:7" s="20" customFormat="1">
      <c r="B11" s="21" t="s">
        <v>8</v>
      </c>
      <c r="C11" s="22" t="s">
        <v>6</v>
      </c>
      <c r="D11" s="22" t="s">
        <v>9</v>
      </c>
      <c r="E11" s="22" t="s">
        <v>10</v>
      </c>
      <c r="F11" s="22" t="s">
        <v>11</v>
      </c>
      <c r="G11" s="23" t="s">
        <v>12</v>
      </c>
    </row>
    <row r="12" spans="1:7" s="24" customFormat="1" ht="25.5">
      <c r="B12" s="25" t="s">
        <v>13</v>
      </c>
      <c r="C12" s="26"/>
      <c r="D12" s="27"/>
      <c r="E12" s="27"/>
      <c r="F12" s="28"/>
      <c r="G12" s="29" t="s">
        <v>49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ySplit="8" topLeftCell="A9" activePane="bottomLeft" state="frozen"/>
      <selection pane="bottomLeft" activeCell="C10" sqref="C10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59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85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COUNTIF(G10:G997,"Pass")</f>
        <v>0</v>
      </c>
      <c r="B6" s="125">
        <f>COUNTIF(G10:G997,"Fail")</f>
        <v>0</v>
      </c>
      <c r="C6" s="125">
        <f>E6-D6-B6-A6</f>
        <v>7</v>
      </c>
      <c r="D6" s="125">
        <f>COUNTIF(G10:G997,"N/A")</f>
        <v>0</v>
      </c>
      <c r="E6" s="126">
        <f>COUNTA(A10:A997)</f>
        <v>7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86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25.5">
      <c r="A10" s="74" t="str">
        <f>IF(OR(B10&lt;&gt;"",D10&lt;&gt;""),"["&amp;TEXT($B$2,"##")&amp;"-"&amp;TEXT(ROW()-10,"##")&amp;"]","")</f>
        <v>[Login-]</v>
      </c>
      <c r="B10" s="74" t="s">
        <v>87</v>
      </c>
      <c r="C10" s="74" t="s">
        <v>88</v>
      </c>
      <c r="D10" s="77"/>
      <c r="E10" s="77"/>
      <c r="F10" s="74"/>
      <c r="G10" s="74"/>
      <c r="H10" s="74"/>
      <c r="I10" s="75"/>
      <c r="K10" s="76"/>
    </row>
    <row r="11" spans="1:12">
      <c r="A11" s="74" t="str">
        <f>IF(OR(B11&lt;&gt;"",D11&lt;&gt;""),"["&amp;TEXT($B$2,"##")&amp;"-"&amp;TEXT(ROW()-10,"##")&amp;"]","")</f>
        <v>[Login-1]</v>
      </c>
      <c r="B11" s="74" t="s">
        <v>36</v>
      </c>
      <c r="C11" s="74"/>
      <c r="D11" s="77"/>
      <c r="E11" s="77"/>
      <c r="F11" s="74"/>
      <c r="G11" s="74"/>
      <c r="H11" s="74"/>
      <c r="I11" s="75"/>
      <c r="K11" s="76"/>
    </row>
    <row r="12" spans="1:12" s="64" customFormat="1" ht="15.75" customHeight="1">
      <c r="A12" s="115" t="s">
        <v>52</v>
      </c>
      <c r="B12" s="70"/>
      <c r="C12" s="71"/>
      <c r="D12" s="71"/>
      <c r="E12" s="71"/>
      <c r="F12" s="71"/>
      <c r="G12" s="71"/>
      <c r="H12" s="71"/>
      <c r="I12" s="72"/>
      <c r="K12" s="73"/>
    </row>
    <row r="13" spans="1:12">
      <c r="A13" s="74" t="str">
        <f>IF(OR(B13&lt;&gt;"",D13&lt;&gt;""),"["&amp;TEXT($B$2,"##")&amp;"-"&amp;TEXT(ROW()-11,"##")&amp;"]","")</f>
        <v>[Login-2]</v>
      </c>
      <c r="B13" s="74" t="s">
        <v>37</v>
      </c>
      <c r="C13" s="74"/>
      <c r="D13" s="74"/>
      <c r="E13" s="74"/>
      <c r="F13" s="74"/>
      <c r="G13" s="74"/>
      <c r="H13" s="74"/>
      <c r="I13" s="75"/>
      <c r="K13" s="76"/>
    </row>
    <row r="14" spans="1:12">
      <c r="A14" s="74" t="str">
        <f>IF(OR(B14&lt;&gt;"",D14&lt;&gt;""),"["&amp;TEXT($B$2,"##")&amp;"-"&amp;TEXT(ROW()-11,"##")&amp;"]","")</f>
        <v>[Login-3]</v>
      </c>
      <c r="B14" s="74" t="s">
        <v>38</v>
      </c>
      <c r="C14" s="74"/>
      <c r="D14" s="74"/>
      <c r="E14" s="74"/>
      <c r="F14" s="74"/>
      <c r="G14" s="78"/>
      <c r="H14" s="78"/>
      <c r="I14" s="79"/>
      <c r="K14" s="80"/>
    </row>
    <row r="15" spans="1:12" s="64" customFormat="1" ht="15.75" customHeight="1">
      <c r="A15" s="115" t="s">
        <v>53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>
      <c r="A16" s="74" t="str">
        <f>IF(OR(B16&lt;&gt;"",D16&lt;&gt;""),"["&amp;TEXT($B$2,"##")&amp;"-"&amp;TEXT(ROW()-12,"##")&amp;"]","")</f>
        <v>[Login-4]</v>
      </c>
      <c r="B16" s="74" t="s">
        <v>39</v>
      </c>
      <c r="C16" s="74"/>
      <c r="D16" s="74"/>
      <c r="E16" s="74"/>
      <c r="F16" s="74"/>
      <c r="G16" s="74"/>
      <c r="H16" s="74"/>
      <c r="I16" s="75"/>
      <c r="K16" s="76"/>
    </row>
  </sheetData>
  <mergeCells count="3">
    <mergeCell ref="B2:E2"/>
    <mergeCell ref="B3:E3"/>
    <mergeCell ref="B4:E4"/>
  </mergeCells>
  <dataValidations count="1">
    <dataValidation type="list" allowBlank="1" showErrorMessage="1" sqref="G7 G17:G144 G2:G3 F8:F16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4" sqref="E4:F4"/>
    </sheetView>
  </sheetViews>
  <sheetFormatPr defaultColWidth="9" defaultRowHeight="12.75"/>
  <cols>
    <col min="1" max="1" width="4.5" style="7" customWidth="1"/>
    <col min="2" max="2" width="13.5" style="7" customWidth="1"/>
    <col min="3" max="3" width="19.375" style="7" customWidth="1"/>
    <col min="4" max="6" width="11.625" style="7" customWidth="1"/>
    <col min="7" max="7" width="9" style="7"/>
    <col min="8" max="8" width="35.5" style="7" customWidth="1"/>
    <col min="9" max="9" width="33.125" style="7" customWidth="1"/>
    <col min="10" max="16384" width="9" style="7"/>
  </cols>
  <sheetData>
    <row r="1" spans="1:8" ht="25.5" customHeight="1">
      <c r="B1" s="149" t="s">
        <v>40</v>
      </c>
      <c r="C1" s="149"/>
      <c r="D1" s="149"/>
      <c r="E1" s="149"/>
      <c r="F1" s="149"/>
      <c r="G1" s="149"/>
      <c r="H1" s="149"/>
    </row>
    <row r="2" spans="1:8" ht="14.25" customHeight="1">
      <c r="A2" s="81"/>
      <c r="B2" s="81"/>
      <c r="C2" s="82"/>
      <c r="D2" s="82"/>
      <c r="E2" s="82"/>
      <c r="F2" s="82"/>
      <c r="G2" s="82"/>
      <c r="H2" s="83"/>
    </row>
    <row r="3" spans="1:8" ht="12" customHeight="1">
      <c r="B3" s="10" t="s">
        <v>0</v>
      </c>
      <c r="C3" s="140" t="s">
        <v>58</v>
      </c>
      <c r="D3" s="140"/>
      <c r="E3" s="147" t="s">
        <v>1</v>
      </c>
      <c r="F3" s="147"/>
      <c r="G3" s="84" t="s">
        <v>63</v>
      </c>
      <c r="H3" s="85"/>
    </row>
    <row r="4" spans="1:8" ht="12" customHeight="1">
      <c r="B4" s="10" t="s">
        <v>2</v>
      </c>
      <c r="C4" s="140" t="s">
        <v>57</v>
      </c>
      <c r="D4" s="140"/>
      <c r="E4" s="147" t="s">
        <v>3</v>
      </c>
      <c r="F4" s="147"/>
      <c r="G4" s="84" t="s">
        <v>98</v>
      </c>
      <c r="H4" s="85"/>
    </row>
    <row r="5" spans="1:8" ht="12" customHeight="1">
      <c r="B5" s="86" t="s">
        <v>4</v>
      </c>
      <c r="C5" s="140" t="str">
        <f>C4&amp;"_"&amp;"Test Report"&amp;"_"&amp;"vx.x"</f>
        <v>PBS_Test Report_vx.x</v>
      </c>
      <c r="D5" s="140"/>
      <c r="E5" s="147" t="s">
        <v>5</v>
      </c>
      <c r="F5" s="147"/>
      <c r="G5" s="84" t="s">
        <v>97</v>
      </c>
      <c r="H5" s="87"/>
    </row>
    <row r="6" spans="1:8" ht="21.75" customHeight="1">
      <c r="A6" s="81"/>
      <c r="B6" s="86" t="s">
        <v>41</v>
      </c>
      <c r="C6" s="148" t="s">
        <v>42</v>
      </c>
      <c r="D6" s="148"/>
      <c r="E6" s="148"/>
      <c r="F6" s="148"/>
      <c r="G6" s="148"/>
      <c r="H6" s="148"/>
    </row>
    <row r="7" spans="1:8" ht="14.25" customHeight="1">
      <c r="A7" s="81"/>
      <c r="B7" s="88"/>
      <c r="C7" s="89"/>
      <c r="D7" s="82"/>
      <c r="E7" s="82"/>
      <c r="F7" s="82"/>
      <c r="G7" s="82"/>
      <c r="H7" s="83"/>
    </row>
    <row r="8" spans="1:8">
      <c r="B8" s="88"/>
      <c r="C8" s="89"/>
      <c r="D8" s="82"/>
      <c r="E8" s="82"/>
      <c r="F8" s="82"/>
      <c r="G8" s="82"/>
      <c r="H8" s="83"/>
    </row>
    <row r="9" spans="1:8">
      <c r="A9" s="90"/>
      <c r="B9" s="90"/>
      <c r="C9" s="90"/>
      <c r="D9" s="90"/>
      <c r="E9" s="90"/>
      <c r="F9" s="90"/>
      <c r="G9" s="90"/>
      <c r="H9" s="90"/>
    </row>
    <row r="10" spans="1:8">
      <c r="A10" s="91"/>
      <c r="B10" s="92" t="s">
        <v>17</v>
      </c>
      <c r="C10" s="93" t="s">
        <v>43</v>
      </c>
      <c r="D10" s="94" t="s">
        <v>22</v>
      </c>
      <c r="E10" s="93" t="s">
        <v>24</v>
      </c>
      <c r="F10" s="93" t="s">
        <v>26</v>
      </c>
      <c r="G10" s="95" t="s">
        <v>27</v>
      </c>
      <c r="H10" s="96" t="s">
        <v>44</v>
      </c>
    </row>
    <row r="11" spans="1:8">
      <c r="A11" s="97"/>
      <c r="B11" s="98">
        <v>1</v>
      </c>
      <c r="C11" s="99" t="str">
        <f>Register!B2</f>
        <v xml:space="preserve">Register </v>
      </c>
      <c r="D11" s="100">
        <f>Register!A6</f>
        <v>0</v>
      </c>
      <c r="E11" s="100">
        <f>Register!B6</f>
        <v>0</v>
      </c>
      <c r="F11" s="100">
        <f>Register!C6</f>
        <v>12</v>
      </c>
      <c r="G11" s="101">
        <f>Register!D6</f>
        <v>0</v>
      </c>
      <c r="H11" s="102">
        <f>Register!E6</f>
        <v>12</v>
      </c>
    </row>
    <row r="12" spans="1:8">
      <c r="A12" s="97"/>
      <c r="B12" s="98">
        <v>2</v>
      </c>
      <c r="C12" s="99" t="str">
        <f>Login!B2</f>
        <v>Login</v>
      </c>
      <c r="D12" s="100">
        <f>Login!A6</f>
        <v>0</v>
      </c>
      <c r="E12" s="100">
        <f>Login!B6</f>
        <v>0</v>
      </c>
      <c r="F12" s="100">
        <f>Login!C6</f>
        <v>9</v>
      </c>
      <c r="G12" s="100">
        <f>Login!D6</f>
        <v>0</v>
      </c>
      <c r="H12" s="100">
        <f>Login!E6</f>
        <v>9</v>
      </c>
    </row>
    <row r="13" spans="1:8">
      <c r="A13" s="97"/>
      <c r="B13" s="98"/>
      <c r="C13" s="99"/>
      <c r="D13" s="100"/>
      <c r="E13" s="100"/>
      <c r="F13" s="100"/>
      <c r="G13" s="101"/>
      <c r="H13" s="102"/>
    </row>
    <row r="14" spans="1:8">
      <c r="A14" s="97"/>
      <c r="B14" s="103"/>
      <c r="C14" s="104" t="s">
        <v>45</v>
      </c>
      <c r="D14" s="105">
        <f>SUM(D9:D13)</f>
        <v>0</v>
      </c>
      <c r="E14" s="105">
        <f>SUM(E9:E13)</f>
        <v>0</v>
      </c>
      <c r="F14" s="105">
        <f>SUM(F9:F13)</f>
        <v>21</v>
      </c>
      <c r="G14" s="105">
        <f>SUM(G9:G13)</f>
        <v>0</v>
      </c>
      <c r="H14" s="106">
        <f>SUM(H9:H13)</f>
        <v>21</v>
      </c>
    </row>
    <row r="15" spans="1:8">
      <c r="A15" s="90"/>
      <c r="B15" s="107"/>
      <c r="C15" s="90"/>
      <c r="D15" s="108"/>
      <c r="E15" s="109"/>
      <c r="F15" s="109"/>
      <c r="G15" s="109"/>
      <c r="H15" s="109"/>
    </row>
    <row r="16" spans="1:8">
      <c r="A16" s="90"/>
      <c r="B16" s="90"/>
      <c r="C16" s="110" t="s">
        <v>46</v>
      </c>
      <c r="D16" s="90"/>
      <c r="E16" s="111">
        <f>(D14+E14)*100/(H14-G14)</f>
        <v>0</v>
      </c>
      <c r="F16" s="90" t="s">
        <v>47</v>
      </c>
      <c r="G16" s="90"/>
      <c r="H16" s="68"/>
    </row>
    <row r="17" spans="1:8">
      <c r="A17" s="90"/>
      <c r="B17" s="90"/>
      <c r="C17" s="110" t="s">
        <v>48</v>
      </c>
      <c r="D17" s="90"/>
      <c r="E17" s="111">
        <f>D14*100/(H14-G14)</f>
        <v>0</v>
      </c>
      <c r="F17" s="90" t="s">
        <v>47</v>
      </c>
      <c r="G17" s="90"/>
      <c r="H17" s="68"/>
    </row>
    <row r="18" spans="1:8">
      <c r="C18" s="90"/>
      <c r="D18" s="90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7" workbookViewId="0">
      <selection activeCell="F14" sqref="F14"/>
    </sheetView>
  </sheetViews>
  <sheetFormatPr defaultColWidth="9"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14</v>
      </c>
      <c r="E1" s="40"/>
    </row>
    <row r="2" spans="2:6" ht="13.5" customHeight="1">
      <c r="B2" s="38"/>
      <c r="D2" s="41"/>
      <c r="E2" s="41"/>
    </row>
    <row r="3" spans="2:6">
      <c r="B3" s="139" t="s">
        <v>0</v>
      </c>
      <c r="C3" s="139"/>
      <c r="D3" s="140" t="str">
        <f>Cover!C4</f>
        <v>Photographer Booking System</v>
      </c>
      <c r="E3" s="140"/>
      <c r="F3" s="140"/>
    </row>
    <row r="4" spans="2:6">
      <c r="B4" s="139" t="s">
        <v>2</v>
      </c>
      <c r="C4" s="139"/>
      <c r="D4" s="140" t="str">
        <f>Cover!C5</f>
        <v>PBS</v>
      </c>
      <c r="E4" s="140"/>
      <c r="F4" s="140"/>
    </row>
    <row r="5" spans="2:6" s="42" customFormat="1" ht="84.75" customHeight="1">
      <c r="B5" s="137" t="s">
        <v>15</v>
      </c>
      <c r="C5" s="137"/>
      <c r="D5" s="138" t="s">
        <v>16</v>
      </c>
      <c r="E5" s="138"/>
      <c r="F5" s="138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17</v>
      </c>
      <c r="C8" s="50" t="s">
        <v>18</v>
      </c>
      <c r="D8" s="50" t="s">
        <v>19</v>
      </c>
      <c r="E8" s="51" t="s">
        <v>20</v>
      </c>
      <c r="F8" s="52" t="s">
        <v>21</v>
      </c>
    </row>
    <row r="9" spans="2:6" ht="25.5">
      <c r="B9" s="53">
        <v>1</v>
      </c>
      <c r="C9" s="153" t="s">
        <v>110</v>
      </c>
      <c r="D9" s="150" t="s">
        <v>99</v>
      </c>
      <c r="E9" s="151" t="s">
        <v>108</v>
      </c>
      <c r="F9" s="55"/>
    </row>
    <row r="10" spans="2:6" ht="14.25">
      <c r="B10" s="53">
        <v>2</v>
      </c>
      <c r="C10" s="54" t="s">
        <v>85</v>
      </c>
      <c r="D10" s="150" t="s">
        <v>59</v>
      </c>
      <c r="E10" s="152" t="s">
        <v>109</v>
      </c>
      <c r="F10" s="55"/>
    </row>
    <row r="11" spans="2:6" ht="25.5">
      <c r="B11" s="53">
        <v>3</v>
      </c>
      <c r="C11" s="54" t="s">
        <v>111</v>
      </c>
      <c r="D11" s="150" t="s">
        <v>59</v>
      </c>
      <c r="E11" s="152" t="s">
        <v>112</v>
      </c>
      <c r="F11" s="55"/>
    </row>
    <row r="12" spans="2:6" ht="25.5">
      <c r="B12" s="53">
        <v>4</v>
      </c>
      <c r="C12" s="54" t="s">
        <v>114</v>
      </c>
      <c r="D12" s="150" t="s">
        <v>114</v>
      </c>
      <c r="E12" s="152" t="s">
        <v>145</v>
      </c>
      <c r="F12" s="55"/>
    </row>
    <row r="13" spans="2:6" ht="25.5">
      <c r="B13" s="53">
        <v>5</v>
      </c>
      <c r="C13" s="54" t="s">
        <v>113</v>
      </c>
      <c r="D13" s="150" t="s">
        <v>114</v>
      </c>
      <c r="E13" s="152" t="s">
        <v>146</v>
      </c>
      <c r="F13" s="55"/>
    </row>
    <row r="14" spans="2:6" ht="25.5">
      <c r="B14" s="53">
        <v>6</v>
      </c>
      <c r="C14" s="54" t="s">
        <v>163</v>
      </c>
      <c r="D14" s="150" t="s">
        <v>165</v>
      </c>
      <c r="E14" s="154" t="s">
        <v>166</v>
      </c>
      <c r="F14" s="55"/>
    </row>
    <row r="15" spans="2:6" ht="25.5">
      <c r="B15" s="53">
        <v>7</v>
      </c>
      <c r="C15" s="54" t="s">
        <v>164</v>
      </c>
      <c r="D15" s="150" t="s">
        <v>165</v>
      </c>
      <c r="E15" s="154" t="s">
        <v>167</v>
      </c>
      <c r="F15" s="55"/>
    </row>
    <row r="16" spans="2:6">
      <c r="B16" s="53">
        <v>8</v>
      </c>
      <c r="C16" s="54"/>
      <c r="D16" s="56"/>
      <c r="E16" s="56"/>
      <c r="F16" s="55"/>
    </row>
    <row r="17" spans="2:6">
      <c r="B17" s="53">
        <v>9</v>
      </c>
      <c r="C17" s="54"/>
      <c r="D17" s="56"/>
      <c r="E17" s="56"/>
      <c r="F17" s="55"/>
    </row>
    <row r="18" spans="2:6">
      <c r="B18" s="53">
        <v>10</v>
      </c>
      <c r="C18" s="54"/>
      <c r="D18" s="56"/>
      <c r="E18" s="56"/>
      <c r="F18" s="55"/>
    </row>
    <row r="19" spans="2:6">
      <c r="B19" s="53"/>
      <c r="C19" s="54"/>
      <c r="D19" s="56"/>
      <c r="E19" s="56"/>
      <c r="F19" s="55"/>
    </row>
    <row r="20" spans="2:6">
      <c r="B20" s="53"/>
      <c r="C20" s="54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&lt;Guest&gt;Register'!A1" display="Register"/>
    <hyperlink ref="D10" location="Login!A1" display="Login"/>
    <hyperlink ref="D11" location="Login!A1" display="Login"/>
    <hyperlink ref="D12" location="'Update profile'!A1" display="Update profile"/>
    <hyperlink ref="D13" location="'Update profile'!A1" display="Update profile"/>
    <hyperlink ref="D14" location="'Search Photographer'!A1" display="Search Photographer"/>
    <hyperlink ref="D15" location="'Search Photographer'!A1" display="Search Photographer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zoomScale="85" zoomScaleNormal="85" workbookViewId="0">
      <pane ySplit="8" topLeftCell="A19" activePane="bottomLeft" state="frozen"/>
      <selection pane="bottomLeft" activeCell="D19" sqref="D19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60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68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COUNTIF(G10:G1002,"Pass")</f>
        <v>0</v>
      </c>
      <c r="B6" s="125">
        <f>COUNTIF(G10:G1002,"Fail")</f>
        <v>0</v>
      </c>
      <c r="C6" s="125">
        <f>E6-D6-B6-A6</f>
        <v>12</v>
      </c>
      <c r="D6" s="125">
        <f>COUNTIF(G10:G1002,"N/A")</f>
        <v>0</v>
      </c>
      <c r="E6" s="126">
        <f>COUNTA(A10:A1002)</f>
        <v>12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84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216.75">
      <c r="A10" s="74" t="str">
        <f>IF(OR(B10&lt;&gt;"",D10&lt;&gt;""),"["&amp;TEXT($B$2,"##")&amp;"-"&amp;TEXT(ROW()-10,"##")&amp;"]","")</f>
        <v>[Register -]</v>
      </c>
      <c r="B10" s="74" t="s">
        <v>61</v>
      </c>
      <c r="C10" s="74" t="s">
        <v>62</v>
      </c>
      <c r="D10" s="77" t="s">
        <v>66</v>
      </c>
      <c r="E10" s="77" t="s">
        <v>27</v>
      </c>
      <c r="F10" s="74"/>
      <c r="G10" s="74"/>
      <c r="H10" s="74" t="s">
        <v>63</v>
      </c>
      <c r="I10" s="75"/>
      <c r="K10" s="76"/>
    </row>
    <row r="11" spans="1:12" ht="191.25">
      <c r="A11" s="74" t="str">
        <f>IF(OR(B11&lt;&gt;"",D11&lt;&gt;""),"["&amp;TEXT($B$2,"##")&amp;"-"&amp;TEXT(ROW()-10,"##")&amp;"]","")</f>
        <v>[Register -1]</v>
      </c>
      <c r="B11" s="74" t="s">
        <v>64</v>
      </c>
      <c r="C11" s="74" t="s">
        <v>65</v>
      </c>
      <c r="D11" s="77" t="s">
        <v>67</v>
      </c>
      <c r="E11" s="77" t="s">
        <v>27</v>
      </c>
      <c r="F11" s="74"/>
      <c r="G11" s="74"/>
      <c r="H11" s="74" t="s">
        <v>63</v>
      </c>
      <c r="I11" s="75"/>
      <c r="K11" s="76"/>
    </row>
    <row r="12" spans="1:12" ht="191.25">
      <c r="A12" s="74" t="str">
        <f t="shared" ref="A12:A21" si="0">IF(OR(B12&lt;&gt;"",D12&lt;&gt;""),"["&amp;TEXT($B$2,"##")&amp;"-"&amp;TEXT(ROW()-10,"##")&amp;"]","")</f>
        <v>[Register -2]</v>
      </c>
      <c r="B12" s="74" t="s">
        <v>64</v>
      </c>
      <c r="C12" s="74" t="s">
        <v>65</v>
      </c>
      <c r="D12" s="77" t="s">
        <v>67</v>
      </c>
      <c r="E12" s="77" t="s">
        <v>27</v>
      </c>
      <c r="F12" s="74"/>
      <c r="G12" s="74"/>
      <c r="H12" s="74" t="s">
        <v>63</v>
      </c>
      <c r="I12" s="75"/>
      <c r="K12" s="76"/>
    </row>
    <row r="13" spans="1:12" ht="204">
      <c r="A13" s="74" t="str">
        <f t="shared" si="0"/>
        <v>[Register -3]</v>
      </c>
      <c r="B13" s="74" t="s">
        <v>69</v>
      </c>
      <c r="C13" s="74" t="s">
        <v>70</v>
      </c>
      <c r="D13" s="77" t="s">
        <v>67</v>
      </c>
      <c r="E13" s="77" t="s">
        <v>27</v>
      </c>
      <c r="F13" s="74"/>
      <c r="G13" s="74"/>
      <c r="H13" s="74" t="s">
        <v>63</v>
      </c>
      <c r="I13" s="75"/>
      <c r="K13" s="76"/>
    </row>
    <row r="14" spans="1:12" ht="191.25">
      <c r="A14" s="74" t="str">
        <f t="shared" si="0"/>
        <v>[Register -4]</v>
      </c>
      <c r="B14" s="74" t="s">
        <v>71</v>
      </c>
      <c r="C14" s="74" t="s">
        <v>65</v>
      </c>
      <c r="D14" s="77" t="s">
        <v>72</v>
      </c>
      <c r="E14" s="77" t="s">
        <v>27</v>
      </c>
      <c r="F14" s="74"/>
      <c r="G14" s="74"/>
      <c r="H14" s="74" t="s">
        <v>63</v>
      </c>
      <c r="I14" s="75"/>
      <c r="K14" s="76"/>
    </row>
    <row r="15" spans="1:12" ht="191.25">
      <c r="A15" s="74" t="str">
        <f t="shared" si="0"/>
        <v>[Register -5]</v>
      </c>
      <c r="B15" s="74" t="s">
        <v>74</v>
      </c>
      <c r="C15" s="74" t="s">
        <v>73</v>
      </c>
      <c r="D15" s="77" t="s">
        <v>67</v>
      </c>
      <c r="E15" s="77" t="s">
        <v>27</v>
      </c>
      <c r="F15" s="74"/>
      <c r="G15" s="74"/>
      <c r="H15" s="74" t="s">
        <v>63</v>
      </c>
      <c r="I15" s="75"/>
      <c r="K15" s="76"/>
    </row>
    <row r="16" spans="1:12" ht="204.75" customHeight="1">
      <c r="A16" s="74" t="str">
        <f t="shared" si="0"/>
        <v>[Register -6]</v>
      </c>
      <c r="B16" s="74" t="s">
        <v>75</v>
      </c>
      <c r="C16" s="74" t="s">
        <v>76</v>
      </c>
      <c r="D16" s="77" t="s">
        <v>77</v>
      </c>
      <c r="E16" s="77" t="s">
        <v>27</v>
      </c>
      <c r="F16" s="74"/>
      <c r="G16" s="74"/>
      <c r="H16" s="74" t="s">
        <v>63</v>
      </c>
      <c r="I16" s="75"/>
      <c r="K16" s="76"/>
    </row>
    <row r="17" spans="1:11" ht="204">
      <c r="A17" s="74" t="str">
        <f t="shared" si="0"/>
        <v>[Register -7]</v>
      </c>
      <c r="B17" s="74" t="s">
        <v>79</v>
      </c>
      <c r="C17" s="74" t="s">
        <v>78</v>
      </c>
      <c r="D17" s="77" t="s">
        <v>67</v>
      </c>
      <c r="E17" s="77" t="s">
        <v>27</v>
      </c>
      <c r="F17" s="74"/>
      <c r="G17" s="74"/>
      <c r="H17" s="74" t="s">
        <v>63</v>
      </c>
      <c r="I17" s="75"/>
      <c r="K17" s="76"/>
    </row>
    <row r="18" spans="1:11" ht="178.5">
      <c r="A18" s="74" t="str">
        <f t="shared" si="0"/>
        <v>[Register -8]</v>
      </c>
      <c r="B18" s="74" t="s">
        <v>80</v>
      </c>
      <c r="C18" s="74" t="s">
        <v>81</v>
      </c>
      <c r="D18" s="77" t="s">
        <v>67</v>
      </c>
      <c r="E18" s="77" t="s">
        <v>27</v>
      </c>
      <c r="F18" s="74"/>
      <c r="G18" s="74"/>
      <c r="H18" s="74" t="s">
        <v>63</v>
      </c>
      <c r="I18" s="75"/>
      <c r="K18" s="76"/>
    </row>
    <row r="19" spans="1:11" ht="191.25">
      <c r="A19" s="74" t="str">
        <f t="shared" si="0"/>
        <v>[Register -9]</v>
      </c>
      <c r="B19" s="74" t="s">
        <v>82</v>
      </c>
      <c r="C19" s="74" t="s">
        <v>117</v>
      </c>
      <c r="D19" s="77" t="s">
        <v>83</v>
      </c>
      <c r="E19" s="77" t="s">
        <v>27</v>
      </c>
      <c r="F19" s="74"/>
      <c r="G19" s="74"/>
      <c r="H19" s="74" t="s">
        <v>63</v>
      </c>
      <c r="I19" s="75"/>
      <c r="K19" s="76"/>
    </row>
    <row r="20" spans="1:11" s="64" customFormat="1" ht="15.75" customHeight="1">
      <c r="A20" s="115" t="s">
        <v>52</v>
      </c>
      <c r="B20" s="70"/>
      <c r="C20" s="71"/>
      <c r="D20" s="71"/>
      <c r="E20" s="71"/>
      <c r="F20" s="71"/>
      <c r="G20" s="71"/>
      <c r="H20" s="71"/>
      <c r="I20" s="72"/>
      <c r="K20" s="73"/>
    </row>
    <row r="21" spans="1:11">
      <c r="A21" s="74" t="str">
        <f>IF(OR(B21&lt;&gt;"",D21&lt;&gt;""),"["&amp;TEXT($B$2,"##")&amp;"-"&amp;TEXT(ROW()-12,"##")&amp;"]","")</f>
        <v>[Register -9]</v>
      </c>
      <c r="B21" s="74" t="s">
        <v>39</v>
      </c>
      <c r="C21" s="74"/>
      <c r="D21" s="74"/>
      <c r="E21" s="74"/>
      <c r="F21" s="74"/>
      <c r="G21" s="74"/>
      <c r="H21" s="74"/>
      <c r="I21" s="75"/>
      <c r="K21" s="76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G7 G22:G149 G2:G3 F8:F21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zoomScale="85" zoomScaleNormal="85" workbookViewId="0">
      <pane ySplit="8" topLeftCell="A9" activePane="bottomLeft" state="frozen"/>
      <selection pane="bottomLeft" activeCell="H16" sqref="H16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59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85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COUNTIF(G10:G999,"Pass")</f>
        <v>0</v>
      </c>
      <c r="B6" s="125">
        <f>COUNTIF(G10:G999,"Fail")</f>
        <v>0</v>
      </c>
      <c r="C6" s="125">
        <f>E6-D6-B6-A6</f>
        <v>9</v>
      </c>
      <c r="D6" s="125">
        <f>COUNTIF(G10:G999,"N/A")</f>
        <v>0</v>
      </c>
      <c r="E6" s="126">
        <f>COUNTA(A10:A999)</f>
        <v>9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86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63.75">
      <c r="A10" s="74" t="str">
        <f>IF(OR(B10&lt;&gt;"",D10&lt;&gt;""),"["&amp;TEXT($B$2,"##")&amp;"-"&amp;TEXT(ROW()-10,"##")&amp;"]","")</f>
        <v>[Login-]</v>
      </c>
      <c r="B10" s="74" t="s">
        <v>87</v>
      </c>
      <c r="C10" s="74" t="s">
        <v>89</v>
      </c>
      <c r="D10" s="77" t="s">
        <v>90</v>
      </c>
      <c r="E10" s="77" t="s">
        <v>27</v>
      </c>
      <c r="F10" s="74"/>
      <c r="G10" s="74"/>
      <c r="H10" s="74" t="s">
        <v>63</v>
      </c>
      <c r="I10" s="75"/>
      <c r="K10" s="76"/>
    </row>
    <row r="11" spans="1:12" ht="63.75">
      <c r="A11" s="74" t="str">
        <f t="shared" ref="A11:A14" si="0">IF(OR(B11&lt;&gt;"",D11&lt;&gt;""),"["&amp;TEXT($B$2,"##")&amp;"-"&amp;TEXT(ROW()-10,"##")&amp;"]","")</f>
        <v>[Login-1]</v>
      </c>
      <c r="B11" s="74" t="s">
        <v>91</v>
      </c>
      <c r="C11" s="74" t="s">
        <v>92</v>
      </c>
      <c r="D11" s="77" t="s">
        <v>93</v>
      </c>
      <c r="E11" s="77" t="s">
        <v>27</v>
      </c>
      <c r="F11" s="74"/>
      <c r="G11" s="74"/>
      <c r="H11" s="74" t="s">
        <v>63</v>
      </c>
      <c r="I11" s="75"/>
      <c r="K11" s="76"/>
    </row>
    <row r="12" spans="1:12" ht="63.75">
      <c r="A12" s="74" t="str">
        <f t="shared" si="0"/>
        <v>[Login-2]</v>
      </c>
      <c r="B12" s="74" t="s">
        <v>94</v>
      </c>
      <c r="C12" s="74" t="s">
        <v>95</v>
      </c>
      <c r="D12" s="77" t="s">
        <v>93</v>
      </c>
      <c r="E12" s="77" t="s">
        <v>27</v>
      </c>
      <c r="F12" s="74"/>
      <c r="G12" s="74"/>
      <c r="H12" s="74" t="s">
        <v>63</v>
      </c>
      <c r="I12" s="75"/>
      <c r="K12" s="76"/>
    </row>
    <row r="13" spans="1:12" ht="63.75">
      <c r="A13" s="74" t="str">
        <f t="shared" si="0"/>
        <v>[Login-3]</v>
      </c>
      <c r="B13" s="74" t="s">
        <v>96</v>
      </c>
      <c r="C13" s="74" t="s">
        <v>100</v>
      </c>
      <c r="D13" s="77" t="s">
        <v>101</v>
      </c>
      <c r="E13" s="77" t="s">
        <v>27</v>
      </c>
      <c r="F13" s="74"/>
      <c r="G13" s="74"/>
      <c r="H13" s="74" t="s">
        <v>63</v>
      </c>
      <c r="I13" s="75"/>
      <c r="K13" s="76"/>
    </row>
    <row r="14" spans="1:12" ht="51">
      <c r="A14" s="74" t="str">
        <f t="shared" si="0"/>
        <v>[Login-4]</v>
      </c>
      <c r="B14" s="74" t="s">
        <v>102</v>
      </c>
      <c r="C14" s="74" t="s">
        <v>103</v>
      </c>
      <c r="D14" s="77" t="s">
        <v>93</v>
      </c>
      <c r="E14" s="77" t="s">
        <v>27</v>
      </c>
      <c r="F14" s="74"/>
      <c r="G14" s="74"/>
      <c r="H14" s="74" t="s">
        <v>63</v>
      </c>
      <c r="I14" s="75"/>
      <c r="K14" s="76"/>
    </row>
    <row r="15" spans="1:12" s="64" customFormat="1" ht="15.75" customHeight="1">
      <c r="A15" s="115" t="s">
        <v>104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 ht="127.5">
      <c r="A16" s="74" t="str">
        <f>IF(OR(B16&lt;&gt;"",D16&lt;&gt;""),"["&amp;TEXT($B$2,"##")&amp;"-"&amp;TEXT(ROW()-11,"##")&amp;"]","")</f>
        <v>[Login-5]</v>
      </c>
      <c r="B16" s="74" t="s">
        <v>105</v>
      </c>
      <c r="C16" s="74" t="s">
        <v>106</v>
      </c>
      <c r="D16" s="74" t="s">
        <v>107</v>
      </c>
      <c r="E16" s="74" t="s">
        <v>27</v>
      </c>
      <c r="F16" s="74"/>
      <c r="G16" s="74"/>
      <c r="H16" s="74" t="s">
        <v>63</v>
      </c>
      <c r="I16" s="75"/>
      <c r="K16" s="76"/>
    </row>
    <row r="17" spans="1:11" s="64" customFormat="1" ht="15.75" customHeight="1">
      <c r="A17" s="115" t="s">
        <v>53</v>
      </c>
      <c r="B17" s="70"/>
      <c r="C17" s="71"/>
      <c r="D17" s="71"/>
      <c r="E17" s="71"/>
      <c r="F17" s="71"/>
      <c r="G17" s="71"/>
      <c r="H17" s="71"/>
      <c r="I17" s="72"/>
      <c r="K17" s="73"/>
    </row>
    <row r="18" spans="1:11">
      <c r="A18" s="74" t="str">
        <f>IF(OR(B18&lt;&gt;"",D18&lt;&gt;""),"["&amp;TEXT($B$2,"##")&amp;"-"&amp;TEXT(ROW()-12,"##")&amp;"]","")</f>
        <v>[Login-6]</v>
      </c>
      <c r="B18" s="74" t="s">
        <v>39</v>
      </c>
      <c r="C18" s="74"/>
      <c r="D18" s="74"/>
      <c r="E18" s="74"/>
      <c r="F18" s="74"/>
      <c r="G18" s="74"/>
      <c r="H18" s="74"/>
      <c r="I18" s="75"/>
      <c r="K18" s="76"/>
    </row>
  </sheetData>
  <mergeCells count="3">
    <mergeCell ref="B2:E2"/>
    <mergeCell ref="B3:E3"/>
    <mergeCell ref="B4:E4"/>
  </mergeCells>
  <dataValidations count="1">
    <dataValidation type="list" allowBlank="1" showErrorMessage="1" sqref="G7 G19:G146 G2:G3 F8:F18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5" zoomScaleNormal="85" workbookViewId="0">
      <pane ySplit="8" topLeftCell="A20" activePane="bottomLeft" state="frozen"/>
      <selection pane="bottomLeft" activeCell="D21" sqref="D21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114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115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COUNTIF(G10:G1004,"Pass")</f>
        <v>0</v>
      </c>
      <c r="B6" s="125">
        <f>COUNTIF(G10:G1004,"Fail")</f>
        <v>0</v>
      </c>
      <c r="C6" s="125">
        <f>E6-D6-B6-A6</f>
        <v>14</v>
      </c>
      <c r="D6" s="125">
        <f>COUNTIF(G10:G1004,"N/A")</f>
        <v>0</v>
      </c>
      <c r="E6" s="126">
        <f>COUNTA(A10:A1004)</f>
        <v>14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114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178.5">
      <c r="A10" s="74" t="str">
        <f>IF(OR(B10&lt;&gt;"",D10&lt;&gt;""),"["&amp;TEXT($B$2,"##")&amp;"-"&amp;TEXT(ROW()-10,"##")&amp;"]","")</f>
        <v>[Update profile-]</v>
      </c>
      <c r="B10" s="74" t="s">
        <v>116</v>
      </c>
      <c r="C10" s="74" t="s">
        <v>120</v>
      </c>
      <c r="D10" s="77" t="s">
        <v>118</v>
      </c>
      <c r="E10" s="77" t="s">
        <v>27</v>
      </c>
      <c r="F10" s="74"/>
      <c r="G10" s="74"/>
      <c r="H10" s="74" t="s">
        <v>63</v>
      </c>
      <c r="I10" s="75"/>
      <c r="K10" s="76"/>
    </row>
    <row r="11" spans="1:12" ht="165.75">
      <c r="A11" s="74" t="str">
        <f t="shared" ref="A11:A13" si="0">IF(OR(B11&lt;&gt;"",D11&lt;&gt;""),"["&amp;TEXT($B$2,"##")&amp;"-"&amp;TEXT(ROW()-10,"##")&amp;"]","")</f>
        <v>[Update profile-1]</v>
      </c>
      <c r="B11" s="74" t="s">
        <v>119</v>
      </c>
      <c r="C11" s="74" t="s">
        <v>123</v>
      </c>
      <c r="D11" s="77" t="s">
        <v>121</v>
      </c>
      <c r="E11" s="77" t="s">
        <v>27</v>
      </c>
      <c r="F11" s="74"/>
      <c r="G11" s="74"/>
      <c r="H11" s="74" t="s">
        <v>63</v>
      </c>
      <c r="I11" s="75"/>
      <c r="K11" s="76"/>
    </row>
    <row r="12" spans="1:12" ht="165.75">
      <c r="A12" s="74" t="str">
        <f t="shared" si="0"/>
        <v>[Update profile-2]</v>
      </c>
      <c r="B12" s="74" t="s">
        <v>122</v>
      </c>
      <c r="C12" s="74" t="s">
        <v>124</v>
      </c>
      <c r="D12" s="77" t="s">
        <v>121</v>
      </c>
      <c r="E12" s="77" t="s">
        <v>27</v>
      </c>
      <c r="F12" s="74"/>
      <c r="G12" s="74"/>
      <c r="H12" s="74" t="s">
        <v>63</v>
      </c>
      <c r="I12" s="75"/>
      <c r="K12" s="76"/>
    </row>
    <row r="13" spans="1:12" ht="165.75">
      <c r="A13" s="74" t="str">
        <f t="shared" si="0"/>
        <v>[Update profile-3]</v>
      </c>
      <c r="B13" s="74" t="s">
        <v>125</v>
      </c>
      <c r="C13" s="74" t="s">
        <v>126</v>
      </c>
      <c r="D13" s="77" t="s">
        <v>121</v>
      </c>
      <c r="E13" s="77" t="s">
        <v>27</v>
      </c>
      <c r="F13" s="74"/>
      <c r="G13" s="74"/>
      <c r="H13" s="74" t="s">
        <v>63</v>
      </c>
      <c r="I13" s="75"/>
      <c r="K13" s="76"/>
    </row>
    <row r="14" spans="1:12" ht="191.25">
      <c r="A14" s="74" t="str">
        <f>IF(OR(B14&lt;&gt;"",D14&lt;&gt;""),"["&amp;TEXT($B$2,"##")&amp;"-"&amp;TEXT(ROW()-10,"##")&amp;"]","")</f>
        <v>[Update profile-4]</v>
      </c>
      <c r="B14" s="74" t="s">
        <v>127</v>
      </c>
      <c r="C14" s="74" t="s">
        <v>128</v>
      </c>
      <c r="D14" s="77" t="s">
        <v>129</v>
      </c>
      <c r="E14" s="77" t="s">
        <v>27</v>
      </c>
      <c r="F14" s="74"/>
      <c r="G14" s="74"/>
      <c r="H14" s="74" t="s">
        <v>63</v>
      </c>
      <c r="I14" s="75"/>
      <c r="K14" s="76"/>
    </row>
    <row r="15" spans="1:12" s="64" customFormat="1" ht="15.75" customHeight="1">
      <c r="A15" s="115" t="s">
        <v>113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 ht="127.5">
      <c r="A16" s="74" t="str">
        <f>IF(OR(B16&lt;&gt;"",D16&lt;&gt;""),"["&amp;TEXT($B$2,"##")&amp;"-"&amp;TEXT(ROW()-11,"##")&amp;"]","")</f>
        <v>[Update profile-5]</v>
      </c>
      <c r="B16" s="74" t="s">
        <v>130</v>
      </c>
      <c r="C16" s="74" t="s">
        <v>132</v>
      </c>
      <c r="D16" s="74" t="s">
        <v>131</v>
      </c>
      <c r="E16" s="74" t="s">
        <v>27</v>
      </c>
      <c r="F16" s="74"/>
      <c r="G16" s="74"/>
      <c r="H16" s="74" t="s">
        <v>63</v>
      </c>
      <c r="I16" s="75"/>
      <c r="K16" s="76"/>
    </row>
    <row r="17" spans="1:11" ht="127.5">
      <c r="A17" s="74" t="str">
        <f t="shared" ref="A17:A20" si="1">IF(OR(B17&lt;&gt;"",D17&lt;&gt;""),"["&amp;TEXT($B$2,"##")&amp;"-"&amp;TEXT(ROW()-11,"##")&amp;"]","")</f>
        <v>[Update profile-6]</v>
      </c>
      <c r="B17" s="74" t="s">
        <v>133</v>
      </c>
      <c r="C17" s="74" t="s">
        <v>134</v>
      </c>
      <c r="D17" s="74" t="s">
        <v>136</v>
      </c>
      <c r="E17" s="74" t="s">
        <v>27</v>
      </c>
      <c r="F17" s="74"/>
      <c r="G17" s="74"/>
      <c r="H17" s="74" t="s">
        <v>63</v>
      </c>
      <c r="I17" s="75"/>
      <c r="K17" s="76"/>
    </row>
    <row r="18" spans="1:11" ht="127.5">
      <c r="A18" s="74" t="str">
        <f t="shared" si="1"/>
        <v>[Update profile-7]</v>
      </c>
      <c r="B18" s="74" t="s">
        <v>135</v>
      </c>
      <c r="C18" s="74" t="s">
        <v>137</v>
      </c>
      <c r="D18" s="74" t="s">
        <v>136</v>
      </c>
      <c r="E18" s="74" t="s">
        <v>27</v>
      </c>
      <c r="F18" s="74"/>
      <c r="G18" s="74"/>
      <c r="H18" s="74" t="s">
        <v>63</v>
      </c>
      <c r="I18" s="75"/>
      <c r="K18" s="76"/>
    </row>
    <row r="19" spans="1:11" ht="127.5">
      <c r="A19" s="74" t="str">
        <f t="shared" si="1"/>
        <v>[Update profile-8]</v>
      </c>
      <c r="B19" s="74" t="s">
        <v>138</v>
      </c>
      <c r="C19" s="74" t="s">
        <v>141</v>
      </c>
      <c r="D19" s="74" t="s">
        <v>139</v>
      </c>
      <c r="E19" s="74" t="s">
        <v>27</v>
      </c>
      <c r="F19" s="74"/>
      <c r="G19" s="74"/>
      <c r="H19" s="74" t="s">
        <v>63</v>
      </c>
      <c r="I19" s="75"/>
      <c r="K19" s="76"/>
    </row>
    <row r="20" spans="1:11" ht="114.75">
      <c r="A20" s="74" t="str">
        <f t="shared" si="1"/>
        <v>[Update profile-9]</v>
      </c>
      <c r="B20" s="74" t="s">
        <v>140</v>
      </c>
      <c r="C20" s="74" t="s">
        <v>142</v>
      </c>
      <c r="D20" s="74" t="s">
        <v>121</v>
      </c>
      <c r="E20" s="74" t="s">
        <v>27</v>
      </c>
      <c r="F20" s="74"/>
      <c r="G20" s="74"/>
      <c r="H20" s="74" t="s">
        <v>63</v>
      </c>
      <c r="I20" s="75"/>
      <c r="K20" s="76"/>
    </row>
    <row r="21" spans="1:11" ht="127.5">
      <c r="A21" s="74" t="str">
        <f>IF(OR(B21&lt;&gt;"",D21&lt;&gt;""),"["&amp;TEXT($B$2,"##")&amp;"-"&amp;TEXT(ROW()-11,"##")&amp;"]","")</f>
        <v>[Update profile-10]</v>
      </c>
      <c r="B21" s="74" t="s">
        <v>144</v>
      </c>
      <c r="C21" s="74" t="s">
        <v>143</v>
      </c>
      <c r="D21" s="74" t="s">
        <v>121</v>
      </c>
      <c r="E21" s="74" t="s">
        <v>27</v>
      </c>
      <c r="F21" s="74"/>
      <c r="G21" s="78"/>
      <c r="H21" s="74" t="s">
        <v>63</v>
      </c>
      <c r="I21" s="79"/>
      <c r="K21" s="80"/>
    </row>
    <row r="22" spans="1:11" s="64" customFormat="1" ht="15.75" customHeight="1">
      <c r="A22" s="115" t="s">
        <v>53</v>
      </c>
      <c r="B22" s="70"/>
      <c r="C22" s="71"/>
      <c r="D22" s="71"/>
      <c r="E22" s="71"/>
      <c r="F22" s="71"/>
      <c r="G22" s="71"/>
      <c r="H22" s="71"/>
      <c r="I22" s="72"/>
      <c r="K22" s="73"/>
    </row>
    <row r="23" spans="1:11">
      <c r="A23" s="74" t="str">
        <f>IF(OR(B23&lt;&gt;"",D23&lt;&gt;""),"["&amp;TEXT($B$2,"##")&amp;"-"&amp;TEXT(ROW()-12,"##")&amp;"]","")</f>
        <v>[Update profile-11]</v>
      </c>
      <c r="B23" s="74" t="s">
        <v>39</v>
      </c>
      <c r="C23" s="74"/>
      <c r="D23" s="74"/>
      <c r="E23" s="74"/>
      <c r="F23" s="74"/>
      <c r="G23" s="74"/>
      <c r="H23" s="74"/>
      <c r="I23" s="75"/>
      <c r="K23" s="76"/>
    </row>
  </sheetData>
  <mergeCells count="3">
    <mergeCell ref="B2:E2"/>
    <mergeCell ref="B3:E3"/>
    <mergeCell ref="B4:E4"/>
  </mergeCells>
  <dataValidations count="1">
    <dataValidation type="list" allowBlank="1" showErrorMessage="1" sqref="G7 G24:G151 G2:G3 F8:F23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ySplit="8" topLeftCell="A12" activePane="bottomLeft" state="frozen"/>
      <selection pane="bottomLeft" activeCell="A19" sqref="A19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147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148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COUNTIF(G10:G997,"Pass")</f>
        <v>0</v>
      </c>
      <c r="B6" s="125">
        <f>COUNTIF(G10:G997,"Fail")</f>
        <v>0</v>
      </c>
      <c r="C6" s="125">
        <f>E6-D6-B6-A6</f>
        <v>7</v>
      </c>
      <c r="D6" s="125">
        <f>COUNTIF(G10:G997,"N/A")</f>
        <v>0</v>
      </c>
      <c r="E6" s="126">
        <f>COUNTA(A10:A997)</f>
        <v>7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149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89.25">
      <c r="A10" s="74" t="str">
        <f>IF(OR(B10&lt;&gt;"",D10&lt;&gt;""),"["&amp;TEXT($B$2,"##")&amp;"-"&amp;TEXT(ROW()-10,"##")&amp;"]","")</f>
        <v>[Search-]</v>
      </c>
      <c r="B10" s="74" t="s">
        <v>150</v>
      </c>
      <c r="C10" s="74" t="s">
        <v>151</v>
      </c>
      <c r="D10" s="77" t="s">
        <v>152</v>
      </c>
      <c r="E10" s="77" t="s">
        <v>27</v>
      </c>
      <c r="F10" s="74"/>
      <c r="G10" s="74"/>
      <c r="H10" s="74" t="s">
        <v>63</v>
      </c>
      <c r="I10" s="75"/>
      <c r="K10" s="76"/>
    </row>
    <row r="11" spans="1:12" ht="89.25">
      <c r="A11" s="74" t="str">
        <f>IF(OR(B11&lt;&gt;"",D11&lt;&gt;""),"["&amp;TEXT($B$2,"##")&amp;"-"&amp;TEXT(ROW()-10,"##")&amp;"]","")</f>
        <v>[Search-1]</v>
      </c>
      <c r="B11" s="74" t="s">
        <v>153</v>
      </c>
      <c r="C11" s="74" t="s">
        <v>154</v>
      </c>
      <c r="D11" s="77" t="s">
        <v>155</v>
      </c>
      <c r="E11" s="77" t="s">
        <v>27</v>
      </c>
      <c r="F11" s="74"/>
      <c r="G11" s="74"/>
      <c r="H11" s="74" t="s">
        <v>63</v>
      </c>
      <c r="I11" s="75"/>
      <c r="K11" s="76"/>
    </row>
    <row r="12" spans="1:12" s="64" customFormat="1" ht="15.75" customHeight="1">
      <c r="A12" s="115" t="s">
        <v>156</v>
      </c>
      <c r="B12" s="70"/>
      <c r="C12" s="71"/>
      <c r="D12" s="71"/>
      <c r="E12" s="71"/>
      <c r="F12" s="71"/>
      <c r="G12" s="71"/>
      <c r="H12" s="71"/>
      <c r="I12" s="72"/>
      <c r="K12" s="73"/>
    </row>
    <row r="13" spans="1:12" ht="63.75">
      <c r="A13" s="74" t="str">
        <f>IF(OR(B13&lt;&gt;"",D13&lt;&gt;""),"["&amp;TEXT($B$2,"##")&amp;"-"&amp;TEXT(ROW()-11,"##")&amp;"]","")</f>
        <v>[Search-2]</v>
      </c>
      <c r="B13" s="74" t="s">
        <v>157</v>
      </c>
      <c r="C13" s="74" t="s">
        <v>160</v>
      </c>
      <c r="D13" s="74" t="s">
        <v>158</v>
      </c>
      <c r="E13" s="74" t="s">
        <v>27</v>
      </c>
      <c r="F13" s="74"/>
      <c r="G13" s="74"/>
      <c r="H13" s="74" t="s">
        <v>63</v>
      </c>
      <c r="I13" s="75"/>
      <c r="K13" s="76"/>
    </row>
    <row r="14" spans="1:12" ht="51">
      <c r="A14" s="74" t="str">
        <f>IF(OR(B14&lt;&gt;"",D14&lt;&gt;""),"["&amp;TEXT($B$2,"##")&amp;"-"&amp;TEXT(ROW()-11,"##")&amp;"]","")</f>
        <v>[Search-3]</v>
      </c>
      <c r="B14" s="74" t="s">
        <v>159</v>
      </c>
      <c r="C14" s="74" t="s">
        <v>161</v>
      </c>
      <c r="D14" s="74" t="s">
        <v>162</v>
      </c>
      <c r="E14" s="74" t="s">
        <v>27</v>
      </c>
      <c r="F14" s="74"/>
      <c r="G14" s="78"/>
      <c r="H14" s="74" t="s">
        <v>63</v>
      </c>
      <c r="I14" s="79"/>
      <c r="K14" s="80"/>
    </row>
    <row r="15" spans="1:12" s="64" customFormat="1" ht="15.75" customHeight="1">
      <c r="A15" s="115" t="s">
        <v>53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>
      <c r="A16" s="74" t="str">
        <f>IF(OR(B16&lt;&gt;"",D16&lt;&gt;""),"["&amp;TEXT($B$2,"##")&amp;"-"&amp;TEXT(ROW()-12,"##")&amp;"]","")</f>
        <v>[Search-4]</v>
      </c>
      <c r="B16" s="74" t="s">
        <v>39</v>
      </c>
      <c r="C16" s="74"/>
      <c r="D16" s="74"/>
      <c r="E16" s="74"/>
      <c r="F16" s="74"/>
      <c r="G16" s="74"/>
      <c r="H16" s="74"/>
      <c r="I16" s="75"/>
      <c r="K16" s="76"/>
    </row>
  </sheetData>
  <mergeCells count="3">
    <mergeCell ref="B2:E2"/>
    <mergeCell ref="B3:E3"/>
    <mergeCell ref="B4:E4"/>
  </mergeCells>
  <dataValidations count="1">
    <dataValidation type="list" allowBlank="1" showErrorMessage="1" sqref="G7 G17:G144 G2:G3 F8:F16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zoomScale="85" zoomScaleNormal="85" workbookViewId="0">
      <pane ySplit="8" topLeftCell="A9" activePane="bottomLeft" state="frozen"/>
      <selection pane="bottomLeft" activeCell="A9" sqref="A9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168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169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COUNTIF(G10:G997,"Pass")</f>
        <v>0</v>
      </c>
      <c r="B6" s="125">
        <f>COUNTIF(G10:G997,"Fail")</f>
        <v>0</v>
      </c>
      <c r="C6" s="125">
        <f>E6-D6-B6-A6</f>
        <v>7</v>
      </c>
      <c r="D6" s="125">
        <f>COUNTIF(G10:G997,"N/A")</f>
        <v>0</v>
      </c>
      <c r="E6" s="126">
        <f>COUNTA(A10:A997)</f>
        <v>7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168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25.5">
      <c r="A10" s="74" t="str">
        <f>IF(OR(B10&lt;&gt;"",D10&lt;&gt;""),"["&amp;TEXT($B$2,"##")&amp;"-"&amp;TEXT(ROW()-10,"##")&amp;"]","")</f>
        <v>[Book photographer-]</v>
      </c>
      <c r="B10" s="74" t="s">
        <v>87</v>
      </c>
      <c r="C10" s="74" t="s">
        <v>88</v>
      </c>
      <c r="D10" s="77"/>
      <c r="E10" s="77"/>
      <c r="F10" s="74"/>
      <c r="G10" s="74"/>
      <c r="H10" s="74"/>
      <c r="I10" s="75"/>
      <c r="K10" s="76"/>
    </row>
    <row r="11" spans="1:12">
      <c r="A11" s="74" t="str">
        <f>IF(OR(B11&lt;&gt;"",D11&lt;&gt;""),"["&amp;TEXT($B$2,"##")&amp;"-"&amp;TEXT(ROW()-10,"##")&amp;"]","")</f>
        <v>[Book photographer-1]</v>
      </c>
      <c r="B11" s="74" t="s">
        <v>36</v>
      </c>
      <c r="C11" s="74"/>
      <c r="D11" s="77"/>
      <c r="E11" s="77"/>
      <c r="F11" s="74"/>
      <c r="G11" s="74"/>
      <c r="H11" s="74"/>
      <c r="I11" s="75"/>
      <c r="K11" s="76"/>
    </row>
    <row r="12" spans="1:12" s="64" customFormat="1" ht="15.75" customHeight="1">
      <c r="A12" s="115" t="s">
        <v>52</v>
      </c>
      <c r="B12" s="70"/>
      <c r="C12" s="71"/>
      <c r="D12" s="71"/>
      <c r="E12" s="71"/>
      <c r="F12" s="71"/>
      <c r="G12" s="71"/>
      <c r="H12" s="71"/>
      <c r="I12" s="72"/>
      <c r="K12" s="73"/>
    </row>
    <row r="13" spans="1:12">
      <c r="A13" s="74" t="str">
        <f>IF(OR(B13&lt;&gt;"",D13&lt;&gt;""),"["&amp;TEXT($B$2,"##")&amp;"-"&amp;TEXT(ROW()-11,"##")&amp;"]","")</f>
        <v>[Book photographer-2]</v>
      </c>
      <c r="B13" s="74" t="s">
        <v>37</v>
      </c>
      <c r="C13" s="74"/>
      <c r="D13" s="74"/>
      <c r="E13" s="74"/>
      <c r="F13" s="74"/>
      <c r="G13" s="74"/>
      <c r="H13" s="74"/>
      <c r="I13" s="75"/>
      <c r="K13" s="76"/>
    </row>
    <row r="14" spans="1:12">
      <c r="A14" s="74" t="str">
        <f>IF(OR(B14&lt;&gt;"",D14&lt;&gt;""),"["&amp;TEXT($B$2,"##")&amp;"-"&amp;TEXT(ROW()-11,"##")&amp;"]","")</f>
        <v>[Book photographer-3]</v>
      </c>
      <c r="B14" s="74" t="s">
        <v>38</v>
      </c>
      <c r="C14" s="74"/>
      <c r="D14" s="74"/>
      <c r="E14" s="74"/>
      <c r="F14" s="74"/>
      <c r="G14" s="78"/>
      <c r="H14" s="78"/>
      <c r="I14" s="79"/>
      <c r="K14" s="80"/>
    </row>
    <row r="15" spans="1:12" s="64" customFormat="1" ht="15.75" customHeight="1">
      <c r="A15" s="115" t="s">
        <v>53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>
      <c r="A16" s="74" t="str">
        <f>IF(OR(B16&lt;&gt;"",D16&lt;&gt;""),"["&amp;TEXT($B$2,"##")&amp;"-"&amp;TEXT(ROW()-12,"##")&amp;"]","")</f>
        <v>[Book photographer-4]</v>
      </c>
      <c r="B16" s="74" t="s">
        <v>39</v>
      </c>
      <c r="C16" s="74"/>
      <c r="D16" s="74"/>
      <c r="E16" s="74"/>
      <c r="F16" s="74"/>
      <c r="G16" s="74"/>
      <c r="H16" s="74"/>
      <c r="I16" s="75"/>
      <c r="K16" s="76"/>
    </row>
  </sheetData>
  <mergeCells count="3">
    <mergeCell ref="B2:E2"/>
    <mergeCell ref="B3:E3"/>
    <mergeCell ref="B4:E4"/>
  </mergeCells>
  <dataValidations count="1">
    <dataValidation type="list" allowBlank="1" showErrorMessage="1" sqref="G7 G17:G144 G2:G3 F8:F16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ySplit="8" topLeftCell="A9" activePane="bottomLeft" state="frozen"/>
      <selection pane="bottomLeft" activeCell="C10" sqref="C10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59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85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COUNTIF(G10:G997,"Pass")</f>
        <v>0</v>
      </c>
      <c r="B6" s="125">
        <f>COUNTIF(G10:G997,"Fail")</f>
        <v>0</v>
      </c>
      <c r="C6" s="125">
        <f>E6-D6-B6-A6</f>
        <v>7</v>
      </c>
      <c r="D6" s="125">
        <f>COUNTIF(G10:G997,"N/A")</f>
        <v>0</v>
      </c>
      <c r="E6" s="126">
        <f>COUNTA(A10:A997)</f>
        <v>7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86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25.5">
      <c r="A10" s="74" t="str">
        <f>IF(OR(B10&lt;&gt;"",D10&lt;&gt;""),"["&amp;TEXT($B$2,"##")&amp;"-"&amp;TEXT(ROW()-10,"##")&amp;"]","")</f>
        <v>[Login-]</v>
      </c>
      <c r="B10" s="74" t="s">
        <v>87</v>
      </c>
      <c r="C10" s="74" t="s">
        <v>88</v>
      </c>
      <c r="D10" s="77"/>
      <c r="E10" s="77"/>
      <c r="F10" s="74"/>
      <c r="G10" s="74"/>
      <c r="H10" s="74"/>
      <c r="I10" s="75"/>
      <c r="K10" s="76"/>
    </row>
    <row r="11" spans="1:12">
      <c r="A11" s="74" t="str">
        <f>IF(OR(B11&lt;&gt;"",D11&lt;&gt;""),"["&amp;TEXT($B$2,"##")&amp;"-"&amp;TEXT(ROW()-10,"##")&amp;"]","")</f>
        <v>[Login-1]</v>
      </c>
      <c r="B11" s="74" t="s">
        <v>36</v>
      </c>
      <c r="C11" s="74"/>
      <c r="D11" s="77"/>
      <c r="E11" s="77"/>
      <c r="F11" s="74"/>
      <c r="G11" s="74"/>
      <c r="H11" s="74"/>
      <c r="I11" s="75"/>
      <c r="K11" s="76"/>
    </row>
    <row r="12" spans="1:12" s="64" customFormat="1" ht="15.75" customHeight="1">
      <c r="A12" s="115" t="s">
        <v>52</v>
      </c>
      <c r="B12" s="70"/>
      <c r="C12" s="71"/>
      <c r="D12" s="71"/>
      <c r="E12" s="71"/>
      <c r="F12" s="71"/>
      <c r="G12" s="71"/>
      <c r="H12" s="71"/>
      <c r="I12" s="72"/>
      <c r="K12" s="73"/>
    </row>
    <row r="13" spans="1:12">
      <c r="A13" s="74" t="str">
        <f>IF(OR(B13&lt;&gt;"",D13&lt;&gt;""),"["&amp;TEXT($B$2,"##")&amp;"-"&amp;TEXT(ROW()-11,"##")&amp;"]","")</f>
        <v>[Login-2]</v>
      </c>
      <c r="B13" s="74" t="s">
        <v>37</v>
      </c>
      <c r="C13" s="74"/>
      <c r="D13" s="74"/>
      <c r="E13" s="74"/>
      <c r="F13" s="74"/>
      <c r="G13" s="74"/>
      <c r="H13" s="74"/>
      <c r="I13" s="75"/>
      <c r="K13" s="76"/>
    </row>
    <row r="14" spans="1:12">
      <c r="A14" s="74" t="str">
        <f>IF(OR(B14&lt;&gt;"",D14&lt;&gt;""),"["&amp;TEXT($B$2,"##")&amp;"-"&amp;TEXT(ROW()-11,"##")&amp;"]","")</f>
        <v>[Login-3]</v>
      </c>
      <c r="B14" s="74" t="s">
        <v>38</v>
      </c>
      <c r="C14" s="74"/>
      <c r="D14" s="74"/>
      <c r="E14" s="74"/>
      <c r="F14" s="74"/>
      <c r="G14" s="78"/>
      <c r="H14" s="78"/>
      <c r="I14" s="79"/>
      <c r="K14" s="80"/>
    </row>
    <row r="15" spans="1:12" s="64" customFormat="1" ht="15.75" customHeight="1">
      <c r="A15" s="115" t="s">
        <v>53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>
      <c r="A16" s="74" t="str">
        <f>IF(OR(B16&lt;&gt;"",D16&lt;&gt;""),"["&amp;TEXT($B$2,"##")&amp;"-"&amp;TEXT(ROW()-12,"##")&amp;"]","")</f>
        <v>[Login-4]</v>
      </c>
      <c r="B16" s="74" t="s">
        <v>39</v>
      </c>
      <c r="C16" s="74"/>
      <c r="D16" s="74"/>
      <c r="E16" s="74"/>
      <c r="F16" s="74"/>
      <c r="G16" s="74"/>
      <c r="H16" s="74"/>
      <c r="I16" s="75"/>
      <c r="K16" s="76"/>
    </row>
  </sheetData>
  <mergeCells count="3">
    <mergeCell ref="B2:E2"/>
    <mergeCell ref="B3:E3"/>
    <mergeCell ref="B4:E4"/>
  </mergeCells>
  <dataValidations count="1">
    <dataValidation type="list" allowBlank="1" showErrorMessage="1" sqref="G7 G17:G144 G2:G3 F8:F16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ySplit="8" topLeftCell="A9" activePane="bottomLeft" state="frozen"/>
      <selection pane="bottomLeft" activeCell="C10" sqref="C10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1"/>
    <col min="9" max="9" width="23.125" style="61" customWidth="1"/>
    <col min="10" max="10" width="37.25" style="7" customWidth="1"/>
    <col min="11" max="11" width="8.25" style="62" customWidth="1"/>
    <col min="12" max="12" width="9.75" style="7" hidden="1" customWidth="1"/>
    <col min="13" max="16384" width="9" style="7"/>
  </cols>
  <sheetData>
    <row r="1" spans="1:12" ht="13.5" thickBot="1"/>
    <row r="2" spans="1:12" s="64" customFormat="1" ht="15" customHeight="1">
      <c r="A2" s="120" t="s">
        <v>56</v>
      </c>
      <c r="B2" s="141" t="s">
        <v>59</v>
      </c>
      <c r="C2" s="142"/>
      <c r="D2" s="142"/>
      <c r="E2" s="143"/>
      <c r="F2" s="118"/>
      <c r="G2" s="112"/>
      <c r="H2" s="65"/>
      <c r="I2" s="65"/>
      <c r="J2" s="42"/>
      <c r="K2" s="63"/>
      <c r="L2" s="64" t="s">
        <v>22</v>
      </c>
    </row>
    <row r="3" spans="1:12" s="64" customFormat="1">
      <c r="A3" s="121" t="s">
        <v>23</v>
      </c>
      <c r="B3" s="144" t="s">
        <v>85</v>
      </c>
      <c r="C3" s="145"/>
      <c r="D3" s="145"/>
      <c r="E3" s="146"/>
      <c r="F3" s="118"/>
      <c r="G3" s="112"/>
      <c r="H3" s="65"/>
      <c r="I3" s="65"/>
      <c r="J3" s="42"/>
      <c r="K3" s="63"/>
      <c r="L3" s="64" t="s">
        <v>24</v>
      </c>
    </row>
    <row r="4" spans="1:12" s="64" customFormat="1" ht="18" customHeight="1">
      <c r="A4" s="121" t="s">
        <v>51</v>
      </c>
      <c r="B4" s="144"/>
      <c r="C4" s="145"/>
      <c r="D4" s="145"/>
      <c r="E4" s="146"/>
      <c r="F4" s="118"/>
      <c r="G4" s="112"/>
      <c r="H4" s="65"/>
      <c r="I4" s="65"/>
      <c r="J4" s="42"/>
      <c r="K4" s="63"/>
      <c r="L4" s="64" t="s">
        <v>29</v>
      </c>
    </row>
    <row r="5" spans="1:12" s="64" customFormat="1" ht="19.5" customHeight="1">
      <c r="A5" s="122" t="s">
        <v>22</v>
      </c>
      <c r="B5" s="119" t="s">
        <v>24</v>
      </c>
      <c r="C5" s="119" t="s">
        <v>26</v>
      </c>
      <c r="D5" s="119" t="s">
        <v>27</v>
      </c>
      <c r="E5" s="123" t="s">
        <v>28</v>
      </c>
      <c r="F5" s="113"/>
      <c r="G5" s="113"/>
      <c r="H5" s="66"/>
      <c r="I5" s="66"/>
      <c r="J5" s="66"/>
      <c r="K5" s="67"/>
      <c r="L5" s="64" t="s">
        <v>27</v>
      </c>
    </row>
    <row r="6" spans="1:12" s="64" customFormat="1" ht="15" customHeight="1" thickBot="1">
      <c r="A6" s="124">
        <f>COUNTIF(G10:G997,"Pass")</f>
        <v>0</v>
      </c>
      <c r="B6" s="125">
        <f>COUNTIF(G10:G997,"Fail")</f>
        <v>0</v>
      </c>
      <c r="C6" s="125">
        <f>E6-D6-B6-A6</f>
        <v>7</v>
      </c>
      <c r="D6" s="125">
        <f>COUNTIF(G10:G997,"N/A")</f>
        <v>0</v>
      </c>
      <c r="E6" s="126">
        <f>COUNTA(A10:A997)</f>
        <v>7</v>
      </c>
      <c r="F6" s="114"/>
      <c r="G6" s="114"/>
      <c r="H6" s="66"/>
      <c r="I6" s="66"/>
      <c r="J6" s="66"/>
      <c r="K6" s="67"/>
    </row>
    <row r="7" spans="1:12" s="64" customFormat="1" ht="15" customHeight="1">
      <c r="A7" s="66"/>
      <c r="B7" s="66"/>
      <c r="C7" s="66"/>
      <c r="D7" s="66"/>
      <c r="E7" s="66"/>
      <c r="F7" s="68"/>
      <c r="G7" s="66"/>
      <c r="H7" s="66"/>
      <c r="I7" s="66"/>
      <c r="J7" s="66"/>
      <c r="K7" s="67"/>
    </row>
    <row r="8" spans="1:12" s="64" customFormat="1" ht="25.5" customHeight="1">
      <c r="A8" s="127" t="s">
        <v>30</v>
      </c>
      <c r="B8" s="127" t="s">
        <v>31</v>
      </c>
      <c r="C8" s="127" t="s">
        <v>55</v>
      </c>
      <c r="D8" s="127" t="s">
        <v>50</v>
      </c>
      <c r="E8" s="127" t="s">
        <v>32</v>
      </c>
      <c r="F8" s="127" t="s">
        <v>33</v>
      </c>
      <c r="G8" s="127" t="s">
        <v>34</v>
      </c>
      <c r="H8" s="127" t="s">
        <v>25</v>
      </c>
      <c r="I8" s="127" t="s">
        <v>35</v>
      </c>
      <c r="K8" s="69"/>
    </row>
    <row r="9" spans="1:12" s="64" customFormat="1" ht="15.75" customHeight="1">
      <c r="A9" s="115" t="s">
        <v>86</v>
      </c>
      <c r="B9" s="115"/>
      <c r="C9" s="116"/>
      <c r="D9" s="116"/>
      <c r="E9" s="116"/>
      <c r="F9" s="116"/>
      <c r="G9" s="116"/>
      <c r="H9" s="116"/>
      <c r="I9" s="117"/>
      <c r="K9" s="73"/>
    </row>
    <row r="10" spans="1:12" ht="25.5">
      <c r="A10" s="74" t="str">
        <f>IF(OR(B10&lt;&gt;"",D10&lt;&gt;""),"["&amp;TEXT($B$2,"##")&amp;"-"&amp;TEXT(ROW()-10,"##")&amp;"]","")</f>
        <v>[Login-]</v>
      </c>
      <c r="B10" s="74" t="s">
        <v>87</v>
      </c>
      <c r="C10" s="74" t="s">
        <v>88</v>
      </c>
      <c r="D10" s="77"/>
      <c r="E10" s="77"/>
      <c r="F10" s="74"/>
      <c r="G10" s="74"/>
      <c r="H10" s="74"/>
      <c r="I10" s="75"/>
      <c r="K10" s="76"/>
    </row>
    <row r="11" spans="1:12">
      <c r="A11" s="74" t="str">
        <f>IF(OR(B11&lt;&gt;"",D11&lt;&gt;""),"["&amp;TEXT($B$2,"##")&amp;"-"&amp;TEXT(ROW()-10,"##")&amp;"]","")</f>
        <v>[Login-1]</v>
      </c>
      <c r="B11" s="74" t="s">
        <v>36</v>
      </c>
      <c r="C11" s="74"/>
      <c r="D11" s="77"/>
      <c r="E11" s="77"/>
      <c r="F11" s="74"/>
      <c r="G11" s="74"/>
      <c r="H11" s="74"/>
      <c r="I11" s="75"/>
      <c r="K11" s="76"/>
    </row>
    <row r="12" spans="1:12" s="64" customFormat="1" ht="15.75" customHeight="1">
      <c r="A12" s="115" t="s">
        <v>52</v>
      </c>
      <c r="B12" s="70"/>
      <c r="C12" s="71"/>
      <c r="D12" s="71"/>
      <c r="E12" s="71"/>
      <c r="F12" s="71"/>
      <c r="G12" s="71"/>
      <c r="H12" s="71"/>
      <c r="I12" s="72"/>
      <c r="K12" s="73"/>
    </row>
    <row r="13" spans="1:12">
      <c r="A13" s="74" t="str">
        <f>IF(OR(B13&lt;&gt;"",D13&lt;&gt;""),"["&amp;TEXT($B$2,"##")&amp;"-"&amp;TEXT(ROW()-11,"##")&amp;"]","")</f>
        <v>[Login-2]</v>
      </c>
      <c r="B13" s="74" t="s">
        <v>37</v>
      </c>
      <c r="C13" s="74"/>
      <c r="D13" s="74"/>
      <c r="E13" s="74"/>
      <c r="F13" s="74"/>
      <c r="G13" s="74"/>
      <c r="H13" s="74"/>
      <c r="I13" s="75"/>
      <c r="K13" s="76"/>
    </row>
    <row r="14" spans="1:12">
      <c r="A14" s="74" t="str">
        <f>IF(OR(B14&lt;&gt;"",D14&lt;&gt;""),"["&amp;TEXT($B$2,"##")&amp;"-"&amp;TEXT(ROW()-11,"##")&amp;"]","")</f>
        <v>[Login-3]</v>
      </c>
      <c r="B14" s="74" t="s">
        <v>38</v>
      </c>
      <c r="C14" s="74"/>
      <c r="D14" s="74"/>
      <c r="E14" s="74"/>
      <c r="F14" s="74"/>
      <c r="G14" s="78"/>
      <c r="H14" s="78"/>
      <c r="I14" s="79"/>
      <c r="K14" s="80"/>
    </row>
    <row r="15" spans="1:12" s="64" customFormat="1" ht="15.75" customHeight="1">
      <c r="A15" s="115" t="s">
        <v>53</v>
      </c>
      <c r="B15" s="70"/>
      <c r="C15" s="71"/>
      <c r="D15" s="71"/>
      <c r="E15" s="71"/>
      <c r="F15" s="71"/>
      <c r="G15" s="71"/>
      <c r="H15" s="71"/>
      <c r="I15" s="72"/>
      <c r="K15" s="73"/>
    </row>
    <row r="16" spans="1:12">
      <c r="A16" s="74" t="str">
        <f>IF(OR(B16&lt;&gt;"",D16&lt;&gt;""),"["&amp;TEXT($B$2,"##")&amp;"-"&amp;TEXT(ROW()-12,"##")&amp;"]","")</f>
        <v>[Login-4]</v>
      </c>
      <c r="B16" s="74" t="s">
        <v>39</v>
      </c>
      <c r="C16" s="74"/>
      <c r="D16" s="74"/>
      <c r="E16" s="74"/>
      <c r="F16" s="74"/>
      <c r="G16" s="74"/>
      <c r="H16" s="74"/>
      <c r="I16" s="75"/>
      <c r="K16" s="76"/>
    </row>
  </sheetData>
  <mergeCells count="3">
    <mergeCell ref="B2:E2"/>
    <mergeCell ref="B3:E3"/>
    <mergeCell ref="B4:E4"/>
  </mergeCells>
  <dataValidations count="1">
    <dataValidation type="list" allowBlank="1" showErrorMessage="1" sqref="G7 G17:G144 G2:G3 F8:F16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Test case List</vt:lpstr>
      <vt:lpstr>Register</vt:lpstr>
      <vt:lpstr>Login</vt:lpstr>
      <vt:lpstr>Update profile</vt:lpstr>
      <vt:lpstr>Search Photographer</vt:lpstr>
      <vt:lpstr>Feature2 (4)</vt:lpstr>
      <vt:lpstr>Feature2 (5)</vt:lpstr>
      <vt:lpstr>Feature2 (6)</vt:lpstr>
      <vt:lpstr>Feature2 (7)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MyTN</cp:lastModifiedBy>
  <cp:lastPrinted>2010-11-12T10:33:20Z</cp:lastPrinted>
  <dcterms:created xsi:type="dcterms:W3CDTF">2020-03-17T17:34:29Z</dcterms:created>
  <dcterms:modified xsi:type="dcterms:W3CDTF">2020-11-02T18:06:23Z</dcterms:modified>
  <cp:category>BM</cp:category>
</cp:coreProperties>
</file>