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nnees\Projets\Agropolis - Pretag\Estimation elasticite\Github\"/>
    </mc:Choice>
  </mc:AlternateContent>
  <xr:revisionPtr revIDLastSave="0" documentId="8_{56991799-0B7E-4909-974F-4A464880F0C7}" xr6:coauthVersionLast="47" xr6:coauthVersionMax="47" xr10:uidLastSave="{00000000-0000-0000-0000-000000000000}"/>
  <bookViews>
    <workbookView xWindow="-120" yWindow="-120" windowWidth="29040" windowHeight="15720" xr2:uid="{F8A90439-EA9A-406C-AFF9-E70ED499066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E32" i="1" s="1"/>
  <c r="K32" i="1"/>
  <c r="J32" i="1"/>
  <c r="I32" i="1"/>
  <c r="H32" i="1"/>
  <c r="G32" i="1"/>
  <c r="F32" i="1"/>
  <c r="Q31" i="1"/>
  <c r="H31" i="1" s="1"/>
  <c r="K31" i="1"/>
  <c r="J31" i="1"/>
  <c r="I31" i="1"/>
  <c r="G31" i="1"/>
  <c r="F31" i="1"/>
  <c r="Q30" i="1"/>
  <c r="H30" i="1" s="1"/>
  <c r="K30" i="1"/>
  <c r="J30" i="1"/>
  <c r="I30" i="1"/>
  <c r="G30" i="1"/>
  <c r="F30" i="1"/>
  <c r="E30" i="1"/>
  <c r="Q29" i="1"/>
  <c r="E29" i="1" s="1"/>
  <c r="K29" i="1"/>
  <c r="J29" i="1"/>
  <c r="I29" i="1"/>
  <c r="H29" i="1"/>
  <c r="G29" i="1"/>
  <c r="F29" i="1"/>
  <c r="Q28" i="1"/>
  <c r="H28" i="1" s="1"/>
  <c r="K28" i="1"/>
  <c r="J28" i="1"/>
  <c r="I28" i="1"/>
  <c r="G28" i="1"/>
  <c r="F28" i="1"/>
  <c r="Q27" i="1"/>
  <c r="H27" i="1" s="1"/>
  <c r="K27" i="1"/>
  <c r="J27" i="1"/>
  <c r="I27" i="1"/>
  <c r="G27" i="1"/>
  <c r="F27" i="1"/>
  <c r="E27" i="1"/>
  <c r="Q26" i="1"/>
  <c r="E26" i="1" s="1"/>
  <c r="K26" i="1"/>
  <c r="J26" i="1"/>
  <c r="I26" i="1"/>
  <c r="H26" i="1"/>
  <c r="G26" i="1"/>
  <c r="F26" i="1"/>
  <c r="Q25" i="1"/>
  <c r="H25" i="1" s="1"/>
  <c r="K25" i="1"/>
  <c r="J25" i="1"/>
  <c r="I25" i="1"/>
  <c r="G25" i="1"/>
  <c r="F25" i="1"/>
  <c r="Q24" i="1"/>
  <c r="H24" i="1" s="1"/>
  <c r="K24" i="1"/>
  <c r="J24" i="1"/>
  <c r="I24" i="1"/>
  <c r="G24" i="1"/>
  <c r="F24" i="1"/>
  <c r="E24" i="1"/>
  <c r="Q23" i="1"/>
  <c r="E23" i="1" s="1"/>
  <c r="K23" i="1"/>
  <c r="J23" i="1"/>
  <c r="I23" i="1"/>
  <c r="H23" i="1"/>
  <c r="G23" i="1"/>
  <c r="F23" i="1"/>
  <c r="Q22" i="1"/>
  <c r="H22" i="1" s="1"/>
  <c r="K22" i="1"/>
  <c r="J22" i="1"/>
  <c r="I22" i="1"/>
  <c r="G22" i="1"/>
  <c r="F22" i="1"/>
  <c r="Q21" i="1"/>
  <c r="H21" i="1" s="1"/>
  <c r="K21" i="1"/>
  <c r="J21" i="1"/>
  <c r="I21" i="1"/>
  <c r="G21" i="1"/>
  <c r="F21" i="1"/>
  <c r="E21" i="1"/>
  <c r="Q20" i="1"/>
  <c r="E20" i="1" s="1"/>
  <c r="K20" i="1"/>
  <c r="J20" i="1"/>
  <c r="I20" i="1"/>
  <c r="H20" i="1"/>
  <c r="G20" i="1"/>
  <c r="F20" i="1"/>
  <c r="Q19" i="1"/>
  <c r="H19" i="1" s="1"/>
  <c r="K19" i="1"/>
  <c r="J19" i="1"/>
  <c r="I19" i="1"/>
  <c r="G19" i="1"/>
  <c r="F19" i="1"/>
  <c r="Q18" i="1"/>
  <c r="H18" i="1" s="1"/>
  <c r="K18" i="1"/>
  <c r="J18" i="1"/>
  <c r="I18" i="1"/>
  <c r="G18" i="1"/>
  <c r="F18" i="1"/>
  <c r="E18" i="1"/>
  <c r="Q17" i="1"/>
  <c r="E17" i="1" s="1"/>
  <c r="K17" i="1"/>
  <c r="J17" i="1"/>
  <c r="I17" i="1"/>
  <c r="H17" i="1"/>
  <c r="G17" i="1"/>
  <c r="F17" i="1"/>
  <c r="Q16" i="1"/>
  <c r="H16" i="1" s="1"/>
  <c r="K16" i="1"/>
  <c r="J16" i="1"/>
  <c r="I16" i="1"/>
  <c r="G16" i="1"/>
  <c r="F16" i="1"/>
  <c r="Q15" i="1"/>
  <c r="H15" i="1" s="1"/>
  <c r="K15" i="1"/>
  <c r="J15" i="1"/>
  <c r="I15" i="1"/>
  <c r="G15" i="1"/>
  <c r="F15" i="1"/>
  <c r="E15" i="1"/>
  <c r="Q14" i="1"/>
  <c r="E14" i="1" s="1"/>
  <c r="K14" i="1"/>
  <c r="J14" i="1"/>
  <c r="I14" i="1"/>
  <c r="H14" i="1"/>
  <c r="G14" i="1"/>
  <c r="F14" i="1"/>
  <c r="Q13" i="1"/>
  <c r="H13" i="1" s="1"/>
  <c r="K13" i="1"/>
  <c r="J13" i="1"/>
  <c r="I13" i="1"/>
  <c r="G13" i="1"/>
  <c r="F13" i="1"/>
  <c r="Q12" i="1"/>
  <c r="H12" i="1" s="1"/>
  <c r="K12" i="1"/>
  <c r="J12" i="1"/>
  <c r="I12" i="1"/>
  <c r="G12" i="1"/>
  <c r="F12" i="1"/>
  <c r="E12" i="1"/>
  <c r="Q11" i="1"/>
  <c r="E11" i="1" s="1"/>
  <c r="K11" i="1"/>
  <c r="J11" i="1"/>
  <c r="I11" i="1"/>
  <c r="H11" i="1"/>
  <c r="G11" i="1"/>
  <c r="F11" i="1"/>
  <c r="Q10" i="1"/>
  <c r="H10" i="1" s="1"/>
  <c r="K10" i="1"/>
  <c r="J10" i="1"/>
  <c r="I10" i="1"/>
  <c r="G10" i="1"/>
  <c r="F10" i="1"/>
  <c r="Q9" i="1"/>
  <c r="H9" i="1" s="1"/>
  <c r="K9" i="1"/>
  <c r="J9" i="1"/>
  <c r="I9" i="1"/>
  <c r="G9" i="1"/>
  <c r="F9" i="1"/>
  <c r="E9" i="1"/>
  <c r="Q8" i="1"/>
  <c r="E8" i="1" s="1"/>
  <c r="K8" i="1"/>
  <c r="J8" i="1"/>
  <c r="I8" i="1"/>
  <c r="H8" i="1"/>
  <c r="G8" i="1"/>
  <c r="F8" i="1"/>
  <c r="Q7" i="1"/>
  <c r="H7" i="1" s="1"/>
  <c r="K7" i="1"/>
  <c r="J7" i="1"/>
  <c r="I7" i="1"/>
  <c r="G7" i="1"/>
  <c r="F7" i="1"/>
  <c r="Q6" i="1"/>
  <c r="H6" i="1" s="1"/>
  <c r="K6" i="1"/>
  <c r="J6" i="1"/>
  <c r="I6" i="1"/>
  <c r="G6" i="1"/>
  <c r="F6" i="1"/>
  <c r="E6" i="1"/>
  <c r="Q5" i="1"/>
  <c r="E5" i="1" s="1"/>
  <c r="K5" i="1"/>
  <c r="J5" i="1"/>
  <c r="I5" i="1"/>
  <c r="H5" i="1"/>
  <c r="G5" i="1"/>
  <c r="F5" i="1"/>
  <c r="Q4" i="1"/>
  <c r="H4" i="1" s="1"/>
  <c r="K4" i="1"/>
  <c r="J4" i="1"/>
  <c r="I4" i="1"/>
  <c r="G4" i="1"/>
  <c r="F4" i="1"/>
  <c r="Q3" i="1"/>
  <c r="H3" i="1" s="1"/>
  <c r="K3" i="1"/>
  <c r="J3" i="1"/>
  <c r="I3" i="1"/>
  <c r="G3" i="1"/>
  <c r="F3" i="1"/>
  <c r="E3" i="1"/>
  <c r="Q2" i="1"/>
  <c r="E2" i="1" s="1"/>
  <c r="K2" i="1"/>
  <c r="J2" i="1"/>
  <c r="I2" i="1"/>
  <c r="H2" i="1"/>
  <c r="G2" i="1"/>
  <c r="F2" i="1"/>
  <c r="E4" i="1" l="1"/>
  <c r="E7" i="1"/>
  <c r="E10" i="1"/>
  <c r="E13" i="1"/>
  <c r="E16" i="1"/>
  <c r="E19" i="1"/>
  <c r="E22" i="1"/>
  <c r="E25" i="1"/>
  <c r="E28" i="1"/>
  <c r="E31" i="1"/>
</calcChain>
</file>

<file path=xl/sharedStrings.xml><?xml version="1.0" encoding="utf-8"?>
<sst xmlns="http://schemas.openxmlformats.org/spreadsheetml/2006/main" count="16" uniqueCount="16">
  <si>
    <t>Year</t>
  </si>
  <si>
    <t>Pesticides Utilisation (tons / year)</t>
  </si>
  <si>
    <t>Pesticide Use Per Ha (tons / ha /year)</t>
  </si>
  <si>
    <t>Herbicide use tons (tons /year)</t>
  </si>
  <si>
    <t>Herbicide use per ha (tons / ha /year)</t>
  </si>
  <si>
    <t>Insecticide use per ha (tons / ha /year)</t>
  </si>
  <si>
    <t>Fongicide use per ha (tons / ha /year)</t>
  </si>
  <si>
    <t>NonHerbUseperHa</t>
  </si>
  <si>
    <t>Pesticide price $/kg</t>
  </si>
  <si>
    <t>Weighted Agri Export Price ($/kg)</t>
  </si>
  <si>
    <t>Share China PesticideExport (%)</t>
  </si>
  <si>
    <t>Agriculture, forestry, and fishing, value added per worker (constant 2015 US$)</t>
  </si>
  <si>
    <t>Share labor force in Agriculture, World Bank %</t>
  </si>
  <si>
    <t>Dummy_legislation</t>
  </si>
  <si>
    <t>Unemployment % labor force (World Bank)</t>
  </si>
  <si>
    <t>Importations - Quantité en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</si>
</sst>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s%20Donnees/Projets/Agropolis%20-%20Pretag/Estimation%20elasticite/data-elasticity-esti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ul indice prix agri"/>
      <sheetName val="Calcul prix pesticide"/>
      <sheetName val="Calcul Share China Pest Exp"/>
      <sheetName val="Use"/>
      <sheetName val="old"/>
    </sheetNames>
    <sheetDataSet>
      <sheetData sheetId="0">
        <row r="2">
          <cell r="Q2">
            <v>7185.354838709678</v>
          </cell>
        </row>
        <row r="3">
          <cell r="Q3">
            <v>7160.4285714285716</v>
          </cell>
        </row>
        <row r="4">
          <cell r="Q4">
            <v>7091.5769230769229</v>
          </cell>
        </row>
        <row r="5">
          <cell r="Q5">
            <v>7325.4117647058811</v>
          </cell>
        </row>
        <row r="6">
          <cell r="Q6">
            <v>7187.1111111111113</v>
          </cell>
        </row>
        <row r="7">
          <cell r="Q7">
            <v>4835</v>
          </cell>
        </row>
        <row r="8">
          <cell r="Q8">
            <v>6002.666666666667</v>
          </cell>
        </row>
        <row r="9">
          <cell r="Q9">
            <v>7001.3333333333339</v>
          </cell>
        </row>
        <row r="10">
          <cell r="Q10">
            <v>6450.4999999999991</v>
          </cell>
        </row>
        <row r="11">
          <cell r="Q11">
            <v>7255.5555555555557</v>
          </cell>
        </row>
        <row r="12">
          <cell r="Q12">
            <v>6812.5</v>
          </cell>
        </row>
        <row r="13">
          <cell r="Q13">
            <v>6870</v>
          </cell>
        </row>
        <row r="14">
          <cell r="Q14">
            <v>7085.6129032258068</v>
          </cell>
        </row>
        <row r="15">
          <cell r="Q15">
            <v>7257.2258064516127</v>
          </cell>
        </row>
        <row r="16">
          <cell r="Q16">
            <v>7229.885714285715</v>
          </cell>
        </row>
        <row r="17">
          <cell r="Q17">
            <v>7288.4193548387093</v>
          </cell>
        </row>
        <row r="18">
          <cell r="Q18">
            <v>7258.6315789473692</v>
          </cell>
        </row>
        <row r="19">
          <cell r="Q19">
            <v>7242.6666666666661</v>
          </cell>
        </row>
        <row r="20">
          <cell r="Q20">
            <v>7220.6388888888887</v>
          </cell>
        </row>
        <row r="21">
          <cell r="Q21">
            <v>7259.84375</v>
          </cell>
        </row>
        <row r="22">
          <cell r="Q22">
            <v>7721.5333333333328</v>
          </cell>
        </row>
        <row r="23">
          <cell r="Q23">
            <v>7782.1372549019607</v>
          </cell>
        </row>
        <row r="24">
          <cell r="Q24">
            <v>7712.9615384615381</v>
          </cell>
        </row>
        <row r="25">
          <cell r="Q25">
            <v>7688.389830508474</v>
          </cell>
        </row>
        <row r="26">
          <cell r="Q26">
            <v>7717.6760563380285</v>
          </cell>
        </row>
        <row r="27">
          <cell r="Q27">
            <v>7784.1866666666674</v>
          </cell>
        </row>
        <row r="28">
          <cell r="Q28">
            <v>7792.1290322580644</v>
          </cell>
        </row>
        <row r="29">
          <cell r="Q29">
            <v>7767.7252747252742</v>
          </cell>
        </row>
        <row r="30">
          <cell r="Q30">
            <v>7788.9361702127671</v>
          </cell>
        </row>
        <row r="31">
          <cell r="Q31">
            <v>7788.9361702127671</v>
          </cell>
        </row>
        <row r="32">
          <cell r="Q32">
            <v>7788.9361702127671</v>
          </cell>
        </row>
      </sheetData>
      <sheetData sheetId="1">
        <row r="2">
          <cell r="P2">
            <v>0.76333275030223435</v>
          </cell>
        </row>
        <row r="3">
          <cell r="P3">
            <v>0.73893279202840023</v>
          </cell>
        </row>
        <row r="4">
          <cell r="P4">
            <v>0.62719331239220011</v>
          </cell>
        </row>
        <row r="5">
          <cell r="P5">
            <v>0.65129925831848201</v>
          </cell>
        </row>
        <row r="6">
          <cell r="P6">
            <v>1.0391151696571896</v>
          </cell>
        </row>
        <row r="7">
          <cell r="P7">
            <v>0.95049077369134005</v>
          </cell>
        </row>
        <row r="8">
          <cell r="P8">
            <v>0.80965186331520755</v>
          </cell>
        </row>
        <row r="9">
          <cell r="P9">
            <v>0.86360372080231373</v>
          </cell>
        </row>
        <row r="10">
          <cell r="P10">
            <v>0.91415685511902456</v>
          </cell>
        </row>
        <row r="11">
          <cell r="P11">
            <v>0.73294266694762256</v>
          </cell>
        </row>
        <row r="12">
          <cell r="P12">
            <v>0.60631294004884739</v>
          </cell>
        </row>
        <row r="13">
          <cell r="P13">
            <v>0.66875410000951507</v>
          </cell>
        </row>
        <row r="14">
          <cell r="P14">
            <v>0.73347419849074857</v>
          </cell>
        </row>
        <row r="15">
          <cell r="P15">
            <v>0.63489498870691485</v>
          </cell>
        </row>
        <row r="16">
          <cell r="P16">
            <v>0.68016730742023879</v>
          </cell>
        </row>
        <row r="17">
          <cell r="P17">
            <v>0.77096414073319963</v>
          </cell>
        </row>
        <row r="18">
          <cell r="P18">
            <v>0.87859526193165027</v>
          </cell>
        </row>
        <row r="19">
          <cell r="P19">
            <v>0.9334608857394705</v>
          </cell>
        </row>
        <row r="20">
          <cell r="P20">
            <v>1.0755694049243381</v>
          </cell>
        </row>
        <row r="21">
          <cell r="P21">
            <v>1.0489199254609267</v>
          </cell>
        </row>
        <row r="22">
          <cell r="P22">
            <v>1.0479124549526344</v>
          </cell>
        </row>
        <row r="23">
          <cell r="P23">
            <v>1.1264661701488992</v>
          </cell>
        </row>
        <row r="24">
          <cell r="P24">
            <v>1.056428355168036</v>
          </cell>
        </row>
        <row r="25">
          <cell r="P25">
            <v>0.98875876367833127</v>
          </cell>
        </row>
        <row r="26">
          <cell r="P26">
            <v>1.0843659178192571</v>
          </cell>
        </row>
        <row r="27">
          <cell r="P27">
            <v>1.1746123731521427</v>
          </cell>
        </row>
        <row r="28">
          <cell r="P28">
            <v>1.2123598593057148</v>
          </cell>
        </row>
        <row r="29">
          <cell r="P29">
            <v>1.2083886604717353</v>
          </cell>
        </row>
        <row r="30">
          <cell r="P30">
            <v>1.1550745225928754</v>
          </cell>
        </row>
        <row r="31">
          <cell r="P31">
            <v>1.1248971638783407</v>
          </cell>
        </row>
        <row r="32">
          <cell r="P32">
            <v>1.1605518563983814</v>
          </cell>
        </row>
      </sheetData>
      <sheetData sheetId="2">
        <row r="2">
          <cell r="H2">
            <v>17.907987693207353</v>
          </cell>
        </row>
        <row r="3">
          <cell r="H3">
            <v>17.290923428327435</v>
          </cell>
        </row>
        <row r="4">
          <cell r="H4">
            <v>17.514703723682153</v>
          </cell>
        </row>
        <row r="5">
          <cell r="H5">
            <v>6.3422422850675755</v>
          </cell>
        </row>
        <row r="6">
          <cell r="H6">
            <v>6.2994341780831133</v>
          </cell>
        </row>
        <row r="7">
          <cell r="H7">
            <v>8.3498110314821901</v>
          </cell>
        </row>
        <row r="8">
          <cell r="H8">
            <v>6.5788789833940635</v>
          </cell>
        </row>
        <row r="9">
          <cell r="H9">
            <v>6.698216122512564</v>
          </cell>
        </row>
        <row r="10">
          <cell r="H10">
            <v>7.1341345875471056</v>
          </cell>
        </row>
        <row r="11">
          <cell r="H11">
            <v>6.1318181514089085</v>
          </cell>
        </row>
        <row r="12">
          <cell r="H12">
            <v>5.2748402018265912</v>
          </cell>
        </row>
        <row r="13">
          <cell r="H13">
            <v>4.7524091213766084</v>
          </cell>
        </row>
        <row r="14">
          <cell r="H14">
            <v>5.0292374272934506</v>
          </cell>
        </row>
        <row r="15">
          <cell r="H15">
            <v>6.9996911418195671</v>
          </cell>
        </row>
        <row r="16">
          <cell r="H16">
            <v>6.2297158429154829</v>
          </cell>
        </row>
        <row r="17">
          <cell r="H17">
            <v>6.0443085521458517</v>
          </cell>
        </row>
        <row r="18">
          <cell r="H18">
            <v>5.4423718472207412</v>
          </cell>
        </row>
        <row r="19">
          <cell r="H19">
            <v>5.9527921188649326</v>
          </cell>
        </row>
        <row r="20">
          <cell r="H20">
            <v>7.0580511273554203</v>
          </cell>
        </row>
        <row r="21">
          <cell r="H21">
            <v>6.6623480513442148</v>
          </cell>
        </row>
        <row r="22">
          <cell r="H22">
            <v>4.6432433943514901</v>
          </cell>
        </row>
        <row r="23">
          <cell r="H23">
            <v>5.4805642138526967</v>
          </cell>
        </row>
        <row r="24">
          <cell r="H24">
            <v>5.2597708482615966</v>
          </cell>
        </row>
        <row r="25">
          <cell r="H25">
            <v>5.3690322911641744</v>
          </cell>
        </row>
        <row r="26">
          <cell r="H26">
            <v>5.136826411294825</v>
          </cell>
        </row>
        <row r="27">
          <cell r="H27">
            <v>5.0497079475189466</v>
          </cell>
        </row>
        <row r="28">
          <cell r="H28">
            <v>4.5821021945283613</v>
          </cell>
        </row>
        <row r="29">
          <cell r="H29">
            <v>4.0745326172544676</v>
          </cell>
        </row>
        <row r="30">
          <cell r="H30">
            <v>4.4712863856191927</v>
          </cell>
        </row>
      </sheetData>
      <sheetData sheetId="3">
        <row r="2">
          <cell r="Q2">
            <v>5.3769993628125949E-2</v>
          </cell>
        </row>
        <row r="3">
          <cell r="Q3">
            <v>5.6085391434168463E-2</v>
          </cell>
        </row>
        <row r="4">
          <cell r="Q4">
            <v>5.2742253505398601E-2</v>
          </cell>
        </row>
        <row r="5">
          <cell r="Q5">
            <v>5.7267169130366086E-2</v>
          </cell>
        </row>
        <row r="6">
          <cell r="Q6">
            <v>6.2755000174915823E-2</v>
          </cell>
        </row>
        <row r="7">
          <cell r="Q7">
            <v>6.863531265736951E-2</v>
          </cell>
        </row>
        <row r="8">
          <cell r="Q8">
            <v>6.0009545168483565E-2</v>
          </cell>
        </row>
        <row r="9">
          <cell r="Q9">
            <v>6.7475469602715027E-2</v>
          </cell>
        </row>
        <row r="10">
          <cell r="Q10">
            <v>7.5928753486572034E-2</v>
          </cell>
        </row>
        <row r="11">
          <cell r="Q11">
            <v>9.1299183912664839E-2</v>
          </cell>
        </row>
        <row r="12">
          <cell r="Q12">
            <v>9.8299543615442186E-2</v>
          </cell>
        </row>
        <row r="13">
          <cell r="Q13">
            <v>0.1015958237467135</v>
          </cell>
        </row>
        <row r="14">
          <cell r="Q14">
            <v>0.108042302312263</v>
          </cell>
        </row>
        <row r="15">
          <cell r="Q15">
            <v>0.13637344509729449</v>
          </cell>
        </row>
        <row r="16">
          <cell r="Q16">
            <v>0.16207642539065328</v>
          </cell>
        </row>
        <row r="17">
          <cell r="Q17">
            <v>0.16174379193826843</v>
          </cell>
        </row>
        <row r="18">
          <cell r="Q18">
            <v>0.14802754368981164</v>
          </cell>
        </row>
        <row r="19">
          <cell r="Q19">
            <v>0.1562040525452992</v>
          </cell>
        </row>
        <row r="20">
          <cell r="Q20">
            <v>0.14923075471019107</v>
          </cell>
        </row>
        <row r="21">
          <cell r="Q21">
            <v>0.16703436358988499</v>
          </cell>
        </row>
        <row r="22">
          <cell r="Q22">
            <v>0.18840079146547073</v>
          </cell>
        </row>
        <row r="23">
          <cell r="Q23">
            <v>0.21240357472633467</v>
          </cell>
        </row>
        <row r="24">
          <cell r="Q24">
            <v>0.22180330565278925</v>
          </cell>
        </row>
        <row r="25">
          <cell r="Q25">
            <v>0.24540365497292374</v>
          </cell>
        </row>
        <row r="26">
          <cell r="Q26">
            <v>0.25039548567052405</v>
          </cell>
        </row>
        <row r="27">
          <cell r="Q27">
            <v>0.25109537178284125</v>
          </cell>
        </row>
        <row r="28">
          <cell r="Q28">
            <v>0.27746296784334684</v>
          </cell>
        </row>
        <row r="29">
          <cell r="Q29">
            <v>0.29471484420872834</v>
          </cell>
        </row>
        <row r="30">
          <cell r="Q30">
            <v>0.28471116751653552</v>
          </cell>
        </row>
        <row r="31">
          <cell r="Q31">
            <v>0.26539382862490973</v>
          </cell>
        </row>
        <row r="32">
          <cell r="Q32">
            <v>0.34788768086734284</v>
          </cell>
        </row>
      </sheetData>
      <sheetData sheetId="4">
        <row r="2">
          <cell r="L2">
            <v>298.83999999999997</v>
          </cell>
        </row>
        <row r="3">
          <cell r="L3">
            <v>80.91</v>
          </cell>
        </row>
        <row r="4">
          <cell r="L4">
            <v>183.83</v>
          </cell>
        </row>
        <row r="5">
          <cell r="L5">
            <v>122.67</v>
          </cell>
        </row>
        <row r="6">
          <cell r="L6">
            <v>61.51</v>
          </cell>
        </row>
        <row r="7">
          <cell r="L7">
            <v>0.35</v>
          </cell>
        </row>
        <row r="8">
          <cell r="L8">
            <v>21.68</v>
          </cell>
        </row>
        <row r="9">
          <cell r="L9">
            <v>39.07</v>
          </cell>
        </row>
        <row r="10">
          <cell r="L10">
            <v>59</v>
          </cell>
        </row>
        <row r="11">
          <cell r="L11">
            <v>89</v>
          </cell>
        </row>
        <row r="12">
          <cell r="L12">
            <v>85</v>
          </cell>
        </row>
        <row r="13">
          <cell r="L13">
            <v>113</v>
          </cell>
        </row>
        <row r="14">
          <cell r="L14">
            <v>360.42</v>
          </cell>
        </row>
        <row r="15">
          <cell r="L15">
            <v>369.06</v>
          </cell>
        </row>
        <row r="16">
          <cell r="L16">
            <v>415.35</v>
          </cell>
        </row>
        <row r="17">
          <cell r="L17">
            <v>370.85</v>
          </cell>
        </row>
        <row r="18">
          <cell r="L18">
            <v>452.81</v>
          </cell>
        </row>
        <row r="19">
          <cell r="L19">
            <v>463.82</v>
          </cell>
        </row>
        <row r="20">
          <cell r="L20">
            <v>426.8</v>
          </cell>
        </row>
        <row r="21">
          <cell r="L21">
            <v>381.47</v>
          </cell>
        </row>
        <row r="22">
          <cell r="L22">
            <v>570.82000000000005</v>
          </cell>
        </row>
        <row r="23">
          <cell r="L23">
            <v>652.04999999999995</v>
          </cell>
        </row>
        <row r="24">
          <cell r="L24">
            <v>658.93</v>
          </cell>
        </row>
        <row r="25">
          <cell r="L25">
            <v>745.25</v>
          </cell>
        </row>
        <row r="26">
          <cell r="L26">
            <v>900.24</v>
          </cell>
        </row>
        <row r="27">
          <cell r="L27">
            <v>959.15</v>
          </cell>
        </row>
        <row r="28">
          <cell r="L28">
            <v>793.71</v>
          </cell>
        </row>
        <row r="29">
          <cell r="L29">
            <v>1161.31</v>
          </cell>
        </row>
        <row r="30">
          <cell r="L30">
            <v>1202.8699999999999</v>
          </cell>
        </row>
        <row r="31">
          <cell r="L31">
            <v>1202.8699999999999</v>
          </cell>
        </row>
        <row r="32">
          <cell r="L32">
            <v>1202.8699999999999</v>
          </cell>
        </row>
        <row r="66">
          <cell r="L66">
            <v>486.6</v>
          </cell>
        </row>
        <row r="67">
          <cell r="L67">
            <v>79.2</v>
          </cell>
        </row>
        <row r="68">
          <cell r="L68">
            <v>252</v>
          </cell>
        </row>
        <row r="69">
          <cell r="L69">
            <v>181.67</v>
          </cell>
        </row>
        <row r="70">
          <cell r="L70">
            <v>111.33</v>
          </cell>
        </row>
        <row r="71">
          <cell r="L71">
            <v>41</v>
          </cell>
        </row>
        <row r="72">
          <cell r="L72">
            <v>137.69999999999999</v>
          </cell>
        </row>
        <row r="73">
          <cell r="L73">
            <v>579</v>
          </cell>
        </row>
        <row r="74">
          <cell r="L74">
            <v>162.02000000000001</v>
          </cell>
        </row>
        <row r="75">
          <cell r="L75">
            <v>374</v>
          </cell>
        </row>
        <row r="76">
          <cell r="L76">
            <v>357</v>
          </cell>
        </row>
        <row r="77">
          <cell r="L77">
            <v>451</v>
          </cell>
        </row>
        <row r="78">
          <cell r="L78">
            <v>1438.49</v>
          </cell>
        </row>
        <row r="79">
          <cell r="L79">
            <v>1472.96</v>
          </cell>
        </row>
        <row r="80">
          <cell r="L80">
            <v>1657.72</v>
          </cell>
        </row>
        <row r="81">
          <cell r="L81">
            <v>1480.14</v>
          </cell>
        </row>
        <row r="82">
          <cell r="L82">
            <v>1807.22</v>
          </cell>
        </row>
        <row r="83">
          <cell r="L83">
            <v>1851.19</v>
          </cell>
        </row>
        <row r="84">
          <cell r="L84">
            <v>1703.43</v>
          </cell>
        </row>
        <row r="85">
          <cell r="L85">
            <v>1522.51</v>
          </cell>
        </row>
        <row r="86">
          <cell r="L86">
            <v>2278.2399999999998</v>
          </cell>
        </row>
        <row r="87">
          <cell r="L87">
            <v>2602.44</v>
          </cell>
        </row>
        <row r="88">
          <cell r="L88">
            <v>2629.88</v>
          </cell>
        </row>
        <row r="89">
          <cell r="L89">
            <v>2974.4</v>
          </cell>
        </row>
        <row r="90">
          <cell r="L90">
            <v>3593</v>
          </cell>
        </row>
        <row r="91">
          <cell r="L91">
            <v>3828.13</v>
          </cell>
        </row>
        <row r="92">
          <cell r="L92">
            <v>3167.82</v>
          </cell>
        </row>
        <row r="93">
          <cell r="L93">
            <v>4634.9799999999996</v>
          </cell>
        </row>
        <row r="94">
          <cell r="L94">
            <v>4800.8500000000004</v>
          </cell>
        </row>
        <row r="95">
          <cell r="L95">
            <v>4800.8500000000004</v>
          </cell>
        </row>
        <row r="96">
          <cell r="L96">
            <v>4800.8500000000004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D46F-A68B-446E-BE15-6D83AF9A5EA6}">
  <dimension ref="A1:R32"/>
  <sheetViews>
    <sheetView tabSelected="1" workbookViewId="0">
      <selection sqref="A1:XFD1048576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</row>
    <row r="2" spans="1:18" x14ac:dyDescent="0.25">
      <c r="A2">
        <v>1990</v>
      </c>
      <c r="B2">
        <v>2227.46</v>
      </c>
      <c r="C2">
        <v>0.31</v>
      </c>
      <c r="D2">
        <v>128.18</v>
      </c>
      <c r="E2">
        <f>D2/Q2</f>
        <v>1.7839063327736524E-2</v>
      </c>
      <c r="F2">
        <f>[1]Use!L2/[1]data!Q2</f>
        <v>4.1590152011708396E-2</v>
      </c>
      <c r="G2">
        <f>[1]Use!L66/[1]data!Q2</f>
        <v>6.7721081411114006E-2</v>
      </c>
      <c r="H2">
        <f>(B2-D2)/Q2</f>
        <v>0.2921609366722635</v>
      </c>
      <c r="I2">
        <f>'[1]Calcul prix pesticide'!H2</f>
        <v>17.907987693207353</v>
      </c>
      <c r="J2">
        <f>'[1]Calcul indice prix agri'!P2</f>
        <v>0.76333275030223435</v>
      </c>
      <c r="K2">
        <f>'[1]Calcul Share China Pest Exp'!Q2</f>
        <v>5.3769993628125949E-2</v>
      </c>
      <c r="N2">
        <v>0</v>
      </c>
      <c r="Q2">
        <f>B2/C2</f>
        <v>7185.354838709678</v>
      </c>
      <c r="R2">
        <v>3063.2220000000002</v>
      </c>
    </row>
    <row r="3" spans="1:18" x14ac:dyDescent="0.25">
      <c r="A3">
        <v>1991</v>
      </c>
      <c r="B3">
        <v>1503.69</v>
      </c>
      <c r="C3">
        <v>0.21</v>
      </c>
      <c r="D3">
        <v>28.56</v>
      </c>
      <c r="E3">
        <f t="shared" ref="E3:E32" si="0">D3/Q3</f>
        <v>3.9885880733395848E-3</v>
      </c>
      <c r="F3">
        <f>[1]Use!L3/[1]data!Q3</f>
        <v>1.1299602976677373E-2</v>
      </c>
      <c r="G3">
        <f>[1]Use!L67/[1]data!Q3</f>
        <v>1.1060790455479521E-2</v>
      </c>
      <c r="H3">
        <f t="shared" ref="H3:H32" si="1">(B3-D3)/Q3</f>
        <v>0.20601141192666042</v>
      </c>
      <c r="I3">
        <f>'[1]Calcul prix pesticide'!H3</f>
        <v>17.290923428327435</v>
      </c>
      <c r="J3">
        <f>'[1]Calcul indice prix agri'!P3</f>
        <v>0.73893279202840023</v>
      </c>
      <c r="K3">
        <f>'[1]Calcul Share China Pest Exp'!Q3</f>
        <v>5.6085391434168463E-2</v>
      </c>
      <c r="L3">
        <v>493.39988188900003</v>
      </c>
      <c r="M3">
        <v>68.139020000000002</v>
      </c>
      <c r="N3">
        <v>0</v>
      </c>
      <c r="O3">
        <v>7.6559999999999997</v>
      </c>
      <c r="Q3">
        <f t="shared" ref="Q3:Q32" si="2">B3/C3</f>
        <v>7160.4285714285716</v>
      </c>
      <c r="R3">
        <v>1159.3185000000001</v>
      </c>
    </row>
    <row r="4" spans="1:18" x14ac:dyDescent="0.25">
      <c r="A4">
        <v>1992</v>
      </c>
      <c r="B4">
        <v>1843.81</v>
      </c>
      <c r="C4">
        <v>0.26</v>
      </c>
      <c r="D4">
        <v>93.84</v>
      </c>
      <c r="E4">
        <f t="shared" si="0"/>
        <v>1.3232599888274823E-2</v>
      </c>
      <c r="F4">
        <f>[1]Use!L4/[1]data!Q4</f>
        <v>2.5922302189488072E-2</v>
      </c>
      <c r="G4">
        <f>[1]Use!L68/[1]data!Q4</f>
        <v>3.5535114789484817E-2</v>
      </c>
      <c r="H4">
        <f t="shared" si="1"/>
        <v>0.24676740011172518</v>
      </c>
      <c r="I4">
        <f>'[1]Calcul prix pesticide'!H4</f>
        <v>17.514703723682153</v>
      </c>
      <c r="J4">
        <f>'[1]Calcul indice prix agri'!P4</f>
        <v>0.62719331239220011</v>
      </c>
      <c r="K4">
        <f>'[1]Calcul Share China Pest Exp'!Q4</f>
        <v>5.2742253505398601E-2</v>
      </c>
      <c r="L4">
        <v>507.76620574669198</v>
      </c>
      <c r="M4">
        <v>68.243709999999993</v>
      </c>
      <c r="N4">
        <v>0</v>
      </c>
      <c r="O4">
        <v>7.7510000000000003</v>
      </c>
      <c r="Q4">
        <f t="shared" si="2"/>
        <v>7091.5769230769229</v>
      </c>
      <c r="R4">
        <v>1159.3185000000001</v>
      </c>
    </row>
    <row r="5" spans="1:18" x14ac:dyDescent="0.25">
      <c r="A5">
        <v>1993</v>
      </c>
      <c r="B5">
        <v>1245.32</v>
      </c>
      <c r="C5">
        <v>0.17</v>
      </c>
      <c r="D5">
        <v>64.89</v>
      </c>
      <c r="E5">
        <f t="shared" si="0"/>
        <v>8.8582051199691658E-3</v>
      </c>
      <c r="F5">
        <f>[1]Use!L5/[1]data!Q5</f>
        <v>1.6745816336363347E-2</v>
      </c>
      <c r="G5">
        <f>[1]Use!L69/[1]data!Q5</f>
        <v>2.479997109176758E-2</v>
      </c>
      <c r="H5">
        <f t="shared" si="1"/>
        <v>0.16114179488003083</v>
      </c>
      <c r="I5">
        <f>'[1]Calcul prix pesticide'!H5</f>
        <v>6.3422422850675755</v>
      </c>
      <c r="J5">
        <f>'[1]Calcul indice prix agri'!P5</f>
        <v>0.65129925831848201</v>
      </c>
      <c r="K5">
        <f>'[1]Calcul Share China Pest Exp'!Q5</f>
        <v>5.7267169130366086E-2</v>
      </c>
      <c r="L5">
        <v>553.28028167248897</v>
      </c>
      <c r="M5">
        <v>68.389619999999994</v>
      </c>
      <c r="N5">
        <v>0</v>
      </c>
      <c r="O5">
        <v>7.9749999999999996</v>
      </c>
      <c r="Q5">
        <f t="shared" si="2"/>
        <v>7325.4117647058811</v>
      </c>
      <c r="R5">
        <v>4336.3738999999996</v>
      </c>
    </row>
    <row r="6" spans="1:18" x14ac:dyDescent="0.25">
      <c r="A6">
        <v>1994</v>
      </c>
      <c r="B6">
        <v>646.84</v>
      </c>
      <c r="C6">
        <v>0.09</v>
      </c>
      <c r="D6">
        <v>35.950000000000003</v>
      </c>
      <c r="E6">
        <f t="shared" si="0"/>
        <v>5.002009770576959E-3</v>
      </c>
      <c r="F6">
        <f>[1]Use!L6/[1]data!Q6</f>
        <v>8.5583761053738168E-3</v>
      </c>
      <c r="G6">
        <f>[1]Use!L70/[1]data!Q6</f>
        <v>1.5490229423041246E-2</v>
      </c>
      <c r="H6">
        <f t="shared" si="1"/>
        <v>8.4997990229423032E-2</v>
      </c>
      <c r="I6">
        <f>'[1]Calcul prix pesticide'!H6</f>
        <v>6.2994341780831133</v>
      </c>
      <c r="J6">
        <f>'[1]Calcul indice prix agri'!P6</f>
        <v>1.0391151696571896</v>
      </c>
      <c r="K6">
        <f>'[1]Calcul Share China Pest Exp'!Q6</f>
        <v>6.2755000174915823E-2</v>
      </c>
      <c r="L6">
        <v>569.29718132914002</v>
      </c>
      <c r="M6">
        <v>68.411259999999999</v>
      </c>
      <c r="N6">
        <v>0</v>
      </c>
      <c r="O6">
        <v>7.8710000000000004</v>
      </c>
      <c r="Q6">
        <f t="shared" si="2"/>
        <v>7187.1111111111113</v>
      </c>
      <c r="R6">
        <v>3934.7350999999999</v>
      </c>
    </row>
    <row r="7" spans="1:18" x14ac:dyDescent="0.25">
      <c r="A7">
        <v>1995</v>
      </c>
      <c r="B7">
        <v>48.35</v>
      </c>
      <c r="C7">
        <v>0.01</v>
      </c>
      <c r="D7">
        <v>7</v>
      </c>
      <c r="E7">
        <f t="shared" si="0"/>
        <v>1.4477766287487074E-3</v>
      </c>
      <c r="F7">
        <f>[1]Use!L7/[1]data!Q7</f>
        <v>7.2388831437435365E-5</v>
      </c>
      <c r="G7">
        <f>[1]Use!L71/[1]data!Q7</f>
        <v>8.4798345398138571E-3</v>
      </c>
      <c r="H7">
        <f t="shared" si="1"/>
        <v>8.552223371251293E-3</v>
      </c>
      <c r="I7">
        <f>'[1]Calcul prix pesticide'!H7</f>
        <v>8.3498110314821901</v>
      </c>
      <c r="J7">
        <f>'[1]Calcul indice prix agri'!P7</f>
        <v>0.95049077369134005</v>
      </c>
      <c r="K7">
        <f>'[1]Calcul Share China Pest Exp'!Q7</f>
        <v>6.863531265736951E-2</v>
      </c>
      <c r="L7">
        <v>554.36882246027096</v>
      </c>
      <c r="M7">
        <v>68.305289999999999</v>
      </c>
      <c r="N7">
        <v>0</v>
      </c>
      <c r="O7">
        <v>7.968</v>
      </c>
      <c r="Q7">
        <f t="shared" si="2"/>
        <v>4835</v>
      </c>
      <c r="R7">
        <v>4343.2120000000004</v>
      </c>
    </row>
    <row r="8" spans="1:18" x14ac:dyDescent="0.25">
      <c r="A8">
        <v>1996</v>
      </c>
      <c r="B8">
        <v>180.08</v>
      </c>
      <c r="C8">
        <v>0.03</v>
      </c>
      <c r="D8">
        <v>19.899999999999999</v>
      </c>
      <c r="E8">
        <f t="shared" si="0"/>
        <v>3.3151932474455794E-3</v>
      </c>
      <c r="F8">
        <f>[1]Use!L8/[1]data!Q8</f>
        <v>3.6117281208351841E-3</v>
      </c>
      <c r="G8">
        <f>[1]Use!L72/[1]data!Q8</f>
        <v>2.293980453131941E-2</v>
      </c>
      <c r="H8">
        <f t="shared" si="1"/>
        <v>2.668480675255442E-2</v>
      </c>
      <c r="I8">
        <f>'[1]Calcul prix pesticide'!H8</f>
        <v>6.5788789833940635</v>
      </c>
      <c r="J8">
        <f>'[1]Calcul indice prix agri'!P8</f>
        <v>0.80965186331520755</v>
      </c>
      <c r="K8">
        <f>'[1]Calcul Share China Pest Exp'!Q8</f>
        <v>6.0009545168483565E-2</v>
      </c>
      <c r="L8">
        <v>570.05085121569198</v>
      </c>
      <c r="M8">
        <v>68.117829999999998</v>
      </c>
      <c r="N8">
        <v>0</v>
      </c>
      <c r="O8">
        <v>8.06</v>
      </c>
      <c r="Q8">
        <f t="shared" si="2"/>
        <v>6002.666666666667</v>
      </c>
      <c r="R8">
        <v>3513.9740000000002</v>
      </c>
    </row>
    <row r="9" spans="1:18" x14ac:dyDescent="0.25">
      <c r="A9">
        <v>1997</v>
      </c>
      <c r="B9">
        <v>630.12</v>
      </c>
      <c r="C9">
        <v>0.09</v>
      </c>
      <c r="D9">
        <v>12</v>
      </c>
      <c r="E9">
        <f t="shared" si="0"/>
        <v>1.7139592458579316E-3</v>
      </c>
      <c r="F9">
        <f>[1]Use!L9/[1]data!Q9</f>
        <v>5.5803656446391159E-3</v>
      </c>
      <c r="G9">
        <f>[1]Use!L73/[1]data!Q9</f>
        <v>8.2698533612645203E-2</v>
      </c>
      <c r="H9">
        <f t="shared" si="1"/>
        <v>8.8286040754142064E-2</v>
      </c>
      <c r="I9">
        <f>'[1]Calcul prix pesticide'!H9</f>
        <v>6.698216122512564</v>
      </c>
      <c r="J9">
        <f>'[1]Calcul indice prix agri'!P9</f>
        <v>0.86360372080231373</v>
      </c>
      <c r="K9">
        <f>'[1]Calcul Share China Pest Exp'!Q9</f>
        <v>6.7475469602715027E-2</v>
      </c>
      <c r="L9">
        <v>571.22996782860002</v>
      </c>
      <c r="M9">
        <v>67.880579999999995</v>
      </c>
      <c r="N9">
        <v>0</v>
      </c>
      <c r="O9">
        <v>7.9340000000000002</v>
      </c>
      <c r="Q9">
        <f t="shared" si="2"/>
        <v>7001.3333333333339</v>
      </c>
      <c r="R9">
        <v>4941.5230000000001</v>
      </c>
    </row>
    <row r="10" spans="1:18" x14ac:dyDescent="0.25">
      <c r="A10">
        <v>1998</v>
      </c>
      <c r="B10">
        <v>258.02</v>
      </c>
      <c r="C10">
        <v>0.04</v>
      </c>
      <c r="D10">
        <v>26</v>
      </c>
      <c r="E10">
        <f t="shared" si="0"/>
        <v>4.0306952949383775E-3</v>
      </c>
      <c r="F10">
        <f>[1]Use!L10/[1]data!Q10</f>
        <v>9.1465777846678562E-3</v>
      </c>
      <c r="G10">
        <f>[1]Use!L74/[1]data!Q10</f>
        <v>2.5117432757150615E-2</v>
      </c>
      <c r="H10">
        <f t="shared" si="1"/>
        <v>3.5969304705061628E-2</v>
      </c>
      <c r="I10">
        <f>'[1]Calcul prix pesticide'!H10</f>
        <v>7.1341345875471056</v>
      </c>
      <c r="J10">
        <f>'[1]Calcul indice prix agri'!P10</f>
        <v>0.91415685511902456</v>
      </c>
      <c r="K10">
        <f>'[1]Calcul Share China Pest Exp'!Q10</f>
        <v>7.5928753486572034E-2</v>
      </c>
      <c r="L10">
        <v>586.51727218111103</v>
      </c>
      <c r="M10">
        <v>67.520160000000004</v>
      </c>
      <c r="N10">
        <v>0</v>
      </c>
      <c r="O10">
        <v>7.81</v>
      </c>
      <c r="Q10">
        <f t="shared" si="2"/>
        <v>6450.4999999999991</v>
      </c>
      <c r="R10">
        <v>5414.4</v>
      </c>
    </row>
    <row r="11" spans="1:18" x14ac:dyDescent="0.25">
      <c r="A11">
        <v>1999</v>
      </c>
      <c r="B11">
        <v>653</v>
      </c>
      <c r="C11">
        <v>0.09</v>
      </c>
      <c r="D11">
        <v>169</v>
      </c>
      <c r="E11">
        <f t="shared" si="0"/>
        <v>2.3292496171516078E-2</v>
      </c>
      <c r="F11">
        <f>[1]Use!L11/[1]data!Q11</f>
        <v>1.226646248085758E-2</v>
      </c>
      <c r="G11">
        <f>[1]Use!L75/[1]data!Q11</f>
        <v>5.1546707503828483E-2</v>
      </c>
      <c r="H11">
        <f t="shared" si="1"/>
        <v>6.6707503828483922E-2</v>
      </c>
      <c r="I11">
        <f>'[1]Calcul prix pesticide'!H11</f>
        <v>6.1318181514089085</v>
      </c>
      <c r="J11">
        <f>'[1]Calcul indice prix agri'!P11</f>
        <v>0.73294266694762256</v>
      </c>
      <c r="K11">
        <f>'[1]Calcul Share China Pest Exp'!Q11</f>
        <v>9.1299183912664839E-2</v>
      </c>
      <c r="L11">
        <v>605.40277671011097</v>
      </c>
      <c r="M11">
        <v>67.087149999999994</v>
      </c>
      <c r="N11">
        <v>0</v>
      </c>
      <c r="O11">
        <v>7.6959999999999997</v>
      </c>
      <c r="Q11">
        <f t="shared" si="2"/>
        <v>7255.5555555555557</v>
      </c>
      <c r="R11">
        <v>4409.0569999999998</v>
      </c>
    </row>
    <row r="12" spans="1:18" x14ac:dyDescent="0.25">
      <c r="A12">
        <v>2000</v>
      </c>
      <c r="B12">
        <v>545</v>
      </c>
      <c r="C12">
        <v>0.08</v>
      </c>
      <c r="D12">
        <v>103</v>
      </c>
      <c r="E12">
        <f t="shared" si="0"/>
        <v>1.5119266055045872E-2</v>
      </c>
      <c r="F12">
        <f>[1]Use!L12/[1]data!Q12</f>
        <v>1.2477064220183486E-2</v>
      </c>
      <c r="G12">
        <f>[1]Use!L76/[1]data!Q12</f>
        <v>5.2403669724770639E-2</v>
      </c>
      <c r="H12">
        <f t="shared" si="1"/>
        <v>6.4880733944954125E-2</v>
      </c>
      <c r="I12">
        <f>'[1]Calcul prix pesticide'!H12</f>
        <v>5.2748402018265912</v>
      </c>
      <c r="J12">
        <f>'[1]Calcul indice prix agri'!P12</f>
        <v>0.60631294004884739</v>
      </c>
      <c r="K12">
        <f>'[1]Calcul Share China Pest Exp'!Q12</f>
        <v>9.8299543615442186E-2</v>
      </c>
      <c r="L12">
        <v>618.39083318241001</v>
      </c>
      <c r="M12">
        <v>66.574619999999996</v>
      </c>
      <c r="N12">
        <v>0</v>
      </c>
      <c r="O12">
        <v>7.5910000000000002</v>
      </c>
      <c r="Q12">
        <f t="shared" si="2"/>
        <v>6812.5</v>
      </c>
      <c r="R12">
        <v>4830.2969999999996</v>
      </c>
    </row>
    <row r="13" spans="1:18" x14ac:dyDescent="0.25">
      <c r="A13">
        <v>2001</v>
      </c>
      <c r="B13">
        <v>687</v>
      </c>
      <c r="C13">
        <v>0.1</v>
      </c>
      <c r="D13">
        <v>117</v>
      </c>
      <c r="E13">
        <f t="shared" si="0"/>
        <v>1.7030567685589519E-2</v>
      </c>
      <c r="F13">
        <f>[1]Use!L13/[1]data!Q13</f>
        <v>1.6448326055312955E-2</v>
      </c>
      <c r="G13">
        <f>[1]Use!L77/[1]data!Q13</f>
        <v>6.5647743813682685E-2</v>
      </c>
      <c r="H13">
        <f t="shared" si="1"/>
        <v>8.296943231441048E-2</v>
      </c>
      <c r="I13">
        <f>'[1]Calcul prix pesticide'!H13</f>
        <v>4.7524091213766084</v>
      </c>
      <c r="J13">
        <f>'[1]Calcul indice prix agri'!P13</f>
        <v>0.66875410000951507</v>
      </c>
      <c r="K13">
        <f>'[1]Calcul Share China Pest Exp'!Q13</f>
        <v>0.1015958237467135</v>
      </c>
      <c r="L13">
        <v>643.71254161708896</v>
      </c>
      <c r="M13">
        <v>65.887540000000001</v>
      </c>
      <c r="N13">
        <v>0</v>
      </c>
      <c r="O13">
        <v>7.46</v>
      </c>
      <c r="Q13">
        <f t="shared" si="2"/>
        <v>6870</v>
      </c>
      <c r="R13">
        <v>5383.9690000000001</v>
      </c>
    </row>
    <row r="14" spans="1:18" x14ac:dyDescent="0.25">
      <c r="A14">
        <v>2002</v>
      </c>
      <c r="B14">
        <v>2196.54</v>
      </c>
      <c r="C14">
        <v>0.31</v>
      </c>
      <c r="D14">
        <v>373.18</v>
      </c>
      <c r="E14">
        <f t="shared" si="0"/>
        <v>5.2667285822247716E-2</v>
      </c>
      <c r="F14">
        <f>[1]Use!L14/[1]data!Q14</f>
        <v>5.0866453604304952E-2</v>
      </c>
      <c r="G14">
        <f>[1]Use!L78/[1]data!Q14</f>
        <v>0.20301560636273411</v>
      </c>
      <c r="H14">
        <f t="shared" si="1"/>
        <v>0.25733271417775228</v>
      </c>
      <c r="I14">
        <f>'[1]Calcul prix pesticide'!H14</f>
        <v>5.0292374272934506</v>
      </c>
      <c r="J14">
        <f>'[1]Calcul indice prix agri'!P14</f>
        <v>0.73347419849074857</v>
      </c>
      <c r="K14">
        <f>'[1]Calcul Share China Pest Exp'!Q14</f>
        <v>0.108042302312263</v>
      </c>
      <c r="L14">
        <v>647.98007546318104</v>
      </c>
      <c r="M14">
        <v>64.991829999999993</v>
      </c>
      <c r="N14">
        <v>0</v>
      </c>
      <c r="O14">
        <v>6.6890000000000001</v>
      </c>
      <c r="Q14">
        <f t="shared" si="2"/>
        <v>7085.6129032258068</v>
      </c>
      <c r="R14">
        <v>6086.732</v>
      </c>
    </row>
    <row r="15" spans="1:18" x14ac:dyDescent="0.25">
      <c r="A15">
        <v>2003</v>
      </c>
      <c r="B15">
        <v>2249.7399999999998</v>
      </c>
      <c r="C15">
        <v>0.31</v>
      </c>
      <c r="D15">
        <v>382.12</v>
      </c>
      <c r="E15">
        <f t="shared" si="0"/>
        <v>5.265372887533671E-2</v>
      </c>
      <c r="F15">
        <f>[1]Use!L15/[1]data!Q15</f>
        <v>5.0854143145430138E-2</v>
      </c>
      <c r="G15">
        <f>[1]Use!L79/[1]data!Q15</f>
        <v>0.20296460924373486</v>
      </c>
      <c r="H15">
        <f t="shared" si="1"/>
        <v>0.2573462711246633</v>
      </c>
      <c r="I15">
        <f>'[1]Calcul prix pesticide'!H15</f>
        <v>6.9996911418195671</v>
      </c>
      <c r="J15">
        <f>'[1]Calcul indice prix agri'!P15</f>
        <v>0.63489498870691485</v>
      </c>
      <c r="K15">
        <f>'[1]Calcul Share China Pest Exp'!Q15</f>
        <v>0.13637344509729449</v>
      </c>
      <c r="L15">
        <v>619.67974262811697</v>
      </c>
      <c r="M15">
        <v>63.99485</v>
      </c>
      <c r="N15">
        <v>0</v>
      </c>
      <c r="O15">
        <v>5.9029999999999996</v>
      </c>
      <c r="Q15">
        <f t="shared" si="2"/>
        <v>7257.2258064516127</v>
      </c>
      <c r="R15">
        <v>6232.5860000000002</v>
      </c>
    </row>
    <row r="16" spans="1:18" x14ac:dyDescent="0.25">
      <c r="A16">
        <v>2004</v>
      </c>
      <c r="B16">
        <v>2530.46</v>
      </c>
      <c r="C16">
        <v>0.35</v>
      </c>
      <c r="D16">
        <v>430.05</v>
      </c>
      <c r="E16">
        <f t="shared" si="0"/>
        <v>5.9482268046125997E-2</v>
      </c>
      <c r="F16">
        <f>[1]Use!L16/[1]data!Q16</f>
        <v>5.744904088584684E-2</v>
      </c>
      <c r="G16">
        <f>[1]Use!L80/[1]data!Q16</f>
        <v>0.22928716517945352</v>
      </c>
      <c r="H16">
        <f t="shared" si="1"/>
        <v>0.29051773195387393</v>
      </c>
      <c r="I16">
        <f>'[1]Calcul prix pesticide'!H16</f>
        <v>6.2297158429154829</v>
      </c>
      <c r="J16">
        <f>'[1]Calcul indice prix agri'!P16</f>
        <v>0.68016730742023879</v>
      </c>
      <c r="K16">
        <f>'[1]Calcul Share China Pest Exp'!Q16</f>
        <v>0.16207642539065328</v>
      </c>
      <c r="L16">
        <v>655.70000835837004</v>
      </c>
      <c r="M16">
        <v>62.876300000000001</v>
      </c>
      <c r="N16">
        <v>0</v>
      </c>
      <c r="O16">
        <v>5.1109999999999998</v>
      </c>
      <c r="Q16">
        <f t="shared" si="2"/>
        <v>7229.885714285715</v>
      </c>
      <c r="R16">
        <v>7014.39</v>
      </c>
    </row>
    <row r="17" spans="1:18" x14ac:dyDescent="0.25">
      <c r="A17">
        <v>2005</v>
      </c>
      <c r="B17">
        <v>2259.41</v>
      </c>
      <c r="C17">
        <v>0.31</v>
      </c>
      <c r="D17">
        <v>383.98</v>
      </c>
      <c r="E17">
        <f t="shared" si="0"/>
        <v>5.2683576685948995E-2</v>
      </c>
      <c r="F17">
        <f>[1]Use!L17/[1]data!Q17</f>
        <v>5.0882088686869588E-2</v>
      </c>
      <c r="G17">
        <f>[1]Use!L81/[1]data!Q17</f>
        <v>0.20308106983681584</v>
      </c>
      <c r="H17">
        <f t="shared" si="1"/>
        <v>0.25731642331405102</v>
      </c>
      <c r="I17">
        <f>'[1]Calcul prix pesticide'!H17</f>
        <v>6.0443085521458517</v>
      </c>
      <c r="J17">
        <f>'[1]Calcul indice prix agri'!P17</f>
        <v>0.77096414073319963</v>
      </c>
      <c r="K17">
        <f>'[1]Calcul Share China Pest Exp'!Q17</f>
        <v>0.16174379193826843</v>
      </c>
      <c r="L17">
        <v>650.7205988856</v>
      </c>
      <c r="M17">
        <v>61.981059999999999</v>
      </c>
      <c r="N17">
        <v>0</v>
      </c>
      <c r="O17">
        <v>4.4000000000000004</v>
      </c>
      <c r="Q17">
        <f t="shared" si="2"/>
        <v>7288.4193548387093</v>
      </c>
      <c r="R17">
        <v>6262.9549999999999</v>
      </c>
    </row>
    <row r="18" spans="1:18" x14ac:dyDescent="0.25">
      <c r="A18">
        <v>2006</v>
      </c>
      <c r="B18">
        <v>2758.28</v>
      </c>
      <c r="C18">
        <v>0.38</v>
      </c>
      <c r="D18">
        <v>468.83</v>
      </c>
      <c r="E18">
        <f t="shared" si="0"/>
        <v>6.4589309279696028E-2</v>
      </c>
      <c r="F18">
        <f>[1]Use!L18/[1]data!Q18</f>
        <v>6.2382281711791401E-2</v>
      </c>
      <c r="G18">
        <f>[1]Use!L82/[1]data!Q18</f>
        <v>0.24897530344997604</v>
      </c>
      <c r="H18">
        <f t="shared" si="1"/>
        <v>0.31541069072030398</v>
      </c>
      <c r="I18">
        <f>'[1]Calcul prix pesticide'!H18</f>
        <v>5.4423718472207412</v>
      </c>
      <c r="J18">
        <f>'[1]Calcul indice prix agri'!P18</f>
        <v>0.87859526193165027</v>
      </c>
      <c r="K18">
        <f>'[1]Calcul Share China Pest Exp'!Q18</f>
        <v>0.14802754368981164</v>
      </c>
      <c r="L18">
        <v>634.16336103985498</v>
      </c>
      <c r="M18">
        <v>60.95355</v>
      </c>
      <c r="N18">
        <v>0</v>
      </c>
      <c r="O18">
        <v>3.7240000000000002</v>
      </c>
      <c r="Q18">
        <f t="shared" si="2"/>
        <v>7258.6315789473692</v>
      </c>
      <c r="R18">
        <v>7646.9480000000003</v>
      </c>
    </row>
    <row r="19" spans="1:18" x14ac:dyDescent="0.25">
      <c r="A19">
        <v>2007</v>
      </c>
      <c r="B19">
        <v>2824.64</v>
      </c>
      <c r="C19">
        <v>0.39</v>
      </c>
      <c r="D19">
        <v>480.24</v>
      </c>
      <c r="E19">
        <f t="shared" si="0"/>
        <v>6.6307069219440365E-2</v>
      </c>
      <c r="F19">
        <f>[1]Use!L19/[1]data!Q19</f>
        <v>6.4039948453608248E-2</v>
      </c>
      <c r="G19">
        <f>[1]Use!L83/[1]data!Q19</f>
        <v>0.2555950846833579</v>
      </c>
      <c r="H19">
        <f t="shared" si="1"/>
        <v>0.32369293078055961</v>
      </c>
      <c r="I19">
        <f>'[1]Calcul prix pesticide'!H19</f>
        <v>5.9527921188649326</v>
      </c>
      <c r="J19">
        <f>'[1]Calcul indice prix agri'!P19</f>
        <v>0.9334608857394705</v>
      </c>
      <c r="K19">
        <f>'[1]Calcul Share China Pest Exp'!Q19</f>
        <v>0.1562040525452992</v>
      </c>
      <c r="L19">
        <v>652.18882563144905</v>
      </c>
      <c r="M19">
        <v>59.827350000000003</v>
      </c>
      <c r="N19">
        <v>0</v>
      </c>
      <c r="O19">
        <v>3.06</v>
      </c>
      <c r="Q19">
        <f t="shared" si="2"/>
        <v>7242.6666666666661</v>
      </c>
      <c r="R19">
        <v>7833.03</v>
      </c>
    </row>
    <row r="20" spans="1:18" x14ac:dyDescent="0.25">
      <c r="A20">
        <v>2008</v>
      </c>
      <c r="B20">
        <v>2599.4299999999998</v>
      </c>
      <c r="C20">
        <v>0.36</v>
      </c>
      <c r="D20">
        <v>441.91</v>
      </c>
      <c r="E20">
        <f t="shared" si="0"/>
        <v>6.1200955594111019E-2</v>
      </c>
      <c r="F20">
        <f>[1]Use!L20/[1]data!Q20</f>
        <v>5.9108342982884712E-2</v>
      </c>
      <c r="G20">
        <f>[1]Use!L84/[1]data!Q20</f>
        <v>0.23591125746798339</v>
      </c>
      <c r="H20">
        <f t="shared" si="1"/>
        <v>0.298799044405889</v>
      </c>
      <c r="I20">
        <f>'[1]Calcul prix pesticide'!H20</f>
        <v>7.0580511273554203</v>
      </c>
      <c r="J20">
        <f>'[1]Calcul indice prix agri'!P20</f>
        <v>1.0755694049243381</v>
      </c>
      <c r="K20">
        <f>'[1]Calcul Share China Pest Exp'!Q20</f>
        <v>0.14923075471019107</v>
      </c>
      <c r="L20">
        <v>692.88543936192104</v>
      </c>
      <c r="M20">
        <v>58.248330000000003</v>
      </c>
      <c r="N20">
        <v>0</v>
      </c>
      <c r="O20">
        <v>3.4180000000000001</v>
      </c>
      <c r="Q20">
        <f t="shared" si="2"/>
        <v>7220.6388888888887</v>
      </c>
      <c r="R20">
        <v>7207.7870000000003</v>
      </c>
    </row>
    <row r="21" spans="1:18" x14ac:dyDescent="0.25">
      <c r="A21">
        <v>2009</v>
      </c>
      <c r="B21">
        <v>2323.15</v>
      </c>
      <c r="C21">
        <v>0.32</v>
      </c>
      <c r="D21">
        <v>394.97</v>
      </c>
      <c r="E21">
        <f t="shared" si="0"/>
        <v>5.4404752168392058E-2</v>
      </c>
      <c r="F21">
        <f>[1]Use!L21/[1]data!Q21</f>
        <v>5.2545208014979666E-2</v>
      </c>
      <c r="G21">
        <f>[1]Use!L85/[1]data!Q21</f>
        <v>0.20971663474162236</v>
      </c>
      <c r="H21">
        <f t="shared" si="1"/>
        <v>0.26559524783160793</v>
      </c>
      <c r="I21">
        <f>'[1]Calcul prix pesticide'!H21</f>
        <v>6.6623480513442148</v>
      </c>
      <c r="J21">
        <f>'[1]Calcul indice prix agri'!P21</f>
        <v>1.0489199254609267</v>
      </c>
      <c r="K21">
        <f>'[1]Calcul Share China Pest Exp'!Q21</f>
        <v>0.16703436358988499</v>
      </c>
      <c r="L21">
        <v>717.71987374898697</v>
      </c>
      <c r="M21">
        <v>56.62717</v>
      </c>
      <c r="N21">
        <v>1</v>
      </c>
      <c r="O21">
        <v>3.766</v>
      </c>
      <c r="Q21">
        <f t="shared" si="2"/>
        <v>7259.84375</v>
      </c>
      <c r="R21">
        <v>6442.24</v>
      </c>
    </row>
    <row r="22" spans="1:18" x14ac:dyDescent="0.25">
      <c r="A22">
        <v>2010</v>
      </c>
      <c r="B22">
        <v>3474.69</v>
      </c>
      <c r="C22">
        <v>0.45</v>
      </c>
      <c r="D22">
        <v>591.03</v>
      </c>
      <c r="E22">
        <f t="shared" si="0"/>
        <v>7.6543087296996284E-2</v>
      </c>
      <c r="F22">
        <f>[1]Use!L22/[1]data!Q22</f>
        <v>7.3925731504105419E-2</v>
      </c>
      <c r="G22">
        <f>[1]Use!L86/[1]data!Q22</f>
        <v>0.29505020591765019</v>
      </c>
      <c r="H22">
        <f t="shared" si="1"/>
        <v>0.37345691270300374</v>
      </c>
      <c r="I22">
        <f>'[1]Calcul prix pesticide'!H22</f>
        <v>4.6432433943514901</v>
      </c>
      <c r="J22">
        <f>'[1]Calcul indice prix agri'!P22</f>
        <v>1.0479124549526344</v>
      </c>
      <c r="K22">
        <f>'[1]Calcul Share China Pest Exp'!Q22</f>
        <v>0.18840079146547073</v>
      </c>
      <c r="L22">
        <v>782.12253976573402</v>
      </c>
      <c r="M22">
        <v>54.981209999999997</v>
      </c>
      <c r="N22">
        <v>1</v>
      </c>
      <c r="O22">
        <v>4.1100000000000003</v>
      </c>
      <c r="Q22">
        <f t="shared" si="2"/>
        <v>7721.5333333333328</v>
      </c>
      <c r="R22">
        <v>9639.991</v>
      </c>
    </row>
    <row r="23" spans="1:18" x14ac:dyDescent="0.25">
      <c r="A23">
        <v>2011</v>
      </c>
      <c r="B23">
        <v>3968.89</v>
      </c>
      <c r="C23">
        <v>0.51</v>
      </c>
      <c r="D23">
        <v>675.13</v>
      </c>
      <c r="E23">
        <f t="shared" si="0"/>
        <v>8.675380270050316E-2</v>
      </c>
      <c r="F23">
        <f>[1]Use!L23/[1]data!Q23</f>
        <v>8.378803645351722E-2</v>
      </c>
      <c r="G23">
        <f>[1]Use!L87/[1]data!Q23</f>
        <v>0.33441198924636362</v>
      </c>
      <c r="H23">
        <f t="shared" si="1"/>
        <v>0.42324619729949681</v>
      </c>
      <c r="I23">
        <f>'[1]Calcul prix pesticide'!H23</f>
        <v>5.4805642138526967</v>
      </c>
      <c r="J23">
        <f>'[1]Calcul indice prix agri'!P23</f>
        <v>1.1264661701488992</v>
      </c>
      <c r="K23">
        <f>'[1]Calcul Share China Pest Exp'!Q23</f>
        <v>0.21240357472633467</v>
      </c>
      <c r="L23">
        <v>803.74878644105297</v>
      </c>
      <c r="M23">
        <v>53.214530000000003</v>
      </c>
      <c r="N23">
        <v>1</v>
      </c>
      <c r="O23">
        <v>3.9670000000000001</v>
      </c>
      <c r="Q23">
        <f t="shared" si="2"/>
        <v>7782.1372549019607</v>
      </c>
      <c r="R23">
        <v>11011.806</v>
      </c>
    </row>
    <row r="24" spans="1:18" x14ac:dyDescent="0.25">
      <c r="A24">
        <v>2012</v>
      </c>
      <c r="B24">
        <v>4010.74</v>
      </c>
      <c r="C24">
        <v>0.52</v>
      </c>
      <c r="D24">
        <v>682.25</v>
      </c>
      <c r="E24">
        <f t="shared" si="0"/>
        <v>8.8454998329485335E-2</v>
      </c>
      <c r="F24">
        <f>[1]Use!L24/[1]data!Q24</f>
        <v>8.5431516378523656E-2</v>
      </c>
      <c r="G24">
        <f>[1]Use!L88/[1]data!Q24</f>
        <v>0.34096889850750739</v>
      </c>
      <c r="H24">
        <f t="shared" si="1"/>
        <v>0.43154500167051468</v>
      </c>
      <c r="I24">
        <f>'[1]Calcul prix pesticide'!H24</f>
        <v>5.2597708482615966</v>
      </c>
      <c r="J24">
        <f>'[1]Calcul indice prix agri'!P24</f>
        <v>1.056428355168036</v>
      </c>
      <c r="K24">
        <f>'[1]Calcul Share China Pest Exp'!Q24</f>
        <v>0.22180330565278925</v>
      </c>
      <c r="L24">
        <v>836.72594852257203</v>
      </c>
      <c r="M24">
        <v>51.37912</v>
      </c>
      <c r="N24">
        <v>1</v>
      </c>
      <c r="O24">
        <v>3.8170000000000002</v>
      </c>
      <c r="Q24">
        <f t="shared" si="2"/>
        <v>7712.9615384615381</v>
      </c>
      <c r="R24">
        <v>11140.948</v>
      </c>
    </row>
    <row r="25" spans="1:18" x14ac:dyDescent="0.25">
      <c r="A25">
        <v>2013</v>
      </c>
      <c r="B25">
        <v>4536.1499999999996</v>
      </c>
      <c r="C25">
        <v>0.59</v>
      </c>
      <c r="D25">
        <v>771.63</v>
      </c>
      <c r="E25">
        <f t="shared" si="0"/>
        <v>0.10036301709599552</v>
      </c>
      <c r="F25">
        <f>[1]Use!L25/[1]data!Q25</f>
        <v>9.6931869536942133E-2</v>
      </c>
      <c r="G25">
        <f>[1]Use!L89/[1]data!Q25</f>
        <v>0.38686904092677715</v>
      </c>
      <c r="H25">
        <f t="shared" si="1"/>
        <v>0.48963698290400448</v>
      </c>
      <c r="I25">
        <f>'[1]Calcul prix pesticide'!H25</f>
        <v>5.3690322911641744</v>
      </c>
      <c r="J25">
        <f>'[1]Calcul indice prix agri'!P25</f>
        <v>0.98875876367833127</v>
      </c>
      <c r="K25">
        <f>'[1]Calcul Share China Pest Exp'!Q25</f>
        <v>0.24540365497292374</v>
      </c>
      <c r="L25">
        <v>901.84474459892203</v>
      </c>
      <c r="M25">
        <v>49.469189999999998</v>
      </c>
      <c r="N25">
        <v>1</v>
      </c>
      <c r="O25">
        <v>3.6749999999999998</v>
      </c>
      <c r="Q25">
        <f t="shared" si="2"/>
        <v>7688.389830508474</v>
      </c>
      <c r="R25">
        <v>12600.405000000001</v>
      </c>
    </row>
    <row r="26" spans="1:18" x14ac:dyDescent="0.25">
      <c r="A26">
        <v>2014</v>
      </c>
      <c r="B26">
        <v>5479.55</v>
      </c>
      <c r="C26">
        <v>0.71</v>
      </c>
      <c r="D26">
        <v>932.11</v>
      </c>
      <c r="E26">
        <f t="shared" si="0"/>
        <v>0.12077599437910047</v>
      </c>
      <c r="F26">
        <f>[1]Use!L26/[1]data!Q26</f>
        <v>0.11664651294358112</v>
      </c>
      <c r="G26">
        <f>[1]Use!L90/[1]data!Q26</f>
        <v>0.46555465321057382</v>
      </c>
      <c r="H26">
        <f t="shared" si="1"/>
        <v>0.5892240056208996</v>
      </c>
      <c r="I26">
        <f>'[1]Calcul prix pesticide'!H26</f>
        <v>5.136826411294825</v>
      </c>
      <c r="J26">
        <f>'[1]Calcul indice prix agri'!P26</f>
        <v>1.0843659178192571</v>
      </c>
      <c r="K26">
        <f>'[1]Calcul Share China Pest Exp'!Q26</f>
        <v>0.25039548567052405</v>
      </c>
      <c r="L26">
        <v>964.45945895277805</v>
      </c>
      <c r="M26">
        <v>47.613039999999998</v>
      </c>
      <c r="N26">
        <v>1</v>
      </c>
      <c r="O26">
        <v>3.53</v>
      </c>
      <c r="Q26">
        <f t="shared" si="2"/>
        <v>7717.6760563380285</v>
      </c>
      <c r="R26">
        <v>15220.963</v>
      </c>
    </row>
    <row r="27" spans="1:18" x14ac:dyDescent="0.25">
      <c r="A27">
        <v>2015</v>
      </c>
      <c r="B27">
        <v>5838.14</v>
      </c>
      <c r="C27">
        <v>0.75</v>
      </c>
      <c r="D27">
        <v>993.11</v>
      </c>
      <c r="E27">
        <f t="shared" si="0"/>
        <v>0.12758044514177461</v>
      </c>
      <c r="F27">
        <f>[1]Use!L27/[1]data!Q27</f>
        <v>0.12321775428475507</v>
      </c>
      <c r="G27">
        <f>[1]Use!L91/[1]data!Q27</f>
        <v>0.49178291373622418</v>
      </c>
      <c r="H27">
        <f t="shared" si="1"/>
        <v>0.62241955485822542</v>
      </c>
      <c r="I27">
        <f>'[1]Calcul prix pesticide'!H27</f>
        <v>5.0497079475189466</v>
      </c>
      <c r="J27">
        <f>'[1]Calcul indice prix agri'!P27</f>
        <v>1.1746123731521427</v>
      </c>
      <c r="K27">
        <f>'[1]Calcul Share China Pest Exp'!Q27</f>
        <v>0.25109537178284125</v>
      </c>
      <c r="L27">
        <v>1007.23620871183</v>
      </c>
      <c r="M27">
        <v>46.672020000000003</v>
      </c>
      <c r="N27">
        <v>1</v>
      </c>
      <c r="O27">
        <v>3.5459999999999998</v>
      </c>
      <c r="Q27">
        <f t="shared" si="2"/>
        <v>7784.1866666666674</v>
      </c>
      <c r="R27">
        <v>16217.043</v>
      </c>
    </row>
    <row r="28" spans="1:18" x14ac:dyDescent="0.25">
      <c r="A28">
        <v>2016</v>
      </c>
      <c r="B28">
        <v>4831.12</v>
      </c>
      <c r="C28">
        <v>0.62</v>
      </c>
      <c r="D28">
        <v>821.81</v>
      </c>
      <c r="E28">
        <f t="shared" si="0"/>
        <v>0.10546668267399692</v>
      </c>
      <c r="F28">
        <f>[1]Use!L28/[1]data!Q28</f>
        <v>0.10186047955753531</v>
      </c>
      <c r="G28">
        <f>[1]Use!L92/[1]data!Q28</f>
        <v>0.40654100912417829</v>
      </c>
      <c r="H28">
        <f t="shared" si="1"/>
        <v>0.51453331732600305</v>
      </c>
      <c r="I28">
        <f>'[1]Calcul prix pesticide'!H28</f>
        <v>4.5821021945283613</v>
      </c>
      <c r="J28">
        <f>'[1]Calcul indice prix agri'!P28</f>
        <v>1.2123598593057148</v>
      </c>
      <c r="K28">
        <f>'[1]Calcul Share China Pest Exp'!Q28</f>
        <v>0.27746296784334684</v>
      </c>
      <c r="L28">
        <v>1046.5537280905501</v>
      </c>
      <c r="M28">
        <v>45.825119999999998</v>
      </c>
      <c r="N28">
        <v>1</v>
      </c>
      <c r="O28">
        <v>3.5720000000000001</v>
      </c>
      <c r="Q28">
        <f t="shared" si="2"/>
        <v>7792.1290322580644</v>
      </c>
      <c r="R28">
        <v>13419.777</v>
      </c>
    </row>
    <row r="29" spans="1:18" x14ac:dyDescent="0.25">
      <c r="A29">
        <v>2017</v>
      </c>
      <c r="B29">
        <v>7068.63</v>
      </c>
      <c r="C29">
        <v>0.91</v>
      </c>
      <c r="D29">
        <v>1202.42</v>
      </c>
      <c r="E29">
        <f t="shared" si="0"/>
        <v>0.15479692670291134</v>
      </c>
      <c r="F29">
        <f>[1]Use!L29/[1]data!Q29</f>
        <v>0.14950451501917628</v>
      </c>
      <c r="G29">
        <f>[1]Use!L93/[1]data!Q29</f>
        <v>0.59669721006758025</v>
      </c>
      <c r="H29">
        <f t="shared" si="1"/>
        <v>0.75520307329708869</v>
      </c>
      <c r="I29">
        <f>'[1]Calcul prix pesticide'!H29</f>
        <v>4.0745326172544676</v>
      </c>
      <c r="J29">
        <f>'[1]Calcul indice prix agri'!P29</f>
        <v>1.2083886604717353</v>
      </c>
      <c r="K29">
        <f>'[1]Calcul Share China Pest Exp'!Q29</f>
        <v>0.29471484420872834</v>
      </c>
      <c r="L29">
        <v>1066.8364579633001</v>
      </c>
      <c r="M29">
        <v>45.075629999999997</v>
      </c>
      <c r="N29">
        <v>1</v>
      </c>
      <c r="O29">
        <v>3.5979999999999999</v>
      </c>
      <c r="Q29">
        <f t="shared" si="2"/>
        <v>7767.7252747252742</v>
      </c>
      <c r="R29">
        <v>19635.091</v>
      </c>
    </row>
    <row r="30" spans="1:18" x14ac:dyDescent="0.25">
      <c r="A30">
        <v>2018</v>
      </c>
      <c r="B30">
        <v>7321.6</v>
      </c>
      <c r="C30">
        <v>0.94</v>
      </c>
      <c r="D30">
        <v>1245.45</v>
      </c>
      <c r="E30">
        <f t="shared" si="0"/>
        <v>0.15989988527097901</v>
      </c>
      <c r="F30">
        <f>[1]Use!L30/[1]data!Q30</f>
        <v>0.15443315668706289</v>
      </c>
      <c r="G30">
        <f>[1]Use!L94/[1]data!Q30</f>
        <v>0.61636787041083907</v>
      </c>
      <c r="H30">
        <f t="shared" si="1"/>
        <v>0.78010011472902097</v>
      </c>
      <c r="I30">
        <f>'[1]Calcul prix pesticide'!H30</f>
        <v>4.4712863856191927</v>
      </c>
      <c r="J30">
        <f>'[1]Calcul indice prix agri'!P30</f>
        <v>1.1550745225928754</v>
      </c>
      <c r="K30">
        <f>'[1]Calcul Share China Pest Exp'!Q30</f>
        <v>0.28471116751653552</v>
      </c>
      <c r="L30">
        <v>1106.10123285144</v>
      </c>
      <c r="M30">
        <v>44.380420000000001</v>
      </c>
      <c r="N30">
        <v>1</v>
      </c>
      <c r="O30">
        <v>3.609</v>
      </c>
      <c r="Q30">
        <f t="shared" si="2"/>
        <v>7788.9361702127671</v>
      </c>
      <c r="R30">
        <v>20337.774000000001</v>
      </c>
    </row>
    <row r="31" spans="1:18" x14ac:dyDescent="0.25">
      <c r="A31">
        <v>2019</v>
      </c>
      <c r="B31">
        <v>7321.6</v>
      </c>
      <c r="C31">
        <v>0.94</v>
      </c>
      <c r="D31">
        <v>1245.45</v>
      </c>
      <c r="E31">
        <f t="shared" si="0"/>
        <v>0.15989988527097901</v>
      </c>
      <c r="F31">
        <f>[1]Use!L31/[1]data!Q31</f>
        <v>0.15443315668706289</v>
      </c>
      <c r="G31">
        <f>[1]Use!L95/[1]data!Q31</f>
        <v>0.61636787041083907</v>
      </c>
      <c r="H31">
        <f t="shared" si="1"/>
        <v>0.78010011472902097</v>
      </c>
      <c r="I31">
        <f>'[1]Calcul prix pesticide'!F31</f>
        <v>0</v>
      </c>
      <c r="J31">
        <f>'[1]Calcul indice prix agri'!P31</f>
        <v>1.1248971638783407</v>
      </c>
      <c r="K31">
        <f>'[1]Calcul Share China Pest Exp'!Q31</f>
        <v>0.26539382862490973</v>
      </c>
      <c r="L31">
        <v>1120.46723129272</v>
      </c>
      <c r="M31">
        <v>43.770099999999999</v>
      </c>
      <c r="N31">
        <v>1</v>
      </c>
      <c r="O31">
        <v>3.629</v>
      </c>
      <c r="Q31">
        <f t="shared" si="2"/>
        <v>7788.9361702127671</v>
      </c>
    </row>
    <row r="32" spans="1:18" x14ac:dyDescent="0.25">
      <c r="A32">
        <v>2020</v>
      </c>
      <c r="B32">
        <v>7321.6</v>
      </c>
      <c r="C32">
        <v>0.94</v>
      </c>
      <c r="D32">
        <v>1245.45</v>
      </c>
      <c r="E32">
        <f t="shared" si="0"/>
        <v>0.15989988527097901</v>
      </c>
      <c r="F32">
        <f>[1]Use!L32/[1]data!Q32</f>
        <v>0.15443315668706289</v>
      </c>
      <c r="G32">
        <f>[1]Use!L96/[1]data!Q32</f>
        <v>0.61636787041083907</v>
      </c>
      <c r="H32">
        <f t="shared" si="1"/>
        <v>0.78010011472902097</v>
      </c>
      <c r="I32">
        <f>'[1]Calcul prix pesticide'!F32</f>
        <v>0</v>
      </c>
      <c r="J32">
        <f>'[1]Calcul indice prix agri'!P32</f>
        <v>1.1605518563983814</v>
      </c>
      <c r="K32">
        <f>'[1]Calcul Share China Pest Exp'!Q32</f>
        <v>0.34788768086734284</v>
      </c>
      <c r="M32">
        <v>43.304160000000003</v>
      </c>
      <c r="N32">
        <v>1</v>
      </c>
      <c r="O32">
        <v>3.9470000000000001</v>
      </c>
      <c r="Q32">
        <f t="shared" si="2"/>
        <v>7788.9361702127671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brunelle</dc:creator>
  <cp:lastModifiedBy>brunelle</cp:lastModifiedBy>
  <dcterms:created xsi:type="dcterms:W3CDTF">2024-04-25T08:56:21Z</dcterms:created>
  <dcterms:modified xsi:type="dcterms:W3CDTF">2024-04-25T08:56:59Z</dcterms:modified>
</cp:coreProperties>
</file>