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descamps\AppData\Local\Microsoft\Windows\INetCache\Content.Outlook\KW5CI6BZ\"/>
    </mc:Choice>
  </mc:AlternateContent>
  <bookViews>
    <workbookView xWindow="0" yWindow="0" windowWidth="28830" windowHeight="21990"/>
  </bookViews>
  <sheets>
    <sheet name="Risques &amp; Opportunités" sheetId="1" r:id="rId1"/>
    <sheet name="Devises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ACH_PFA">[1]Achat!$X$251</definedName>
    <definedName name="ACH_Report1">[1]!Tab_Achats[[Colonne14]:[Colonne15]]</definedName>
    <definedName name="ACH_Report2">[1]!Tab_Achats[[Colonne28]:[Colonne29]]</definedName>
    <definedName name="ACH_Report3">[1]!Tab_Achats[Colonne24]</definedName>
    <definedName name="ACH_Report4">[1]!Tab_Achats[Colonne30]</definedName>
    <definedName name="BET_ECART_CUM2">[1]!Tab_Béton[Colonne155]</definedName>
    <definedName name="BET_ECARTS_OLD2">[1]!Tab_Béton[Colonne282]</definedName>
    <definedName name="bet_m" localSheetId="0">#REF!</definedName>
    <definedName name="bet_m">#REF!</definedName>
    <definedName name="BET_PFA">[1]Béton!$AG$13</definedName>
    <definedName name="BET_Report10">[1]!Tab_Béton[[Colonne27]:[Colonne28]]</definedName>
    <definedName name="BET_Report11">[1]!Tab_Béton[Colonne23]</definedName>
    <definedName name="BET_Report12">[1]!Tab_Béton[Colonne29]</definedName>
    <definedName name="BET_Report13">[1]!Tab_Béton[[Colonne132]:[Colonne143]]</definedName>
    <definedName name="BET_Report6" localSheetId="0">[1]Béton!#REF!</definedName>
    <definedName name="BET_Report6">[1]Béton!#REF!</definedName>
    <definedName name="BET_Report7" localSheetId="0">[1]Béton!#REF!</definedName>
    <definedName name="BET_Report7">[1]Béton!#REF!</definedName>
    <definedName name="BET_Report8" localSheetId="0">[1]Béton!#REF!</definedName>
    <definedName name="BET_Report8">[1]Béton!#REF!</definedName>
    <definedName name="BET_Report9">[1]!Tab_Béton[[Colonne13]:[Colonne14]]</definedName>
    <definedName name="CEX_Report1">[1]!Tab_CEX[[Colonne13]:[Colonne14]]</definedName>
    <definedName name="CEX_Report2">[1]!Tab_CEX[[Colonne27]:[Colonne28]]</definedName>
    <definedName name="CEX_Report3">[1]!Tab_CEX[Colonne23]</definedName>
    <definedName name="CEX_Report4">[1]!Tab_CEX[Colonne29]</definedName>
    <definedName name="CHE_PFA">'[1]C.Expl'!$X$69</definedName>
    <definedName name="Chrono">#REF!</definedName>
    <definedName name="cnro_m" localSheetId="0">#REF!</definedName>
    <definedName name="cnro_m">#REF!</definedName>
    <definedName name="COMPTA">[1]!Tab_Dépenses[Comptabilisé]</definedName>
    <definedName name="CON_PFA">'[1]Conso.'!$X$47</definedName>
    <definedName name="CON_Report1">[1]!Tab_Conso[[Colonne13]:[Colonne14]]</definedName>
    <definedName name="CON_Report2">[1]!Tab_Conso[[Colonne27]:[Colonne28]]</definedName>
    <definedName name="CON_Report3">[1]!Tab_Conso[Colonne23]</definedName>
    <definedName name="CON_Report4">[1]!Tab_Conso[Colonne29]</definedName>
    <definedName name="cumul" localSheetId="0">#REF!</definedName>
    <definedName name="cumul">#REF!</definedName>
    <definedName name="ENC_PFA">[1]Encadr.!$Z$63</definedName>
    <definedName name="ENC_Report1">[1]!Tab_Encadr[[Colonne14]:[Colonne15]]</definedName>
    <definedName name="ENC_Report2">[1]!Tab_Encadr[[Colonne28]:[Colonne29]]</definedName>
    <definedName name="ENC_Report3">[1]!Tab_Encadr[Colonne24]</definedName>
    <definedName name="ENC_Report4">[1]!Tab_Encadr[Colonne30]</definedName>
    <definedName name="ENE_Report1">[1]!Tab_Client17[Colonne1]</definedName>
    <definedName name="ENE_Report2">[1]!Tab_Client17[Colonne3]</definedName>
    <definedName name="ENE_Report3">[1]!Tab_Client17[Colonne6]</definedName>
    <definedName name="ENE_Report4">[1]!Tab_Client17[Colonne8]</definedName>
    <definedName name="ENGAGES">[1]!Tab_Dépenses[Engagé]</definedName>
    <definedName name="FAMILLE">'[2]MENU DEROULANT'!$A$1</definedName>
    <definedName name="HON_Report1">[1]!Tab_Hono[[Colonne14]:[Colonne15]]</definedName>
    <definedName name="HON_Report2">[1]!Tab_Hono[[Colonne28]:[Colonne29]]</definedName>
    <definedName name="HON_Report3">[1]!Tab_Hono[Colonne24]</definedName>
    <definedName name="HON_Report4">[1]!Tab_Hono[Colonne30]</definedName>
    <definedName name="IMM_PFA" localSheetId="0">#REF!</definedName>
    <definedName name="IMM_PFA">#REF!</definedName>
    <definedName name="IMM_Plan_Début" localSheetId="0">#REF!</definedName>
    <definedName name="IMM_Plan_Début">#REF!</definedName>
    <definedName name="IMM_Plan_Fin" localSheetId="0">#REF!</definedName>
    <definedName name="IMM_Plan_Fin">#REF!</definedName>
    <definedName name="IMM_Report1" localSheetId="0">#REF!</definedName>
    <definedName name="IMM_Report1">#REF!</definedName>
    <definedName name="IMM_Report2" localSheetId="0">#REF!</definedName>
    <definedName name="IMM_Report2">#REF!</definedName>
    <definedName name="IMM_Report3" localSheetId="0">#REF!</definedName>
    <definedName name="IMM_Report3">#REF!</definedName>
    <definedName name="IMM_Report4" localSheetId="0">#REF!</definedName>
    <definedName name="IMM_Report4">#REF!</definedName>
    <definedName name="Liste_Machines">[3]!Liste_des_Machines[#Data]</definedName>
    <definedName name="LOC_PFA">[1]Loc.!$Y$24</definedName>
    <definedName name="LOC_Plan_Début">[1]Loc.!$AI$4</definedName>
    <definedName name="LOC_Report1">[1]!Tab_Loc[[Colonne13]:[Colonne14]]</definedName>
    <definedName name="LOC_Report2">[1]!Tab_Loc[[Colonne27]:[Colonne28]]</definedName>
    <definedName name="LOC_Report3">[1]!Tab_Loc[Colonne23]</definedName>
    <definedName name="LOC_Report4">[1]!Tab_Loc[Colonne29]</definedName>
    <definedName name="m_1" localSheetId="0">#REF!</definedName>
    <definedName name="m_1">#REF!</definedName>
    <definedName name="MAT_Ligne_Fin" localSheetId="0">LOC_PFA</definedName>
    <definedName name="MAT_Ligne_Fin">LOC_PFA</definedName>
    <definedName name="MAT_MINI">[1]!Tab_Matrice[miniTDB]</definedName>
    <definedName name="MAT_QT_BUDGET">[1]Matrice!$T$5</definedName>
    <definedName name="MAT_Rep_Fin" localSheetId="0">LOC_PFA</definedName>
    <definedName name="MAT_Rep_Fin">LOC_PFA</definedName>
    <definedName name="MAT_Report1">[1]!Tab_Matériaux[[Colonne13]:[Colonne14]]</definedName>
    <definedName name="MAT_Report2">[1]!Tab_Matériaux[[Colonne27]:[Colonne28]]</definedName>
    <definedName name="MAT_Report3">[1]!Tab_Matériaux[Colonne23]</definedName>
    <definedName name="MAT_Report4">[1]!Tab_Matériaux[Colonne29]</definedName>
    <definedName name="MAT_TYPE_AVT">[1]!Tab_Matrice[Type]</definedName>
    <definedName name="MAT_Unité">[1]Matrice!$G$4</definedName>
    <definedName name="MO_PFA">[1]MO!$X$60</definedName>
    <definedName name="MO_Report1">[1]MO!$O$59:$P$60</definedName>
    <definedName name="MO_Report5">[1]!Tab_MO[[Colonne13]:[Colonne14]]</definedName>
    <definedName name="MO_Report6">[1]!Tab_MO[[Colonne27]:[Colonne28]]</definedName>
    <definedName name="MO_Report7">[1]!Tab_MO[Colonne23]</definedName>
    <definedName name="MO_Report8">[1]!Tab_MO[Colonne29]</definedName>
    <definedName name="MO_Total_H_Dép">[1]MO!$P$59</definedName>
    <definedName name="MO_Tx_Cumulé">[1]MO!$P$61</definedName>
    <definedName name="MO_Tx_PFA">[1]MO!$X$61</definedName>
    <definedName name="mois" localSheetId="0">#REF!</definedName>
    <definedName name="mois">#REF!</definedName>
    <definedName name="MTR_Plan_Début">[1]Matériaux!$AH$4</definedName>
    <definedName name="MTR_Report1">[1]!Tab_Matrice[Colonne23]</definedName>
    <definedName name="MTR_Report2">[1]!Tab_Matrice[Colonne35]</definedName>
    <definedName name="MTR_Report3">[1]!Tab_Matrice[Colonne28]</definedName>
    <definedName name="MTR_Report4">[1]!Tab_Matrice[Colonne36]</definedName>
    <definedName name="MTR_Report5">[1]!Tab_Matrice[Colonne31]</definedName>
    <definedName name="MTR_Report6">[1]!Tab_Matrice[Colonne37]</definedName>
    <definedName name="page17a" localSheetId="0">#REF!</definedName>
    <definedName name="page17a">#REF!</definedName>
    <definedName name="page17b" localSheetId="0">#REF!</definedName>
    <definedName name="page17b">#REF!</definedName>
    <definedName name="PUB_Cat2">'[1]PU Béton'!$I$54</definedName>
    <definedName name="PUB_Cat3">'[1]PU Béton'!$L$54</definedName>
    <definedName name="PUB_Cat4">'[1]PU Béton'!$O$54</definedName>
    <definedName name="PUB_Cat5">'[1]PU Béton'!$R$54</definedName>
    <definedName name="PUB_Cat6">'[1]PU Béton'!$U$54</definedName>
    <definedName name="PUB_Cat7">'[1]PU Béton'!$X$54</definedName>
    <definedName name="PUB_Cat8">'[1]PU Béton'!$AA$54</definedName>
    <definedName name="PUB_PU_Total">'[1]PU Béton'!$AE$54</definedName>
    <definedName name="REC_Report1">[1]!Tab_Recettes[Colonne9]</definedName>
    <definedName name="REC_Report2">[1]!Tab_Recettes[Colonne21]</definedName>
    <definedName name="REC_Report3">[1]!Tab_Recettes[Colonne14]</definedName>
    <definedName name="REC_Report4">[1]!Tab_Recettes[Colonne22]</definedName>
    <definedName name="REC_Report5">[1]!Tab_Recettes[Colonne92]</definedName>
    <definedName name="REC_Report6">[1]!Tab_Recettes[Colonne222]</definedName>
    <definedName name="REF_CODE_MINI">'[1]Réf.'!$S$4:$S$20</definedName>
    <definedName name="REF_Corres">'[1]Réf.'!$M$5:$N$18</definedName>
    <definedName name="REF_Date">'[4]Réf.'!$E$5</definedName>
    <definedName name="REF_Date_Début">'[1]Réf.'!$F$7</definedName>
    <definedName name="REF_DATE_FIN_MOIS">'[1]Réf.'!$G$6</definedName>
    <definedName name="REF_Date_Gestion">'[1]Réf.'!$F$6</definedName>
    <definedName name="REF_Marché">'[1]Réf.'!$F$12</definedName>
    <definedName name="REF_Numéro">'[1]Réf.'!$F$10</definedName>
    <definedName name="REF_Responsable">'[1]Réf.'!$F$11</definedName>
    <definedName name="ST_Droit">[1]ST!$Y$5</definedName>
    <definedName name="ST_Report1">[1]!Tab_ST[[Colonne23]:[Colonne232]]</definedName>
    <definedName name="ST_Report2">[1]!Tab_ST[[Colonne33]:[Colonne34]]</definedName>
    <definedName name="ST_Report3">[1]!Tab_ST[Colonne20]</definedName>
    <definedName name="ST_Report4">[1]!Tab_ST[Colonne35]</definedName>
    <definedName name="SUI_Achat">#REF!</definedName>
    <definedName name="SUI_Amort">#REF!</definedName>
    <definedName name="SUI_AMORT_CUM">#REF!</definedName>
    <definedName name="SUI_Amort2">#REF!</definedName>
    <definedName name="SUI_Buy">#REF!</definedName>
    <definedName name="SUI_Code">#REF!</definedName>
    <definedName name="Tableau_RUBRIQUES">'[5]Liste RUBRIQUES'!$B:$F</definedName>
    <definedName name="TDB_Report1">[1]!Tab_TDB[Total
Crédits]</definedName>
    <definedName name="TDB_Report2">[1]!Tab_TDB[Colonne4]</definedName>
    <definedName name="TDB_Report3">[1]!Tab_TDB[Total réalisé]</definedName>
    <definedName name="TDB_Report4">[1]!Tab_TDB[Colonne7]</definedName>
    <definedName name="TDB_Report5">[1]!Tab_TDB[PFA]</definedName>
    <definedName name="TDB_Report6">[1]!Tab_TDB[Colonne11]</definedName>
    <definedName name="_xlnm.Print_Area" localSheetId="0">'Risques &amp; Opportunités'!$B$2:$R$58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D6" i="2" l="1"/>
  <c r="B44" i="1" l="1"/>
  <c r="R43" i="1"/>
  <c r="Q43" i="1"/>
  <c r="P43" i="1"/>
  <c r="B43" i="1"/>
  <c r="R20" i="1" l="1"/>
  <c r="Q20" i="1"/>
  <c r="P20" i="1"/>
  <c r="R19" i="1"/>
  <c r="Q19" i="1"/>
  <c r="P19" i="1"/>
  <c r="R17" i="1"/>
  <c r="Q17" i="1"/>
  <c r="P17" i="1"/>
  <c r="R16" i="1"/>
  <c r="Q16" i="1"/>
  <c r="P16" i="1"/>
  <c r="R15" i="1"/>
  <c r="Q15" i="1"/>
  <c r="P15" i="1"/>
  <c r="R13" i="1"/>
  <c r="Q13" i="1"/>
  <c r="P13" i="1"/>
  <c r="R9" i="1"/>
  <c r="Q9" i="1"/>
  <c r="P9" i="1"/>
  <c r="R44" i="1"/>
  <c r="Q44" i="1"/>
  <c r="P44" i="1"/>
  <c r="R42" i="1"/>
  <c r="Q42" i="1"/>
  <c r="P42" i="1"/>
  <c r="B42" i="1"/>
  <c r="R41" i="1"/>
  <c r="R47" i="1" s="1"/>
  <c r="B41" i="1"/>
  <c r="R40" i="1"/>
  <c r="Q40" i="1"/>
  <c r="P40" i="1"/>
  <c r="B40" i="1"/>
  <c r="R39" i="1"/>
  <c r="Q39" i="1"/>
  <c r="P39" i="1"/>
  <c r="B39" i="1"/>
  <c r="R38" i="1"/>
  <c r="Q38" i="1"/>
  <c r="P38" i="1"/>
  <c r="B38" i="1"/>
  <c r="R37" i="1"/>
  <c r="B37" i="1"/>
  <c r="R36" i="1"/>
  <c r="Q36" i="1"/>
  <c r="P36" i="1"/>
  <c r="B36" i="1"/>
  <c r="R35" i="1"/>
  <c r="B35" i="1"/>
  <c r="R34" i="1"/>
  <c r="Q34" i="1"/>
  <c r="P34" i="1"/>
  <c r="B34" i="1"/>
  <c r="B20" i="1"/>
  <c r="B19" i="1"/>
  <c r="B18" i="1"/>
  <c r="B17" i="1"/>
  <c r="B16" i="1"/>
  <c r="B15" i="1"/>
  <c r="B14" i="1"/>
  <c r="B13" i="1"/>
  <c r="B10" i="1"/>
  <c r="B9" i="1"/>
  <c r="Q35" i="1" l="1"/>
  <c r="R50" i="1"/>
  <c r="P35" i="1"/>
  <c r="P37" i="1"/>
  <c r="Q37" i="1"/>
  <c r="P41" i="1"/>
  <c r="Q41" i="1"/>
  <c r="R46" i="1" l="1"/>
  <c r="R49" i="1" s="1"/>
  <c r="Q47" i="1"/>
  <c r="Q50" i="1"/>
  <c r="P47" i="1"/>
  <c r="P50" i="1"/>
  <c r="D7" i="2"/>
  <c r="Q46" i="1" l="1"/>
  <c r="P46" i="1"/>
  <c r="Q49" i="1" l="1"/>
  <c r="P49" i="1"/>
  <c r="P10" i="1" l="1"/>
  <c r="R10" i="1"/>
  <c r="Q10" i="1"/>
  <c r="Q14" i="1"/>
  <c r="R14" i="1"/>
  <c r="P14" i="1"/>
  <c r="Q18" i="1"/>
  <c r="Q26" i="1" s="1"/>
  <c r="R18" i="1"/>
  <c r="R26" i="1" s="1"/>
  <c r="P18" i="1"/>
  <c r="Q23" i="1"/>
  <c r="R23" i="1" l="1"/>
  <c r="P23" i="1"/>
  <c r="P26" i="1"/>
  <c r="Q22" i="1"/>
  <c r="Q57" i="1" s="1"/>
  <c r="P22" i="1" l="1"/>
  <c r="P57" i="1" s="1"/>
  <c r="Q59" i="1"/>
  <c r="Q58" i="1"/>
  <c r="Q25" i="1"/>
  <c r="R22" i="1"/>
  <c r="R58" i="1" l="1"/>
  <c r="R57" i="1"/>
  <c r="R59" i="1"/>
  <c r="P25" i="1"/>
  <c r="P59" i="1"/>
  <c r="P58" i="1"/>
  <c r="R25" i="1"/>
</calcChain>
</file>

<file path=xl/comments1.xml><?xml version="1.0" encoding="utf-8"?>
<comments xmlns="http://schemas.openxmlformats.org/spreadsheetml/2006/main">
  <authors>
    <author xml:space="preserve">D'ANGLEJAN Martin 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D'ANGLEJAN Martin :</t>
        </r>
        <r>
          <rPr>
            <sz val="9"/>
            <color indexed="81"/>
            <rFont val="Tahoma"/>
            <family val="2"/>
          </rPr>
          <t xml:space="preserve">
Pas de montant en dur, laisser formule de calcul
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D'ANGLEJAN Martin :</t>
        </r>
        <r>
          <rPr>
            <sz val="9"/>
            <color indexed="81"/>
            <rFont val="Tahoma"/>
            <family val="2"/>
          </rPr>
          <t xml:space="preserve">
Pas de montant en dur, laisser formule de calcul
</t>
        </r>
      </text>
    </comment>
  </commentList>
</comments>
</file>

<file path=xl/sharedStrings.xml><?xml version="1.0" encoding="utf-8"?>
<sst xmlns="http://schemas.openxmlformats.org/spreadsheetml/2006/main" count="93" uniqueCount="44">
  <si>
    <t>Evénements</t>
  </si>
  <si>
    <t>Probabilité</t>
  </si>
  <si>
    <t>Devise</t>
  </si>
  <si>
    <t xml:space="preserve">RISQUES &amp; OPPORTUNITES  </t>
  </si>
  <si>
    <t>Taux de change</t>
  </si>
  <si>
    <t>EUR</t>
  </si>
  <si>
    <t>Devise du marché</t>
  </si>
  <si>
    <t>USD</t>
  </si>
  <si>
    <t>GHS</t>
  </si>
  <si>
    <t>CFA</t>
  </si>
  <si>
    <t>Intégrer dans budget</t>
  </si>
  <si>
    <t>Juste</t>
  </si>
  <si>
    <t>Au mieux</t>
  </si>
  <si>
    <t>Au pire</t>
  </si>
  <si>
    <t>Montant</t>
  </si>
  <si>
    <t>Valorisation</t>
  </si>
  <si>
    <t>Type</t>
  </si>
  <si>
    <t>RISQUES</t>
  </si>
  <si>
    <t>OPPORTUNITES</t>
  </si>
  <si>
    <t>Intégrer dans derniere prévision budgétaire</t>
  </si>
  <si>
    <t>Paiement de l'arrêt de chantier de février-mars 2019</t>
  </si>
  <si>
    <t>Intégrer - Dans débours</t>
  </si>
  <si>
    <t>Allongement de délai jusqu'à fin septembre 2020</t>
  </si>
  <si>
    <t>Allongement de délai au-delà de septembre 2020</t>
  </si>
  <si>
    <t>Intégrer- Risque/aléas</t>
  </si>
  <si>
    <t>Non intégrer</t>
  </si>
  <si>
    <t>Etudes solution 4B</t>
  </si>
  <si>
    <t>Centrale à béton n°2</t>
  </si>
  <si>
    <t>Maintien béton projeté 8 cm</t>
  </si>
  <si>
    <t>Intégrer - Risque/Aléas</t>
  </si>
  <si>
    <t>Réparation des garde-corps existants suite casse à la découpe des trottoirs</t>
  </si>
  <si>
    <t>Amputations sur les prix de la série ESSH</t>
  </si>
  <si>
    <t>Interprétation actuelle des dates de démarrage des prix de la série 100 (forfaits)</t>
  </si>
  <si>
    <t>Augmentation des provisions du marché</t>
  </si>
  <si>
    <t>Peiement EIES + pose 1ère pierre</t>
  </si>
  <si>
    <t>Revente des installations à la fin du chantier</t>
  </si>
  <si>
    <t>Total Non Intégré budget (EUR Budget)</t>
  </si>
  <si>
    <t>Total Intégré budget (EUR Budget)</t>
  </si>
  <si>
    <t>Pays</t>
  </si>
  <si>
    <t>Chantier</t>
  </si>
  <si>
    <t>Propriétaire</t>
  </si>
  <si>
    <t>Code</t>
  </si>
  <si>
    <t>Plan au plus tot</t>
  </si>
  <si>
    <t>FCFA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</si>
</sst>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* #,##0\ &quot;€&quot;_-;\-* #,##0\ &quot;€&quot;_-;_-* &quot;-&quot;\ &quot;€&quot;_-;_-@_-"/>
    <numFmt numFmtId="41" formatCode="_-* #,##0\ _€_-;\-* #,##0\ _€_-;_-* &quot;-&quot;\ _€_-;_-@_-"/>
    <numFmt numFmtId="43" formatCode="_-* #,##0.00\ _€_-;\-* #,##0.00\ _€_-;_-* &quot;-&quot;??\ _€_-;_-@_-"/>
    <numFmt numFmtId="164" formatCode="#,##0.00_ ;[Red]\-#,##0.00\ "/>
    <numFmt numFmtId="165" formatCode="#,##0_ ;[Red]\-#,##0\ "/>
    <numFmt numFmtId="166" formatCode="_-[$$-409]* #,##0.00_ ;_-[$$-409]* \-#,##0.00\ ;_-[$$-409]* &quot;-&quot;??_ ;_-@_ "/>
    <numFmt numFmtId="167" formatCode="_-* #,##0\ _€_-;\-* #,##0\ _€_-;_-* &quot;-&quot;??\ _€_-;_-@_-"/>
    <numFmt numFmtId="168" formatCode="#,##0.000000"/>
    <numFmt numFmtId="169" formatCode="_-* #,##0\ [$€-40C]_-;\-* #,##0\ [$€-40C]_-;_-* &quot;-&quot;??\ [$€-40C]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8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i/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22548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9FFC9"/>
        <bgColor indexed="64"/>
      </patternFill>
    </fill>
    <fill>
      <patternFill patternType="solid">
        <fgColor rgb="FFFFD1E0"/>
        <bgColor indexed="64"/>
      </patternFill>
    </fill>
    <fill>
      <patternFill patternType="solid">
        <fgColor rgb="FFFEA0AD"/>
        <bgColor indexed="64"/>
      </patternFill>
    </fill>
    <fill>
      <patternFill patternType="solid">
        <fgColor rgb="FFECF4FA"/>
        <bgColor indexed="64"/>
      </patternFill>
    </fill>
    <fill>
      <patternFill patternType="solid">
        <fgColor rgb="FF85FF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18">
    <xf numFmtId="0" fontId="0" fillId="0" borderId="0" xfId="0"/>
    <xf numFmtId="0" fontId="3" fillId="0" borderId="0" xfId="3" applyFont="1" applyAlignment="1">
      <alignment vertical="center"/>
    </xf>
    <xf numFmtId="0" fontId="2" fillId="0" borderId="0" xfId="3" applyAlignment="1">
      <alignment vertical="center"/>
    </xf>
    <xf numFmtId="0" fontId="3" fillId="0" borderId="0" xfId="3" applyFont="1" applyBorder="1" applyAlignment="1">
      <alignment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3" xfId="3" quotePrefix="1" applyFont="1" applyFill="1" applyBorder="1" applyAlignment="1">
      <alignment horizontal="center" vertical="center"/>
    </xf>
    <xf numFmtId="0" fontId="3" fillId="0" borderId="6" xfId="3" applyFont="1" applyBorder="1" applyAlignment="1">
      <alignment vertical="center"/>
    </xf>
    <xf numFmtId="0" fontId="3" fillId="0" borderId="6" xfId="3" applyFont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164" fontId="3" fillId="0" borderId="6" xfId="3" applyNumberFormat="1" applyFont="1" applyBorder="1" applyAlignment="1">
      <alignment vertical="center"/>
    </xf>
    <xf numFmtId="165" fontId="6" fillId="0" borderId="6" xfId="3" applyNumberFormat="1" applyFont="1" applyBorder="1" applyAlignment="1">
      <alignment horizontal="center" vertical="center" wrapText="1"/>
    </xf>
    <xf numFmtId="0" fontId="2" fillId="0" borderId="0" xfId="3" applyBorder="1" applyAlignment="1">
      <alignment vertical="center"/>
    </xf>
    <xf numFmtId="0" fontId="3" fillId="0" borderId="7" xfId="3" applyFont="1" applyBorder="1" applyAlignment="1">
      <alignment horizontal="left" vertical="center" wrapText="1"/>
    </xf>
    <xf numFmtId="9" fontId="3" fillId="0" borderId="7" xfId="2" applyFont="1" applyFill="1" applyBorder="1" applyAlignment="1">
      <alignment horizontal="center" vertical="center"/>
    </xf>
    <xf numFmtId="9" fontId="3" fillId="0" borderId="3" xfId="2" applyFont="1" applyFill="1" applyBorder="1" applyAlignment="1">
      <alignment horizontal="center" vertical="center"/>
    </xf>
    <xf numFmtId="166" fontId="3" fillId="0" borderId="7" xfId="3" applyNumberFormat="1" applyFont="1" applyBorder="1" applyAlignment="1">
      <alignment horizontal="center" vertical="center" wrapText="1"/>
    </xf>
    <xf numFmtId="0" fontId="3" fillId="0" borderId="7" xfId="3" applyFont="1" applyFill="1" applyBorder="1" applyAlignment="1">
      <alignment horizontal="left" vertical="center" wrapText="1"/>
    </xf>
    <xf numFmtId="9" fontId="3" fillId="0" borderId="7" xfId="2" applyFont="1" applyBorder="1" applyAlignment="1">
      <alignment horizontal="center" vertical="center"/>
    </xf>
    <xf numFmtId="9" fontId="3" fillId="0" borderId="3" xfId="2" applyFont="1" applyBorder="1" applyAlignment="1">
      <alignment horizontal="center" vertical="center"/>
    </xf>
    <xf numFmtId="0" fontId="5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43" fontId="3" fillId="0" borderId="0" xfId="1" applyFont="1" applyAlignment="1">
      <alignment vertical="center"/>
    </xf>
    <xf numFmtId="43" fontId="3" fillId="0" borderId="6" xfId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43" fontId="5" fillId="0" borderId="0" xfId="1" applyFont="1" applyAlignment="1">
      <alignment vertical="center"/>
    </xf>
    <xf numFmtId="167" fontId="3" fillId="0" borderId="7" xfId="1" applyNumberFormat="1" applyFont="1" applyBorder="1" applyAlignment="1">
      <alignment horizontal="center" vertical="center" wrapText="1"/>
    </xf>
    <xf numFmtId="0" fontId="8" fillId="0" borderId="0" xfId="0" applyFont="1"/>
    <xf numFmtId="0" fontId="9" fillId="0" borderId="0" xfId="1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3" fontId="8" fillId="0" borderId="0" xfId="0" applyNumberFormat="1" applyFont="1" applyFill="1"/>
    <xf numFmtId="4" fontId="9" fillId="7" borderId="12" xfId="2" applyNumberFormat="1" applyFont="1" applyFill="1" applyBorder="1" applyAlignment="1">
      <alignment horizontal="center" vertical="center" wrapText="1"/>
    </xf>
    <xf numFmtId="4" fontId="9" fillId="7" borderId="13" xfId="2" applyNumberFormat="1" applyFont="1" applyFill="1" applyBorder="1" applyAlignment="1">
      <alignment horizontal="center" vertical="center" wrapText="1"/>
    </xf>
    <xf numFmtId="168" fontId="9" fillId="7" borderId="13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>
      <alignment horizontal="right" vertical="center"/>
    </xf>
    <xf numFmtId="0" fontId="3" fillId="0" borderId="0" xfId="3" applyFont="1" applyAlignment="1">
      <alignment horizontal="right" vertical="center"/>
    </xf>
    <xf numFmtId="0" fontId="11" fillId="0" borderId="0" xfId="0" applyFont="1"/>
    <xf numFmtId="0" fontId="2" fillId="0" borderId="0" xfId="3" applyAlignment="1">
      <alignment horizontal="center" vertical="center"/>
    </xf>
    <xf numFmtId="165" fontId="6" fillId="0" borderId="0" xfId="3" applyNumberFormat="1" applyFont="1" applyBorder="1" applyAlignment="1">
      <alignment horizontal="center" vertical="center" wrapText="1"/>
    </xf>
    <xf numFmtId="167" fontId="3" fillId="0" borderId="0" xfId="1" applyNumberFormat="1" applyFont="1" applyBorder="1" applyAlignment="1">
      <alignment horizontal="center" vertical="center" wrapText="1"/>
    </xf>
    <xf numFmtId="0" fontId="2" fillId="0" borderId="0" xfId="3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9" fontId="3" fillId="0" borderId="7" xfId="2" applyFont="1" applyBorder="1" applyAlignment="1">
      <alignment horizontal="center" vertical="center" wrapText="1"/>
    </xf>
    <xf numFmtId="0" fontId="3" fillId="0" borderId="0" xfId="3" applyFont="1" applyBorder="1" applyAlignment="1">
      <alignment horizontal="center" vertical="center" wrapText="1"/>
    </xf>
    <xf numFmtId="0" fontId="3" fillId="0" borderId="0" xfId="3" applyFont="1" applyBorder="1" applyAlignment="1">
      <alignment horizontal="left" vertical="center" wrapText="1"/>
    </xf>
    <xf numFmtId="166" fontId="3" fillId="0" borderId="0" xfId="3" applyNumberFormat="1" applyFont="1" applyBorder="1" applyAlignment="1">
      <alignment horizontal="center" vertical="center" wrapText="1"/>
    </xf>
    <xf numFmtId="9" fontId="3" fillId="0" borderId="0" xfId="2" applyFont="1" applyBorder="1" applyAlignment="1">
      <alignment horizontal="center" vertical="center" wrapText="1"/>
    </xf>
    <xf numFmtId="9" fontId="3" fillId="0" borderId="0" xfId="2" applyFont="1" applyBorder="1" applyAlignment="1">
      <alignment horizontal="center" vertical="center"/>
    </xf>
    <xf numFmtId="167" fontId="3" fillId="0" borderId="0" xfId="1" applyNumberFormat="1" applyFont="1" applyBorder="1" applyAlignment="1">
      <alignment horizontal="center" vertical="center"/>
    </xf>
    <xf numFmtId="167" fontId="3" fillId="0" borderId="0" xfId="1" applyNumberFormat="1" applyFont="1" applyAlignment="1">
      <alignment vertical="center"/>
    </xf>
    <xf numFmtId="0" fontId="15" fillId="0" borderId="0" xfId="3" applyFont="1" applyAlignment="1">
      <alignment vertical="center"/>
    </xf>
    <xf numFmtId="0" fontId="14" fillId="0" borderId="0" xfId="3" applyFont="1" applyAlignment="1">
      <alignment vertical="center"/>
    </xf>
    <xf numFmtId="169" fontId="3" fillId="0" borderId="0" xfId="3" applyNumberFormat="1" applyFont="1" applyBorder="1" applyAlignment="1">
      <alignment vertical="center"/>
    </xf>
    <xf numFmtId="0" fontId="16" fillId="0" borderId="0" xfId="3" applyFont="1" applyAlignment="1">
      <alignment horizontal="right" vertical="center"/>
    </xf>
    <xf numFmtId="0" fontId="16" fillId="0" borderId="0" xfId="3" applyFont="1" applyAlignment="1">
      <alignment vertical="center"/>
    </xf>
    <xf numFmtId="167" fontId="3" fillId="14" borderId="7" xfId="1" applyNumberFormat="1" applyFont="1" applyFill="1" applyBorder="1" applyAlignment="1">
      <alignment horizontal="center" vertical="center"/>
    </xf>
    <xf numFmtId="167" fontId="3" fillId="14" borderId="7" xfId="1" applyNumberFormat="1" applyFont="1" applyFill="1" applyBorder="1" applyAlignment="1">
      <alignment horizontal="center" vertical="center" wrapText="1"/>
    </xf>
    <xf numFmtId="0" fontId="3" fillId="14" borderId="7" xfId="3" applyFont="1" applyFill="1" applyBorder="1" applyAlignment="1">
      <alignment horizontal="center" vertical="center" wrapText="1"/>
    </xf>
    <xf numFmtId="42" fontId="5" fillId="14" borderId="8" xfId="3" applyNumberFormat="1" applyFont="1" applyFill="1" applyBorder="1" applyAlignment="1">
      <alignment vertical="center"/>
    </xf>
    <xf numFmtId="42" fontId="5" fillId="14" borderId="9" xfId="3" applyNumberFormat="1" applyFont="1" applyFill="1" applyBorder="1" applyAlignment="1">
      <alignment vertical="center"/>
    </xf>
    <xf numFmtId="42" fontId="5" fillId="14" borderId="7" xfId="3" applyNumberFormat="1" applyFont="1" applyFill="1" applyBorder="1" applyAlignment="1">
      <alignment vertical="center"/>
    </xf>
    <xf numFmtId="167" fontId="16" fillId="14" borderId="0" xfId="1" applyNumberFormat="1" applyFont="1" applyFill="1" applyAlignment="1">
      <alignment vertical="center"/>
    </xf>
    <xf numFmtId="169" fontId="3" fillId="14" borderId="7" xfId="3" applyNumberFormat="1" applyFont="1" applyFill="1" applyBorder="1" applyAlignment="1">
      <alignment vertical="center"/>
    </xf>
    <xf numFmtId="0" fontId="5" fillId="15" borderId="7" xfId="3" quotePrefix="1" applyFont="1" applyFill="1" applyBorder="1" applyAlignment="1">
      <alignment horizontal="center" vertical="center"/>
    </xf>
    <xf numFmtId="0" fontId="5" fillId="15" borderId="9" xfId="3" quotePrefix="1" applyFont="1" applyFill="1" applyBorder="1" applyAlignment="1">
      <alignment horizontal="center" vertical="center"/>
    </xf>
    <xf numFmtId="0" fontId="5" fillId="15" borderId="5" xfId="3" quotePrefix="1" applyFont="1" applyFill="1" applyBorder="1" applyAlignment="1">
      <alignment horizontal="center" vertical="center"/>
    </xf>
    <xf numFmtId="41" fontId="3" fillId="0" borderId="7" xfId="3" applyNumberFormat="1" applyFont="1" applyBorder="1" applyAlignment="1">
      <alignment horizontal="justify" vertical="center" wrapText="1"/>
    </xf>
    <xf numFmtId="0" fontId="17" fillId="0" borderId="7" xfId="3" applyFont="1" applyFill="1" applyBorder="1" applyAlignment="1">
      <alignment horizontal="left" vertical="center" wrapText="1"/>
    </xf>
    <xf numFmtId="41" fontId="17" fillId="0" borderId="7" xfId="3" applyNumberFormat="1" applyFont="1" applyBorder="1" applyAlignment="1">
      <alignment horizontal="justify" vertical="center" wrapText="1"/>
    </xf>
    <xf numFmtId="166" fontId="17" fillId="0" borderId="7" xfId="3" applyNumberFormat="1" applyFont="1" applyBorder="1" applyAlignment="1">
      <alignment horizontal="center" vertical="center" wrapText="1"/>
    </xf>
    <xf numFmtId="169" fontId="18" fillId="11" borderId="7" xfId="3" applyNumberFormat="1" applyFont="1" applyFill="1" applyBorder="1" applyAlignment="1">
      <alignment vertical="center"/>
    </xf>
    <xf numFmtId="42" fontId="18" fillId="10" borderId="7" xfId="3" applyNumberFormat="1" applyFont="1" applyFill="1" applyBorder="1" applyAlignment="1">
      <alignment vertical="center"/>
    </xf>
    <xf numFmtId="169" fontId="17" fillId="12" borderId="7" xfId="3" applyNumberFormat="1" applyFont="1" applyFill="1" applyBorder="1" applyAlignment="1">
      <alignment vertical="center"/>
    </xf>
    <xf numFmtId="169" fontId="18" fillId="10" borderId="7" xfId="3" applyNumberFormat="1" applyFont="1" applyFill="1" applyBorder="1" applyAlignment="1">
      <alignment vertical="center"/>
    </xf>
    <xf numFmtId="42" fontId="18" fillId="8" borderId="7" xfId="3" applyNumberFormat="1" applyFont="1" applyFill="1" applyBorder="1" applyAlignment="1">
      <alignment vertical="center"/>
    </xf>
    <xf numFmtId="42" fontId="18" fillId="9" borderId="7" xfId="3" applyNumberFormat="1" applyFont="1" applyFill="1" applyBorder="1" applyAlignment="1">
      <alignment vertical="center"/>
    </xf>
    <xf numFmtId="42" fontId="18" fillId="13" borderId="7" xfId="3" applyNumberFormat="1" applyFont="1" applyFill="1" applyBorder="1" applyAlignment="1">
      <alignment vertical="center"/>
    </xf>
    <xf numFmtId="0" fontId="5" fillId="0" borderId="2" xfId="3" applyFont="1" applyBorder="1" applyAlignment="1">
      <alignment horizontal="center" vertical="center"/>
    </xf>
    <xf numFmtId="0" fontId="5" fillId="0" borderId="3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15" borderId="1" xfId="3" applyFont="1" applyFill="1" applyBorder="1" applyAlignment="1">
      <alignment horizontal="center" vertical="center"/>
    </xf>
    <xf numFmtId="0" fontId="5" fillId="15" borderId="4" xfId="3" applyFont="1" applyFill="1" applyBorder="1" applyAlignment="1">
      <alignment horizontal="center" vertical="center"/>
    </xf>
    <xf numFmtId="43" fontId="5" fillId="15" borderId="2" xfId="1" applyFont="1" applyFill="1" applyBorder="1" applyAlignment="1">
      <alignment horizontal="center" vertical="center" wrapText="1"/>
    </xf>
    <xf numFmtId="43" fontId="1" fillId="15" borderId="5" xfId="1" applyFont="1" applyFill="1" applyBorder="1" applyAlignment="1">
      <alignment horizontal="center" vertical="center" wrapText="1"/>
    </xf>
    <xf numFmtId="43" fontId="5" fillId="15" borderId="2" xfId="1" applyFont="1" applyFill="1" applyBorder="1" applyAlignment="1">
      <alignment horizontal="center" vertical="center"/>
    </xf>
    <xf numFmtId="43" fontId="1" fillId="15" borderId="5" xfId="1" applyFont="1" applyFill="1" applyBorder="1" applyAlignment="1">
      <alignment horizontal="center" vertical="center"/>
    </xf>
    <xf numFmtId="0" fontId="5" fillId="15" borderId="2" xfId="3" applyFont="1" applyFill="1" applyBorder="1" applyAlignment="1">
      <alignment horizontal="center" vertical="center"/>
    </xf>
    <xf numFmtId="0" fontId="5" fillId="15" borderId="15" xfId="3" applyFont="1" applyFill="1" applyBorder="1" applyAlignment="1">
      <alignment horizontal="center" vertical="center"/>
    </xf>
    <xf numFmtId="0" fontId="5" fillId="15" borderId="16" xfId="3" applyFont="1" applyFill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7" fillId="0" borderId="6" xfId="3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4" fillId="2" borderId="0" xfId="3" applyFont="1" applyFill="1" applyBorder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0" fillId="4" borderId="10" xfId="1" applyNumberFormat="1" applyFont="1" applyFill="1" applyBorder="1" applyAlignment="1">
      <alignment horizontal="center" vertical="center" wrapText="1"/>
    </xf>
    <xf numFmtId="0" fontId="14" fillId="9" borderId="0" xfId="3" applyFont="1" applyFill="1" applyAlignment="1">
      <alignment horizontal="center" vertical="center"/>
    </xf>
    <xf numFmtId="0" fontId="5" fillId="15" borderId="5" xfId="3" applyFont="1" applyFill="1" applyBorder="1" applyAlignment="1">
      <alignment horizontal="center" vertical="center"/>
    </xf>
    <xf numFmtId="0" fontId="5" fillId="16" borderId="1" xfId="3" applyFont="1" applyFill="1" applyBorder="1" applyAlignment="1">
      <alignment horizontal="center" vertical="center"/>
    </xf>
    <xf numFmtId="0" fontId="5" fillId="16" borderId="2" xfId="3" applyFont="1" applyFill="1" applyBorder="1" applyAlignment="1">
      <alignment horizontal="center" vertical="center"/>
    </xf>
    <xf numFmtId="0" fontId="5" fillId="16" borderId="4" xfId="3" applyFont="1" applyFill="1" applyBorder="1" applyAlignment="1">
      <alignment horizontal="center" vertical="center"/>
    </xf>
    <xf numFmtId="0" fontId="5" fillId="16" borderId="5" xfId="3" applyFont="1" applyFill="1" applyBorder="1" applyAlignment="1">
      <alignment horizontal="center" vertical="center"/>
    </xf>
    <xf numFmtId="0" fontId="5" fillId="16" borderId="2" xfId="3" applyFont="1" applyFill="1" applyBorder="1" applyAlignment="1">
      <alignment horizontal="center" vertical="center" wrapText="1"/>
    </xf>
    <xf numFmtId="0" fontId="5" fillId="16" borderId="5" xfId="3" applyFont="1" applyFill="1" applyBorder="1" applyAlignment="1">
      <alignment horizontal="center" vertical="center" wrapText="1"/>
    </xf>
    <xf numFmtId="0" fontId="17" fillId="14" borderId="7" xfId="3" applyFont="1" applyFill="1" applyBorder="1" applyAlignment="1">
      <alignment horizontal="center" vertical="center" wrapText="1"/>
    </xf>
    <xf numFmtId="0" fontId="17" fillId="0" borderId="7" xfId="3" applyFont="1" applyBorder="1" applyAlignment="1">
      <alignment horizontal="left" vertical="center" wrapText="1"/>
    </xf>
    <xf numFmtId="167" fontId="17" fillId="0" borderId="7" xfId="1" applyNumberFormat="1" applyFont="1" applyBorder="1" applyAlignment="1">
      <alignment horizontal="center" vertical="center" wrapText="1"/>
    </xf>
    <xf numFmtId="167" fontId="19" fillId="14" borderId="0" xfId="1" applyNumberFormat="1" applyFont="1" applyFill="1" applyAlignment="1">
      <alignment vertical="center"/>
    </xf>
    <xf numFmtId="167" fontId="20" fillId="14" borderId="7" xfId="1" applyNumberFormat="1" applyFont="1" applyFill="1" applyBorder="1" applyAlignment="1">
      <alignment horizontal="center" vertical="center"/>
    </xf>
    <xf numFmtId="167" fontId="20" fillId="14" borderId="7" xfId="1" applyNumberFormat="1" applyFont="1" applyFill="1" applyBorder="1" applyAlignment="1">
      <alignment horizontal="center" vertical="center" wrapText="1"/>
    </xf>
    <xf numFmtId="167" fontId="20" fillId="0" borderId="0" xfId="1" applyNumberFormat="1" applyFont="1" applyBorder="1" applyAlignment="1">
      <alignment horizontal="center" vertical="center"/>
    </xf>
    <xf numFmtId="167" fontId="20" fillId="0" borderId="0" xfId="1" applyNumberFormat="1" applyFont="1" applyBorder="1" applyAlignment="1">
      <alignment horizontal="center" vertical="center" wrapText="1"/>
    </xf>
    <xf numFmtId="42" fontId="21" fillId="14" borderId="8" xfId="3" applyNumberFormat="1" applyFont="1" applyFill="1" applyBorder="1" applyAlignment="1">
      <alignment vertical="center"/>
    </xf>
    <xf numFmtId="42" fontId="21" fillId="14" borderId="9" xfId="3" applyNumberFormat="1" applyFont="1" applyFill="1" applyBorder="1" applyAlignment="1">
      <alignment vertical="center"/>
    </xf>
    <xf numFmtId="42" fontId="21" fillId="14" borderId="7" xfId="3" applyNumberFormat="1" applyFont="1" applyFill="1" applyBorder="1" applyAlignment="1">
      <alignment vertical="center"/>
    </xf>
  </cellXfs>
  <cellStyles count="4">
    <cellStyle name="Milliers" xfId="1" builtinId="3"/>
    <cellStyle name="Normal" xfId="0" builtinId="0"/>
    <cellStyle name="Normal 4" xfId="3"/>
    <cellStyle name="Pourcentage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9FFC9"/>
      <color rgb="FFF5F5F5"/>
      <color rgb="FF85FF85"/>
      <color rgb="FFECF4FA"/>
      <color rgb="FFFEA0AD"/>
      <color rgb="FFFFD1E0"/>
      <color rgb="FF69FF69"/>
      <color rgb="FFFFB9B9"/>
      <color rgb="FFFFC5C5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beaujot/AppData/Local/Microsoft/Windows/INetCache/Content.Outlook/RKYI1HH3/CASTOR%20Ghana%20July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oupeeiffage.sharepoint.com/Users/rdesgrippes/Documents/Stage%20Romain/base%20de%20travail/Dossier%20final/Parc%20Mat&#233;riel%20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.%20GHANA\01%20-%20Port%20of%20Tema\Budget\B1\Trame%20Budget%20B1_Me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fremeau/AppData/Local/Microsoft/Windows/Temporary%20Internet%20Files/Content.Outlook/16TGLKSC/Immo/2014-01%20Suivi%20du%20mat&#233;riel%20TDO%20rev0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vigneron/Desktop/Etats%20Jet%20modifi&#233;s/Etat%206%20-%20Grand%20live%20analytique%20Table%20Builder_2%20-%20janvi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ANDES"/>
      <sheetName val="Réf."/>
      <sheetName val="Suivi résultat comptable"/>
      <sheetName val="PS"/>
      <sheetName val="Garde"/>
      <sheetName val="Indicateurs"/>
      <sheetName val="T.Bord"/>
      <sheetName val="Com."/>
      <sheetName val="Mini TDB"/>
      <sheetName val="Previsions"/>
      <sheetName val="Recettes"/>
      <sheetName val="Client"/>
      <sheetName val="Energies"/>
      <sheetName val="Matrice"/>
      <sheetName val="Détail ana."/>
      <sheetName val="Transferts &amp; Hors Etudes"/>
      <sheetName val="Suivi matériel"/>
      <sheetName val="Forecast"/>
      <sheetName val="MO"/>
      <sheetName val="PU MO"/>
      <sheetName val="Béton"/>
      <sheetName val="PU Béton"/>
      <sheetName val="Matériaux"/>
      <sheetName val="Conso."/>
      <sheetName val="Achat"/>
      <sheetName val="Loc."/>
      <sheetName val="Encadr."/>
      <sheetName val="C.Expl"/>
      <sheetName val="ST"/>
      <sheetName val="Hono."/>
      <sheetName val="Stocks"/>
      <sheetName val="CASTOR Ghana July V2"/>
    </sheetNames>
    <sheetDataSet>
      <sheetData sheetId="0" refreshError="1"/>
      <sheetData sheetId="1" refreshError="1">
        <row r="4">
          <cell r="S4" t="str">
            <v>INDIVIS</v>
          </cell>
        </row>
        <row r="5">
          <cell r="M5" t="str">
            <v>MO</v>
          </cell>
          <cell r="N5" t="str">
            <v>1.1</v>
          </cell>
          <cell r="S5" t="str">
            <v>(vide)</v>
          </cell>
        </row>
        <row r="6">
          <cell r="F6">
            <v>43282</v>
          </cell>
          <cell r="G6">
            <v>43312</v>
          </cell>
          <cell r="M6" t="str">
            <v>EN</v>
          </cell>
          <cell r="N6" t="str">
            <v>1.2</v>
          </cell>
          <cell r="S6" t="str">
            <v>TRAVAUX</v>
          </cell>
        </row>
        <row r="7">
          <cell r="F7">
            <v>42979</v>
          </cell>
          <cell r="M7" t="str">
            <v>BE</v>
          </cell>
          <cell r="N7" t="str">
            <v>2.1</v>
          </cell>
          <cell r="S7" t="str">
            <v>EQUIPEMENTS</v>
          </cell>
        </row>
        <row r="8">
          <cell r="M8" t="str">
            <v>MX</v>
          </cell>
          <cell r="N8" t="str">
            <v>2.2</v>
          </cell>
          <cell r="S8" t="str">
            <v>VEHICULES</v>
          </cell>
        </row>
        <row r="9">
          <cell r="M9" t="str">
            <v>CO</v>
          </cell>
          <cell r="N9" t="str">
            <v>2.3</v>
          </cell>
          <cell r="S9" t="str">
            <v>FRAIS PROPORTIONNELS</v>
          </cell>
        </row>
        <row r="10">
          <cell r="F10" t="str">
            <v>815170</v>
          </cell>
          <cell r="M10" t="str">
            <v>LO</v>
          </cell>
          <cell r="N10" t="str">
            <v>3.1</v>
          </cell>
          <cell r="S10" t="str">
            <v>Total général</v>
          </cell>
        </row>
        <row r="11">
          <cell r="F11" t="str">
            <v>J-L PETARD</v>
          </cell>
          <cell r="M11" t="str">
            <v>AC</v>
          </cell>
          <cell r="N11" t="str">
            <v>3.2</v>
          </cell>
        </row>
        <row r="12">
          <cell r="F12" t="str">
            <v>Forfait</v>
          </cell>
          <cell r="M12" t="str">
            <v>IM</v>
          </cell>
          <cell r="N12" t="str">
            <v>3.3</v>
          </cell>
        </row>
        <row r="13">
          <cell r="M13" t="str">
            <v>CE</v>
          </cell>
          <cell r="N13">
            <v>4</v>
          </cell>
        </row>
        <row r="14">
          <cell r="M14" t="str">
            <v>PR</v>
          </cell>
          <cell r="N14" t="str">
            <v>5.1</v>
          </cell>
        </row>
        <row r="15">
          <cell r="M15" t="str">
            <v>ET</v>
          </cell>
          <cell r="N15" t="str">
            <v>5.2</v>
          </cell>
        </row>
        <row r="16">
          <cell r="M16" t="str">
            <v>ES</v>
          </cell>
          <cell r="N16" t="str">
            <v>5.3</v>
          </cell>
        </row>
        <row r="17">
          <cell r="M17" t="str">
            <v>ST</v>
          </cell>
          <cell r="N17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G4" t="str">
            <v>Unité
"Qté"</v>
          </cell>
        </row>
        <row r="5">
          <cell r="T5" t="str">
            <v>Qté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>
        <row r="59">
          <cell r="O59">
            <v>172121.78532767232</v>
          </cell>
          <cell r="P59">
            <v>0</v>
          </cell>
        </row>
        <row r="60">
          <cell r="O60">
            <v>181655.9741213847</v>
          </cell>
          <cell r="P60">
            <v>0</v>
          </cell>
          <cell r="X60">
            <v>0</v>
          </cell>
        </row>
        <row r="61">
          <cell r="P61">
            <v>0</v>
          </cell>
          <cell r="X61">
            <v>0</v>
          </cell>
        </row>
      </sheetData>
      <sheetData sheetId="19" refreshError="1"/>
      <sheetData sheetId="20" refreshError="1">
        <row r="13">
          <cell r="AG13">
            <v>0</v>
          </cell>
        </row>
      </sheetData>
      <sheetData sheetId="21" refreshError="1">
        <row r="54">
          <cell r="I54">
            <v>0</v>
          </cell>
          <cell r="L54">
            <v>0</v>
          </cell>
          <cell r="O54">
            <v>0</v>
          </cell>
          <cell r="R54">
            <v>0</v>
          </cell>
          <cell r="U54">
            <v>0</v>
          </cell>
          <cell r="X54">
            <v>0</v>
          </cell>
          <cell r="AA54">
            <v>0</v>
          </cell>
          <cell r="AE54">
            <v>0</v>
          </cell>
        </row>
      </sheetData>
      <sheetData sheetId="22" refreshError="1">
        <row r="4">
          <cell r="AH4">
            <v>42979</v>
          </cell>
        </row>
      </sheetData>
      <sheetData sheetId="23" refreshError="1">
        <row r="47">
          <cell r="X47" t="e">
            <v>#DIV/0!</v>
          </cell>
        </row>
      </sheetData>
      <sheetData sheetId="24" refreshError="1">
        <row r="251">
          <cell r="X251">
            <v>103954.88215462276</v>
          </cell>
        </row>
      </sheetData>
      <sheetData sheetId="25" refreshError="1">
        <row r="4">
          <cell r="AI4">
            <v>42979</v>
          </cell>
        </row>
        <row r="24">
          <cell r="Y24">
            <v>0</v>
          </cell>
        </row>
      </sheetData>
      <sheetData sheetId="26" refreshError="1">
        <row r="63">
          <cell r="Z63">
            <v>1244290.2611127179</v>
          </cell>
        </row>
      </sheetData>
      <sheetData sheetId="27" refreshError="1">
        <row r="69">
          <cell r="X69">
            <v>554421.87738881807</v>
          </cell>
        </row>
      </sheetData>
      <sheetData sheetId="28" refreshError="1">
        <row r="5">
          <cell r="Y5" t="str">
            <v>Droit à dépenses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PARC TN"/>
      <sheetName val="Base (2)"/>
      <sheetName val="Famille "/>
      <sheetName val="GHANA"/>
      <sheetName val="CI"/>
      <sheetName val="MADA COMORES"/>
      <sheetName val="TOGO"/>
      <sheetName val="Planning"/>
      <sheetName val="MENU DEROULA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ATTACHE RAPIDE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ronogramme MO"/>
      <sheetName val="Chronogramme Staff"/>
      <sheetName val="Chronogramme Enc"/>
      <sheetName val="Chronogramme Matériel"/>
      <sheetName val="Dépenses_Recettes Engins"/>
      <sheetName val="P.U. Staff Local"/>
      <sheetName val="P.U. MO"/>
      <sheetName val="Sous-traitant"/>
      <sheetName val="Liste machines"/>
      <sheetName val="Trame Budget B1_Me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C9">
            <v>2000</v>
          </cell>
        </row>
      </sheetData>
      <sheetData sheetId="8">
        <row r="5">
          <cell r="G5" t="str">
            <v>AB52038</v>
          </cell>
        </row>
      </sheetData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ANDES"/>
      <sheetName val="Réf."/>
      <sheetName val="PS"/>
      <sheetName val="Garde"/>
      <sheetName val="Indicateurs"/>
      <sheetName val="T.Bord"/>
      <sheetName val="Com."/>
      <sheetName val="Mini TDB"/>
      <sheetName val="Previsions"/>
      <sheetName val="Recettes"/>
      <sheetName val="Client"/>
      <sheetName val="Energies"/>
      <sheetName val="Matrice"/>
      <sheetName val="Transferts &amp; Hors Etudes"/>
      <sheetName val="Détail ana."/>
      <sheetName val="Suivi matériel"/>
      <sheetName val="MO"/>
      <sheetName val="PU MO"/>
      <sheetName val="Béton"/>
      <sheetName val="PU Béton"/>
      <sheetName val="Matériaux"/>
      <sheetName val="Conso."/>
      <sheetName val="Achat"/>
      <sheetName val="Loc."/>
      <sheetName val="Encadr."/>
      <sheetName val="C.Expl"/>
      <sheetName val="Hono."/>
      <sheetName val="ST"/>
      <sheetName val="Stocks"/>
      <sheetName val="Gestion"/>
    </sheetNames>
    <sheetDataSet>
      <sheetData sheetId="0"/>
      <sheetData sheetId="1">
        <row r="5">
          <cell r="E5">
            <v>41640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>
        <row r="5">
          <cell r="E5">
            <v>41640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AT TCD analytique"/>
      <sheetName val="ETAT TCD compta"/>
      <sheetName val="DETAIL ECRITURES"/>
      <sheetName val="Liste RUBRIQUES"/>
      <sheetName val="Option"/>
      <sheetName val="Feuil13"/>
      <sheetName val="Feuil14"/>
      <sheetName val="Feuil15"/>
      <sheetName val="Feuil16"/>
      <sheetName val="Feuil3"/>
      <sheetName val="Feuil4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N°
rubrique</v>
          </cell>
          <cell r="C2" t="str">
            <v>Description longue</v>
          </cell>
          <cell r="D2" t="str">
            <v>Dépense
/Recette</v>
          </cell>
          <cell r="E2" t="str">
            <v>Chapitre</v>
          </cell>
          <cell r="F2" t="str">
            <v>Sous Chapitre</v>
          </cell>
        </row>
        <row r="3">
          <cell r="B3" t="str">
            <v>00110</v>
          </cell>
          <cell r="C3" t="str">
            <v>TRAVAUX</v>
          </cell>
          <cell r="D3" t="str">
            <v>1 - Recette</v>
          </cell>
          <cell r="E3" t="str">
            <v>0 - PRODUITS</v>
          </cell>
          <cell r="F3" t="str">
            <v>01 - FACTURATION TRAVAUX</v>
          </cell>
        </row>
        <row r="4">
          <cell r="B4" t="str">
            <v>00111</v>
          </cell>
          <cell r="C4" t="str">
            <v>TRAVAUX  TIERS FACTURES</v>
          </cell>
          <cell r="D4" t="str">
            <v>1 - Recette</v>
          </cell>
          <cell r="E4" t="str">
            <v>0 - PRODUITS</v>
          </cell>
          <cell r="F4" t="str">
            <v>01 - FACTURATION TRAVAUX</v>
          </cell>
        </row>
        <row r="5">
          <cell r="B5" t="str">
            <v>00112</v>
          </cell>
          <cell r="C5" t="str">
            <v>TRAVAUX S-T PAIEMENT DIRECT</v>
          </cell>
          <cell r="D5" t="str">
            <v>1 - Recette</v>
          </cell>
          <cell r="E5" t="str">
            <v>0 - PRODUITS</v>
          </cell>
          <cell r="F5" t="str">
            <v>01 - FACTURATION TRAVAUX</v>
          </cell>
        </row>
        <row r="6">
          <cell r="B6" t="str">
            <v>00113</v>
          </cell>
          <cell r="C6" t="str">
            <v>TRAVAUX S-T PAIEMENT ORDINAIRE</v>
          </cell>
          <cell r="D6" t="str">
            <v>1 - Recette</v>
          </cell>
          <cell r="E6" t="str">
            <v>0 - PRODUITS</v>
          </cell>
          <cell r="F6" t="str">
            <v>01 - FACTURATION TRAVAUX</v>
          </cell>
        </row>
        <row r="7">
          <cell r="B7" t="str">
            <v>00150</v>
          </cell>
          <cell r="C7" t="str">
            <v>F&amp;A D'ORDRE TRAVAUX</v>
          </cell>
          <cell r="D7" t="str">
            <v>1 - Recette</v>
          </cell>
          <cell r="E7" t="str">
            <v>0 - PRODUITS</v>
          </cell>
          <cell r="F7" t="str">
            <v>01 - FACTURATION TRAVAUX</v>
          </cell>
        </row>
        <row r="8">
          <cell r="B8" t="str">
            <v>00151</v>
          </cell>
          <cell r="C8" t="str">
            <v>F&amp;A D'ORDRE TRAV SOUSTRAITES</v>
          </cell>
          <cell r="D8" t="str">
            <v>1 - Recette</v>
          </cell>
          <cell r="E8" t="str">
            <v>0 - PRODUITS</v>
          </cell>
          <cell r="F8" t="str">
            <v>01 - FACTURATION TRAVAUX</v>
          </cell>
        </row>
        <row r="9">
          <cell r="B9" t="str">
            <v>00152</v>
          </cell>
          <cell r="C9" t="str">
            <v>F&amp;A D'ORDRE TRAVAUX S-T PD</v>
          </cell>
          <cell r="D9" t="str">
            <v>1 - Recette</v>
          </cell>
          <cell r="E9" t="str">
            <v>0 - PRODUITS</v>
          </cell>
          <cell r="F9" t="str">
            <v>01 - FACTURATION TRAVAUX</v>
          </cell>
        </row>
        <row r="10">
          <cell r="B10" t="str">
            <v>00201</v>
          </cell>
          <cell r="C10" t="str">
            <v>TRAVAUX S-T BRANCHE P.ORDINAIRE</v>
          </cell>
          <cell r="D10" t="str">
            <v>1 - Recette</v>
          </cell>
          <cell r="E10" t="str">
            <v>0 - PRODUITS</v>
          </cell>
          <cell r="F10" t="str">
            <v>02 - PROD. S-T BRANCHE</v>
          </cell>
        </row>
        <row r="11">
          <cell r="B11" t="str">
            <v>00202</v>
          </cell>
          <cell r="C11" t="str">
            <v>TRAVAUX S-T BRANCHE P.DIRECT</v>
          </cell>
          <cell r="D11" t="str">
            <v>1 - Recette</v>
          </cell>
          <cell r="E11" t="str">
            <v>0 - PRODUITS</v>
          </cell>
          <cell r="F11" t="str">
            <v>02 - PROD. S-T BRANCHE</v>
          </cell>
        </row>
        <row r="12">
          <cell r="B12" t="str">
            <v>00301</v>
          </cell>
          <cell r="C12" t="str">
            <v>ASSISTANCE ADMIN &amp; TECHNIQ</v>
          </cell>
          <cell r="D12" t="str">
            <v>1 - Recette</v>
          </cell>
          <cell r="E12" t="str">
            <v>0 - PRODUITS</v>
          </cell>
          <cell r="F12" t="str">
            <v>03 -  PROD. ACCESSOIRES</v>
          </cell>
        </row>
        <row r="13">
          <cell r="B13" t="str">
            <v>00310</v>
          </cell>
          <cell r="C13" t="str">
            <v>VENTE DE BITUME</v>
          </cell>
          <cell r="D13" t="str">
            <v>1 - Recette</v>
          </cell>
          <cell r="E13" t="str">
            <v>0 - PRODUITS</v>
          </cell>
          <cell r="F13" t="str">
            <v>03 -  PROD. ACCESSOIRES</v>
          </cell>
        </row>
        <row r="14">
          <cell r="B14" t="str">
            <v>00311</v>
          </cell>
          <cell r="C14" t="str">
            <v>VENTES DE MARCHANDISES</v>
          </cell>
          <cell r="D14" t="str">
            <v>1 - Recette</v>
          </cell>
          <cell r="E14" t="str">
            <v>0 - PRODUITS</v>
          </cell>
          <cell r="F14" t="str">
            <v>03 -  PROD. ACCESSOIRES</v>
          </cell>
        </row>
        <row r="15">
          <cell r="B15" t="str">
            <v>00312</v>
          </cell>
          <cell r="C15" t="str">
            <v>LOCATIONS DE MATERIEL</v>
          </cell>
          <cell r="D15" t="str">
            <v>1 - Recette</v>
          </cell>
          <cell r="E15" t="str">
            <v>0 - PRODUITS</v>
          </cell>
          <cell r="F15" t="str">
            <v>03 -  PROD. ACCESSOIRES</v>
          </cell>
        </row>
        <row r="16">
          <cell r="B16" t="str">
            <v>00313</v>
          </cell>
          <cell r="C16" t="str">
            <v>LOCATIONS DIVERSES</v>
          </cell>
          <cell r="D16" t="str">
            <v>1 - Recette</v>
          </cell>
          <cell r="E16" t="str">
            <v>0 - PRODUITS</v>
          </cell>
          <cell r="F16" t="str">
            <v>03 -  PROD. ACCESSOIRES</v>
          </cell>
        </row>
        <row r="17">
          <cell r="B17" t="str">
            <v>00315</v>
          </cell>
          <cell r="C17" t="str">
            <v>TRANSPORT DIVERS</v>
          </cell>
          <cell r="D17" t="str">
            <v>1 - Recette</v>
          </cell>
          <cell r="E17" t="str">
            <v>0 - PRODUITS</v>
          </cell>
          <cell r="F17" t="str">
            <v>03 -  PROD. ACCESSOIRES</v>
          </cell>
        </row>
        <row r="18">
          <cell r="B18" t="str">
            <v>00316</v>
          </cell>
          <cell r="C18" t="str">
            <v>TRANSPORT MATX CARRIERES</v>
          </cell>
          <cell r="D18" t="str">
            <v>1 - Recette</v>
          </cell>
          <cell r="E18" t="str">
            <v>0 - PRODUITS</v>
          </cell>
          <cell r="F18" t="str">
            <v>03 -  PROD. ACCESSOIRES</v>
          </cell>
        </row>
        <row r="19">
          <cell r="B19" t="str">
            <v>00317</v>
          </cell>
          <cell r="C19" t="str">
            <v>MISE A DIPOSITION DE PERSONNEL</v>
          </cell>
          <cell r="D19" t="str">
            <v>1 - Recette</v>
          </cell>
          <cell r="E19" t="str">
            <v>0 - PRODUITS</v>
          </cell>
          <cell r="F19" t="str">
            <v>03 -  PROD. ACCESSOIRES</v>
          </cell>
        </row>
        <row r="20">
          <cell r="B20" t="str">
            <v>00320</v>
          </cell>
          <cell r="C20" t="str">
            <v>PORTS ET FRAIS ACCESSOIRES</v>
          </cell>
          <cell r="D20" t="str">
            <v>1 - Recette</v>
          </cell>
          <cell r="E20" t="str">
            <v>0 - PRODUITS</v>
          </cell>
          <cell r="F20" t="str">
            <v>03 -  PROD. ACCESSOIRES</v>
          </cell>
        </row>
        <row r="21">
          <cell r="B21" t="str">
            <v>00321</v>
          </cell>
          <cell r="C21" t="str">
            <v>LOCATIONS IMMOBILIERES</v>
          </cell>
          <cell r="D21" t="str">
            <v>1 - Recette</v>
          </cell>
          <cell r="E21" t="str">
            <v>0 - PRODUITS</v>
          </cell>
          <cell r="F21" t="str">
            <v>03 -  PROD. ACCESSOIRES</v>
          </cell>
        </row>
        <row r="22">
          <cell r="B22" t="str">
            <v>00322</v>
          </cell>
          <cell r="C22" t="str">
            <v>AUTRES PROD.D'ACTIVITE ANNEXE</v>
          </cell>
          <cell r="D22" t="str">
            <v>1 - Recette</v>
          </cell>
          <cell r="E22" t="str">
            <v>0 - PRODUITS</v>
          </cell>
          <cell r="F22" t="str">
            <v>03 -  PROD. ACCESSOIRES</v>
          </cell>
        </row>
        <row r="23">
          <cell r="B23" t="str">
            <v>00323</v>
          </cell>
          <cell r="C23" t="str">
            <v>VENTES DE BETON</v>
          </cell>
          <cell r="D23" t="str">
            <v>1 - Recette</v>
          </cell>
          <cell r="E23" t="str">
            <v>0 - PRODUITS</v>
          </cell>
          <cell r="F23" t="str">
            <v>03 -  PROD. ACCESSOIRES</v>
          </cell>
        </row>
        <row r="24">
          <cell r="B24" t="str">
            <v>00324</v>
          </cell>
          <cell r="C24" t="str">
            <v>VENTES DE CHAUX</v>
          </cell>
          <cell r="D24" t="str">
            <v>1 - Recette</v>
          </cell>
          <cell r="E24" t="str">
            <v>0 - PRODUITS</v>
          </cell>
          <cell r="F24" t="str">
            <v>03 -  PROD. ACCESSOIRES</v>
          </cell>
        </row>
        <row r="25">
          <cell r="B25" t="str">
            <v>00325</v>
          </cell>
          <cell r="C25" t="str">
            <v>VENTES DE LIANTS</v>
          </cell>
          <cell r="D25" t="str">
            <v>1 - Recette</v>
          </cell>
          <cell r="E25" t="str">
            <v>0 - PRODUITS</v>
          </cell>
          <cell r="F25" t="str">
            <v>03 -  PROD. ACCESSOIRES</v>
          </cell>
        </row>
        <row r="26">
          <cell r="B26" t="str">
            <v>00326</v>
          </cell>
          <cell r="C26" t="str">
            <v>VENTES D'ENROBES</v>
          </cell>
          <cell r="D26" t="str">
            <v>1 - Recette</v>
          </cell>
          <cell r="E26" t="str">
            <v>0 - PRODUITS</v>
          </cell>
          <cell r="F26" t="str">
            <v>03 -  PROD. ACCESSOIRES</v>
          </cell>
        </row>
        <row r="27">
          <cell r="B27" t="str">
            <v>00327</v>
          </cell>
          <cell r="C27" t="str">
            <v>VENTES MATERIAUX CARRIERES</v>
          </cell>
          <cell r="D27" t="str">
            <v>1 - Recette</v>
          </cell>
          <cell r="E27" t="str">
            <v>0 - PRODUITS</v>
          </cell>
          <cell r="F27" t="str">
            <v>03 -  PROD. ACCESSOIRES</v>
          </cell>
        </row>
        <row r="28">
          <cell r="B28" t="str">
            <v>00328</v>
          </cell>
          <cell r="C28" t="str">
            <v>VENTES  DE PRODUITS FERREUX</v>
          </cell>
          <cell r="D28" t="str">
            <v>1 - Recette</v>
          </cell>
          <cell r="E28" t="str">
            <v>0 - PRODUITS</v>
          </cell>
          <cell r="F28" t="str">
            <v>03 -  PROD. ACCESSOIRES</v>
          </cell>
        </row>
        <row r="29">
          <cell r="B29" t="str">
            <v>00329</v>
          </cell>
          <cell r="C29" t="str">
            <v>VENTES  MTX  N.FERREUX/RECYCLAGE</v>
          </cell>
          <cell r="D29" t="str">
            <v>1 - Recette</v>
          </cell>
          <cell r="E29" t="str">
            <v>0 - PRODUITS</v>
          </cell>
          <cell r="F29" t="str">
            <v>03 -  PROD. ACCESSOIRES</v>
          </cell>
        </row>
        <row r="30">
          <cell r="B30" t="str">
            <v>00330</v>
          </cell>
          <cell r="C30" t="str">
            <v>VENTES DE PRODUITS RESIDUELS</v>
          </cell>
          <cell r="D30" t="str">
            <v>1 - Recette</v>
          </cell>
          <cell r="E30" t="str">
            <v>0 - PRODUITS</v>
          </cell>
          <cell r="F30" t="str">
            <v>03 -  PROD. ACCESSOIRES</v>
          </cell>
        </row>
        <row r="31">
          <cell r="B31" t="str">
            <v>00350</v>
          </cell>
          <cell r="C31" t="str">
            <v>F&amp;A D'ORDRE PRESTATIONS</v>
          </cell>
          <cell r="D31" t="str">
            <v>1 - Recette</v>
          </cell>
          <cell r="E31" t="str">
            <v>0 - PRODUITS</v>
          </cell>
          <cell r="F31" t="str">
            <v>03 -  PROD. ACCESSOIRES</v>
          </cell>
        </row>
        <row r="32">
          <cell r="B32" t="str">
            <v>00302</v>
          </cell>
          <cell r="C32" t="str">
            <v>AUT. REFACT. SEP GEREE &amp; GPMT</v>
          </cell>
          <cell r="D32" t="str">
            <v>1 - Recette</v>
          </cell>
          <cell r="E32" t="str">
            <v>0 - PRODUITS</v>
          </cell>
          <cell r="F32" t="str">
            <v>03 -  PROD. ACCESSOIRES</v>
          </cell>
        </row>
        <row r="33">
          <cell r="B33" t="str">
            <v>00303</v>
          </cell>
          <cell r="C33" t="str">
            <v>REFACTURATION ETUDES SEP</v>
          </cell>
          <cell r="D33" t="str">
            <v>1 - Recette</v>
          </cell>
          <cell r="E33" t="str">
            <v>0 - PRODUITS</v>
          </cell>
          <cell r="F33" t="str">
            <v>03 -  PROD. ACCESSOIRES</v>
          </cell>
        </row>
        <row r="34">
          <cell r="B34" t="str">
            <v>00304</v>
          </cell>
          <cell r="C34" t="str">
            <v>FRAIS DE GERANCE SEP</v>
          </cell>
          <cell r="D34" t="str">
            <v>1 - Recette</v>
          </cell>
          <cell r="E34" t="str">
            <v>0 - PRODUITS</v>
          </cell>
          <cell r="F34" t="str">
            <v>03 -  PROD. ACCESSOIRES</v>
          </cell>
        </row>
        <row r="35">
          <cell r="B35" t="str">
            <v>00305</v>
          </cell>
          <cell r="C35" t="str">
            <v xml:space="preserve">F.MANDATAIRE SEP </v>
          </cell>
          <cell r="D35" t="str">
            <v>1 - Recette</v>
          </cell>
          <cell r="E35" t="str">
            <v>0 - PRODUITS</v>
          </cell>
          <cell r="F35" t="str">
            <v>03 -  PROD. ACCESSOIRES</v>
          </cell>
        </row>
        <row r="36">
          <cell r="B36" t="str">
            <v>00306</v>
          </cell>
          <cell r="C36" t="str">
            <v xml:space="preserve">FRAIS DE SIEGE DE SEP </v>
          </cell>
          <cell r="D36" t="str">
            <v>1 - Recette</v>
          </cell>
          <cell r="E36" t="str">
            <v>0 - PRODUITS</v>
          </cell>
          <cell r="F36" t="str">
            <v>03 -  PROD. ACCESSOIRES</v>
          </cell>
        </row>
        <row r="37">
          <cell r="B37" t="str">
            <v>00307</v>
          </cell>
          <cell r="C37" t="str">
            <v>IMPOTS ET TAXES SEP</v>
          </cell>
          <cell r="D37" t="str">
            <v>1 - Recette</v>
          </cell>
          <cell r="E37" t="str">
            <v>0 - PRODUITS</v>
          </cell>
          <cell r="F37" t="str">
            <v>03 -  PROD. ACCESSOIRES</v>
          </cell>
        </row>
        <row r="38">
          <cell r="B38" t="str">
            <v>00309</v>
          </cell>
          <cell r="C38" t="str">
            <v>REFACTURATION PRORATA</v>
          </cell>
          <cell r="D38" t="str">
            <v>1 - Recette</v>
          </cell>
          <cell r="E38" t="str">
            <v>0 - PRODUITS</v>
          </cell>
          <cell r="F38" t="str">
            <v>03 -  PROD. ACCESSOIRES</v>
          </cell>
        </row>
        <row r="39">
          <cell r="B39" t="str">
            <v>00314</v>
          </cell>
          <cell r="C39" t="str">
            <v>REFACT. MATERIEL SEP</v>
          </cell>
          <cell r="D39" t="str">
            <v>1 - Recette</v>
          </cell>
          <cell r="E39" t="str">
            <v>0 - PRODUITS</v>
          </cell>
          <cell r="F39" t="str">
            <v>03 -  PROD. ACCESSOIRES</v>
          </cell>
        </row>
        <row r="40">
          <cell r="B40" t="str">
            <v>00318</v>
          </cell>
          <cell r="C40" t="str">
            <v>REFACT ENCADREMENT SEP</v>
          </cell>
          <cell r="D40" t="str">
            <v>1 - Recette</v>
          </cell>
          <cell r="E40" t="str">
            <v>0 - PRODUITS</v>
          </cell>
          <cell r="F40" t="str">
            <v>03 -  PROD. ACCESSOIRES</v>
          </cell>
        </row>
        <row r="41">
          <cell r="B41" t="str">
            <v>00319</v>
          </cell>
          <cell r="C41" t="str">
            <v xml:space="preserve">REFACT. OUVRIERS SEP </v>
          </cell>
          <cell r="D41" t="str">
            <v>1 - Recette</v>
          </cell>
          <cell r="E41" t="str">
            <v>0 - PRODUITS</v>
          </cell>
          <cell r="F41" t="str">
            <v>03 -  PROD. ACCESSOIRES</v>
          </cell>
        </row>
        <row r="42">
          <cell r="B42" t="str">
            <v>00401</v>
          </cell>
          <cell r="C42" t="str">
            <v>PRODUITS DE CESSION MATERIEL</v>
          </cell>
          <cell r="D42" t="str">
            <v>1 - Recette</v>
          </cell>
          <cell r="E42" t="str">
            <v>0 - PRODUITS</v>
          </cell>
          <cell r="F42" t="str">
            <v>04 - P.CESSION IMMOS</v>
          </cell>
        </row>
        <row r="43">
          <cell r="B43" t="str">
            <v>00510</v>
          </cell>
          <cell r="C43" t="str">
            <v>VARIATION STOCKS TEC</v>
          </cell>
          <cell r="D43" t="str">
            <v>1 - Recette</v>
          </cell>
          <cell r="E43" t="str">
            <v>0 - PRODUITS</v>
          </cell>
          <cell r="F43" t="str">
            <v>05 - AUTRES PRODUITS NON SOUMIS</v>
          </cell>
        </row>
        <row r="44">
          <cell r="B44" t="str">
            <v>00511</v>
          </cell>
          <cell r="C44" t="str">
            <v xml:space="preserve">VARIATION STOCKS PF USINE </v>
          </cell>
          <cell r="D44" t="str">
            <v>1 - Recette</v>
          </cell>
          <cell r="E44" t="str">
            <v>0 - PRODUITS</v>
          </cell>
          <cell r="F44" t="str">
            <v>05 - AUTRES PRODUITS NON SOUMIS</v>
          </cell>
        </row>
        <row r="45">
          <cell r="B45" t="str">
            <v>00512</v>
          </cell>
          <cell r="C45" t="str">
            <v>VARIATION STOCKS PF POSTES</v>
          </cell>
          <cell r="D45" t="str">
            <v>1 - Recette</v>
          </cell>
          <cell r="E45" t="str">
            <v>0 - PRODUITS</v>
          </cell>
          <cell r="F45" t="str">
            <v>05 - AUTRES PRODUITS NON SOUMIS</v>
          </cell>
        </row>
        <row r="46">
          <cell r="B46" t="str">
            <v>00513</v>
          </cell>
          <cell r="C46" t="str">
            <v>VARIATION STOCKS PF CARRIERES</v>
          </cell>
          <cell r="D46" t="str">
            <v>1 - Recette</v>
          </cell>
          <cell r="E46" t="str">
            <v>0 - PRODUITS</v>
          </cell>
          <cell r="F46" t="str">
            <v>05 - AUTRES PRODUITS NON SOUMIS</v>
          </cell>
        </row>
        <row r="47">
          <cell r="B47" t="str">
            <v>00514</v>
          </cell>
          <cell r="C47" t="str">
            <v>BFA</v>
          </cell>
          <cell r="D47" t="str">
            <v>1 - Recette</v>
          </cell>
          <cell r="E47" t="str">
            <v>0 - PRODUITS</v>
          </cell>
          <cell r="F47" t="str">
            <v>05 - AUTRES PRODUITS NON SOUMIS</v>
          </cell>
        </row>
        <row r="48">
          <cell r="B48" t="str">
            <v>00515</v>
          </cell>
          <cell r="C48" t="str">
            <v>RFO</v>
          </cell>
          <cell r="D48" t="str">
            <v>1 - Recette</v>
          </cell>
          <cell r="E48" t="str">
            <v>0 - PRODUITS</v>
          </cell>
          <cell r="F48" t="str">
            <v>05 - AUTRES PRODUITS NON SOUMIS</v>
          </cell>
        </row>
        <row r="49">
          <cell r="B49" t="str">
            <v>00516</v>
          </cell>
          <cell r="C49" t="str">
            <v>VARIATION STOCKS ATELIER</v>
          </cell>
          <cell r="D49" t="str">
            <v>1 - Recette</v>
          </cell>
          <cell r="E49" t="str">
            <v>0 - PRODUITS</v>
          </cell>
          <cell r="F49" t="str">
            <v>05 - AUTRES PRODUITS NON SOUMIS</v>
          </cell>
        </row>
        <row r="50">
          <cell r="B50" t="str">
            <v>00517</v>
          </cell>
          <cell r="C50" t="str">
            <v>RETOUR INDUSTRIE</v>
          </cell>
          <cell r="D50" t="str">
            <v>1 - Recette</v>
          </cell>
          <cell r="E50" t="str">
            <v>0 - PRODUITS</v>
          </cell>
          <cell r="F50" t="str">
            <v>05 - AUTRES PRODUITS NON SOUMIS</v>
          </cell>
        </row>
        <row r="51">
          <cell r="B51" t="str">
            <v>00518</v>
          </cell>
          <cell r="C51" t="str">
            <v>RETOUR BITUME</v>
          </cell>
          <cell r="D51" t="str">
            <v>1 - Recette</v>
          </cell>
          <cell r="E51" t="str">
            <v>0 - PRODUITS</v>
          </cell>
          <cell r="F51" t="str">
            <v>05 - AUTRES PRODUITS NON SOUMIS</v>
          </cell>
        </row>
        <row r="52">
          <cell r="B52" t="str">
            <v>00523</v>
          </cell>
          <cell r="C52" t="str">
            <v>REPRISE PROVISION EXPLOITATION</v>
          </cell>
          <cell r="D52" t="str">
            <v>1 - Recette</v>
          </cell>
          <cell r="E52" t="str">
            <v>0 - PRODUITS</v>
          </cell>
          <cell r="F52" t="str">
            <v>05 - AUTRES PRODUITS NON SOUMIS</v>
          </cell>
        </row>
        <row r="53">
          <cell r="B53" t="str">
            <v>00530</v>
          </cell>
          <cell r="C53" t="str">
            <v>AUTRES PRODUITS</v>
          </cell>
          <cell r="D53" t="str">
            <v>1 - Recette</v>
          </cell>
          <cell r="E53" t="str">
            <v>0 - PRODUITS</v>
          </cell>
          <cell r="F53" t="str">
            <v>05 - AUTRES PRODUITS NON SOUMIS</v>
          </cell>
        </row>
        <row r="54">
          <cell r="B54" t="str">
            <v>00531</v>
          </cell>
          <cell r="C54" t="str">
            <v xml:space="preserve"> ST Branche ETP (CA non soumis)</v>
          </cell>
          <cell r="D54" t="str">
            <v>1 - Recette</v>
          </cell>
          <cell r="E54" t="str">
            <v>0 - PRODUITS</v>
          </cell>
          <cell r="F54" t="str">
            <v>05 - AUTRES PRODUITS NON SOUMIS</v>
          </cell>
        </row>
        <row r="55">
          <cell r="B55" t="str">
            <v>00532</v>
          </cell>
          <cell r="C55" t="str">
            <v>BPL - ST autres Branche Eiffage</v>
          </cell>
          <cell r="D55" t="str">
            <v>1 - Recette</v>
          </cell>
          <cell r="E55" t="str">
            <v>0 - PRODUITS</v>
          </cell>
          <cell r="F55" t="str">
            <v>05 - AUTRES PRODUITS NON SOUMIS</v>
          </cell>
        </row>
        <row r="56">
          <cell r="B56" t="str">
            <v>00533</v>
          </cell>
          <cell r="C56" t="str">
            <v>VENTE BITUME NON SOUMIS</v>
          </cell>
          <cell r="D56" t="str">
            <v>1 - Recette</v>
          </cell>
          <cell r="E56" t="str">
            <v>0 - PRODUITS</v>
          </cell>
          <cell r="F56" t="str">
            <v>05 - AUTRES PRODUITS NON SOUMIS</v>
          </cell>
        </row>
        <row r="57">
          <cell r="B57" t="str">
            <v>00534</v>
          </cell>
          <cell r="C57" t="str">
            <v>VENTE BETON NON SOUMIS</v>
          </cell>
          <cell r="D57" t="str">
            <v>1 - Recette</v>
          </cell>
          <cell r="E57" t="str">
            <v>0 - PRODUITS</v>
          </cell>
          <cell r="F57" t="str">
            <v>05 - AUTRES PRODUITS NON SOUMIS</v>
          </cell>
        </row>
        <row r="58">
          <cell r="B58" t="str">
            <v>00535</v>
          </cell>
          <cell r="C58" t="str">
            <v>VENTE CHAUX NON SOUMIS</v>
          </cell>
          <cell r="D58" t="str">
            <v>1 - Recette</v>
          </cell>
          <cell r="E58" t="str">
            <v>0 - PRODUITS</v>
          </cell>
          <cell r="F58" t="str">
            <v>05 - AUTRES PRODUITS NON SOUMIS</v>
          </cell>
        </row>
        <row r="59">
          <cell r="B59" t="str">
            <v>00536</v>
          </cell>
          <cell r="C59" t="str">
            <v>VENTE LIANTS NON SOUMIS</v>
          </cell>
          <cell r="D59" t="str">
            <v>1 - Recette</v>
          </cell>
          <cell r="E59" t="str">
            <v>0 - PRODUITS</v>
          </cell>
          <cell r="F59" t="str">
            <v>05 - AUTRES PRODUITS NON SOUMIS</v>
          </cell>
        </row>
        <row r="60">
          <cell r="B60" t="str">
            <v>00537</v>
          </cell>
          <cell r="C60" t="str">
            <v>VENTE ENROBES NON SOUMIS</v>
          </cell>
          <cell r="D60" t="str">
            <v>1 - Recette</v>
          </cell>
          <cell r="E60" t="str">
            <v>0 - PRODUITS</v>
          </cell>
          <cell r="F60" t="str">
            <v>05 - AUTRES PRODUITS NON SOUMIS</v>
          </cell>
        </row>
        <row r="61">
          <cell r="B61" t="str">
            <v>00538</v>
          </cell>
          <cell r="C61" t="str">
            <v>VENTE MATX CARRIERE NON SOUMIS</v>
          </cell>
          <cell r="D61" t="str">
            <v>1 - Recette</v>
          </cell>
          <cell r="E61" t="str">
            <v>0 - PRODUITS</v>
          </cell>
          <cell r="F61" t="str">
            <v>05 - AUTRES PRODUITS NON SOUMIS</v>
          </cell>
        </row>
        <row r="62">
          <cell r="B62" t="str">
            <v>00539</v>
          </cell>
          <cell r="C62" t="str">
            <v>VENTE PROD FERREUX NON SOUMIS</v>
          </cell>
          <cell r="D62" t="str">
            <v>1 - Recette</v>
          </cell>
          <cell r="E62" t="str">
            <v>0 - PRODUITS</v>
          </cell>
          <cell r="F62" t="str">
            <v>05 - AUTRES PRODUITS NON SOUMIS</v>
          </cell>
        </row>
        <row r="63">
          <cell r="B63" t="str">
            <v>00540</v>
          </cell>
          <cell r="C63" t="str">
            <v>LOCATION MATERIEL NON SOUMIS</v>
          </cell>
          <cell r="D63" t="str">
            <v>1 - Recette</v>
          </cell>
          <cell r="E63" t="str">
            <v>0 - PRODUITS</v>
          </cell>
          <cell r="F63" t="str">
            <v>05 - AUTRES PRODUITS NON SOUMIS</v>
          </cell>
        </row>
        <row r="64">
          <cell r="B64" t="str">
            <v>00541</v>
          </cell>
          <cell r="C64" t="str">
            <v>REFACT. PERSONNEL NON SOUMIS</v>
          </cell>
          <cell r="D64" t="str">
            <v>1 - Recette</v>
          </cell>
          <cell r="E64" t="str">
            <v>0 - PRODUITS</v>
          </cell>
          <cell r="F64" t="str">
            <v>05 - AUTRES PRODUITS NON SOUMIS</v>
          </cell>
        </row>
        <row r="65">
          <cell r="B65" t="str">
            <v>00542</v>
          </cell>
          <cell r="C65" t="str">
            <v>REFACT. ETUDES NON SOUMIS</v>
          </cell>
          <cell r="D65" t="str">
            <v>1 - Recette</v>
          </cell>
          <cell r="E65" t="str">
            <v>0 - PRODUITS</v>
          </cell>
          <cell r="F65" t="str">
            <v>05 - AUTRES PRODUITS NON SOUMIS</v>
          </cell>
        </row>
        <row r="66">
          <cell r="B66" t="str">
            <v>00543</v>
          </cell>
          <cell r="C66" t="str">
            <v>F&amp;A D'ORDRE PREST. NON SOUMIS</v>
          </cell>
          <cell r="D66" t="str">
            <v>1 - Recette</v>
          </cell>
          <cell r="E66" t="str">
            <v>0 - PRODUITS</v>
          </cell>
          <cell r="F66" t="str">
            <v>05 - AUTRES PRODUITS NON SOUMIS</v>
          </cell>
        </row>
        <row r="67">
          <cell r="B67" t="str">
            <v>00544</v>
          </cell>
          <cell r="C67" t="str">
            <v>VENTE DIVERS 1 NON SOUMIS</v>
          </cell>
          <cell r="D67" t="str">
            <v>1 - Recette</v>
          </cell>
          <cell r="E67" t="str">
            <v>0 - PRODUITS</v>
          </cell>
          <cell r="F67" t="str">
            <v>05 - AUTRES PRODUITS NON SOUMIS</v>
          </cell>
        </row>
        <row r="68">
          <cell r="B68" t="str">
            <v>00545</v>
          </cell>
          <cell r="C68" t="str">
            <v>VENTE DIVERS 2 NON SOUMIS</v>
          </cell>
          <cell r="D68" t="str">
            <v>1 - Recette</v>
          </cell>
          <cell r="E68" t="str">
            <v>0 - PRODUITS</v>
          </cell>
          <cell r="F68" t="str">
            <v>05 - AUTRES PRODUITS NON SOUMIS</v>
          </cell>
        </row>
        <row r="69">
          <cell r="B69" t="str">
            <v>00601</v>
          </cell>
          <cell r="C69" t="str">
            <v>PROD. DIVERS GESTION COURANTE</v>
          </cell>
          <cell r="D69" t="str">
            <v>1 - Recette</v>
          </cell>
          <cell r="E69" t="str">
            <v>0 - PRODUITS</v>
          </cell>
          <cell r="F69" t="str">
            <v>06 - RBT ASSURANCES / SUBVENT.</v>
          </cell>
        </row>
        <row r="70">
          <cell r="B70" t="str">
            <v>00602</v>
          </cell>
          <cell r="C70" t="str">
            <v>REMBT DE STAGES/FORMATION</v>
          </cell>
          <cell r="D70" t="str">
            <v>1 - Recette</v>
          </cell>
          <cell r="E70" t="str">
            <v>0 - PRODUITS</v>
          </cell>
          <cell r="F70" t="str">
            <v>06 - RBT ASSURANCES / SUBVENT.</v>
          </cell>
        </row>
        <row r="71">
          <cell r="B71" t="str">
            <v>00603</v>
          </cell>
          <cell r="C71" t="str">
            <v>REMBOURSEMENT D'ASSURANCE</v>
          </cell>
          <cell r="D71" t="str">
            <v>1 - Recette</v>
          </cell>
          <cell r="E71" t="str">
            <v>0 - PRODUITS</v>
          </cell>
          <cell r="F71" t="str">
            <v>06 - RBT ASSURANCES / SUBVENT.</v>
          </cell>
        </row>
        <row r="72">
          <cell r="B72" t="str">
            <v>00604</v>
          </cell>
          <cell r="C72" t="str">
            <v>SUBVENTIONS COURANTES</v>
          </cell>
          <cell r="D72" t="str">
            <v>1 - Recette</v>
          </cell>
          <cell r="E72" t="str">
            <v>0 - PRODUITS</v>
          </cell>
          <cell r="F72" t="str">
            <v>06 - RBT ASSURANCES / SUBVENT.</v>
          </cell>
        </row>
        <row r="73">
          <cell r="B73" t="str">
            <v>00702</v>
          </cell>
          <cell r="C73" t="str">
            <v>PRODUITS EXCEPTIONNELS/PENALITÉS</v>
          </cell>
          <cell r="D73" t="str">
            <v>1 - Recette</v>
          </cell>
          <cell r="E73" t="str">
            <v>0 - PRODUITS</v>
          </cell>
          <cell r="F73" t="str">
            <v>07 - P.EXCEPTIONNEL</v>
          </cell>
        </row>
        <row r="74">
          <cell r="B74" t="str">
            <v>00704</v>
          </cell>
          <cell r="C74" t="str">
            <v>PRODUITS EXCEPTIONNELS SUBV.</v>
          </cell>
          <cell r="D74" t="str">
            <v>1 - Recette</v>
          </cell>
          <cell r="E74" t="str">
            <v>0 - PRODUITS</v>
          </cell>
          <cell r="F74" t="str">
            <v>07 - P.EXCEPTIONNEL</v>
          </cell>
        </row>
        <row r="75">
          <cell r="B75" t="str">
            <v>00706</v>
          </cell>
          <cell r="C75" t="str">
            <v>REPRISE PROVISION IMMO</v>
          </cell>
          <cell r="D75" t="str">
            <v>1 - Recette</v>
          </cell>
          <cell r="E75" t="str">
            <v>0 - PRODUITS</v>
          </cell>
          <cell r="F75" t="str">
            <v>07 - P.EXCEPTIONNEL</v>
          </cell>
        </row>
        <row r="76">
          <cell r="B76" t="str">
            <v>00707</v>
          </cell>
          <cell r="C76" t="str">
            <v>REPRISE PROVISION ACTIF CIRC</v>
          </cell>
          <cell r="D76" t="str">
            <v>1 - Recette</v>
          </cell>
          <cell r="E76" t="str">
            <v>0 - PRODUITS</v>
          </cell>
          <cell r="F76" t="str">
            <v>07 - P.EXCEPTIONNEL</v>
          </cell>
        </row>
        <row r="77">
          <cell r="B77" t="str">
            <v>00709</v>
          </cell>
          <cell r="C77" t="str">
            <v>AMORTISSEMENT DEROGATOIRE</v>
          </cell>
          <cell r="D77" t="str">
            <v>1 - Recette</v>
          </cell>
          <cell r="E77" t="str">
            <v>0 - PRODUITS</v>
          </cell>
          <cell r="F77" t="str">
            <v>07 - P.EXCEPTIONNEL</v>
          </cell>
        </row>
        <row r="78">
          <cell r="B78" t="str">
            <v>00710</v>
          </cell>
          <cell r="C78" t="str">
            <v>REPRISE PROVISION INVEST</v>
          </cell>
          <cell r="D78" t="str">
            <v>1 - Recette</v>
          </cell>
          <cell r="E78" t="str">
            <v>0 - PRODUITS</v>
          </cell>
          <cell r="F78" t="str">
            <v>07 - P.EXCEPTIONNEL</v>
          </cell>
        </row>
        <row r="79">
          <cell r="B79" t="str">
            <v>00711</v>
          </cell>
          <cell r="C79" t="str">
            <v>REPRIVE PROV.  EXCEPT.</v>
          </cell>
          <cell r="D79" t="str">
            <v>1 - Recette</v>
          </cell>
          <cell r="E79" t="str">
            <v>0 - PRODUITS</v>
          </cell>
          <cell r="F79" t="str">
            <v>07 - P.EXCEPTIONNEL</v>
          </cell>
        </row>
        <row r="80">
          <cell r="B80" t="str">
            <v>00712</v>
          </cell>
          <cell r="C80" t="str">
            <v>TRANSFERT ACHATS</v>
          </cell>
          <cell r="D80" t="str">
            <v>1 - Recette</v>
          </cell>
          <cell r="E80" t="str">
            <v>0 - PRODUITS</v>
          </cell>
          <cell r="F80" t="str">
            <v>07 - P.EXCEPTIONNEL</v>
          </cell>
        </row>
        <row r="81">
          <cell r="B81" t="str">
            <v>00713</v>
          </cell>
          <cell r="C81" t="str">
            <v>TRANSFERT SERVICES EXTERIEURS</v>
          </cell>
          <cell r="D81" t="str">
            <v>1 - Recette</v>
          </cell>
          <cell r="E81" t="str">
            <v>0 - PRODUITS</v>
          </cell>
          <cell r="F81" t="str">
            <v>07 - P.EXCEPTIONNEL</v>
          </cell>
        </row>
        <row r="82">
          <cell r="B82" t="str">
            <v>00714</v>
          </cell>
          <cell r="C82" t="str">
            <v>TRANSFERT CHARGES DE PERSONNEL</v>
          </cell>
          <cell r="D82" t="str">
            <v>1 - Recette</v>
          </cell>
          <cell r="E82" t="str">
            <v>0 - PRODUITS</v>
          </cell>
          <cell r="F82" t="str">
            <v>07 - P.EXCEPTIONNEL</v>
          </cell>
        </row>
        <row r="83">
          <cell r="B83" t="str">
            <v>00715</v>
          </cell>
          <cell r="C83" t="str">
            <v>TRANSFERT CH. EXCEPTIONELLES</v>
          </cell>
          <cell r="D83" t="str">
            <v>1 - Recette</v>
          </cell>
          <cell r="E83" t="str">
            <v>0 - PRODUITS</v>
          </cell>
          <cell r="F83" t="str">
            <v>07 - P.EXCEPTIONNEL</v>
          </cell>
        </row>
        <row r="84">
          <cell r="B84" t="str">
            <v>00717</v>
          </cell>
          <cell r="C84" t="str">
            <v>PRODUITS EXCEPT REPORTING</v>
          </cell>
          <cell r="D84" t="str">
            <v>1 - Recette</v>
          </cell>
          <cell r="E84" t="str">
            <v>0 - PRODUITS</v>
          </cell>
          <cell r="F84" t="str">
            <v>07 - P.EXCEPTIONNEL</v>
          </cell>
        </row>
        <row r="85">
          <cell r="B85" t="str">
            <v>00718</v>
          </cell>
          <cell r="C85" t="str">
            <v>TRANSFERT IMPOTS &amp; TAXES</v>
          </cell>
          <cell r="D85" t="str">
            <v>1 - Recette</v>
          </cell>
          <cell r="E85" t="str">
            <v>0 - PRODUITS</v>
          </cell>
          <cell r="F85" t="str">
            <v>07 - P.EXCEPTIONNEL</v>
          </cell>
        </row>
        <row r="86">
          <cell r="B86" t="str">
            <v>00719</v>
          </cell>
          <cell r="C86" t="str">
            <v>AUTRES TRANSFERTS DE CHARGE</v>
          </cell>
          <cell r="D86" t="str">
            <v>1 - Recette</v>
          </cell>
          <cell r="E86" t="str">
            <v>0 - PRODUITS</v>
          </cell>
          <cell r="F86" t="str">
            <v>07 - P.EXCEPTIONNEL</v>
          </cell>
        </row>
        <row r="87">
          <cell r="B87" t="str">
            <v>00803</v>
          </cell>
          <cell r="C87" t="str">
            <v>REPRISE PROVISION FINANCIERE</v>
          </cell>
          <cell r="D87" t="str">
            <v>1 - Recette</v>
          </cell>
          <cell r="E87" t="str">
            <v>0 - PRODUITS</v>
          </cell>
          <cell r="F87" t="str">
            <v>08 - PROD.  FINANCIERS</v>
          </cell>
        </row>
        <row r="88">
          <cell r="B88" t="str">
            <v>00805</v>
          </cell>
          <cell r="C88" t="str">
            <v>AUTRES PRODUITS FINANCIERS</v>
          </cell>
          <cell r="D88" t="str">
            <v>1 - Recette</v>
          </cell>
          <cell r="E88" t="str">
            <v>0 - PRODUITS</v>
          </cell>
          <cell r="F88" t="str">
            <v>08 - PROD.  FINANCIERS</v>
          </cell>
        </row>
        <row r="89">
          <cell r="B89" t="str">
            <v>00806</v>
          </cell>
          <cell r="C89" t="str">
            <v>TRANSFERT FRAIS FINANCIERS</v>
          </cell>
          <cell r="D89" t="str">
            <v>1 - Recette</v>
          </cell>
          <cell r="E89" t="str">
            <v>0 - PRODUITS</v>
          </cell>
          <cell r="F89" t="str">
            <v>08 - PROD.  FINANCIERS</v>
          </cell>
        </row>
        <row r="90">
          <cell r="B90" t="str">
            <v>00807</v>
          </cell>
          <cell r="C90" t="str">
            <v>COMMISSIONS ET COURTAGES</v>
          </cell>
          <cell r="D90" t="str">
            <v>1 - Recette</v>
          </cell>
          <cell r="E90" t="str">
            <v>0 - PRODUITS</v>
          </cell>
          <cell r="F90" t="str">
            <v>08 - PROD.  FINANCIERS</v>
          </cell>
        </row>
        <row r="91">
          <cell r="B91" t="str">
            <v>00808</v>
          </cell>
          <cell r="C91" t="str">
            <v>INTERETS MORATOIRES</v>
          </cell>
          <cell r="D91" t="str">
            <v>1 - Recette</v>
          </cell>
          <cell r="E91" t="str">
            <v>0 - PRODUITS</v>
          </cell>
          <cell r="F91" t="str">
            <v>08 - PROD.  FINANCIERS</v>
          </cell>
        </row>
        <row r="92">
          <cell r="B92" t="str">
            <v>00809</v>
          </cell>
          <cell r="C92" t="str">
            <v>REVENUS C/C</v>
          </cell>
          <cell r="D92" t="str">
            <v>1 - Recette</v>
          </cell>
          <cell r="E92" t="str">
            <v>0 - PRODUITS</v>
          </cell>
          <cell r="F92" t="str">
            <v>08 - PROD.  FINANCIERS</v>
          </cell>
        </row>
        <row r="93">
          <cell r="B93" t="str">
            <v>00810</v>
          </cell>
          <cell r="C93" t="str">
            <v>PRODUITS FINACIERS SICAV</v>
          </cell>
          <cell r="D93" t="str">
            <v>1 - Recette</v>
          </cell>
          <cell r="E93" t="str">
            <v>0 - PRODUITS</v>
          </cell>
          <cell r="F93" t="str">
            <v>08 - PROD.  FINANCIERS</v>
          </cell>
        </row>
        <row r="94">
          <cell r="B94" t="str">
            <v>00801</v>
          </cell>
          <cell r="C94" t="str">
            <v>DIVIDENDES</v>
          </cell>
          <cell r="D94" t="str">
            <v>1 - Recette</v>
          </cell>
          <cell r="E94" t="str">
            <v>0 - PRODUITS</v>
          </cell>
          <cell r="F94" t="str">
            <v>08 - PROD.  FINANCIERS</v>
          </cell>
        </row>
        <row r="95">
          <cell r="B95" t="str">
            <v>00802</v>
          </cell>
          <cell r="C95" t="str">
            <v>DIVIDENDES CONSOLIDES</v>
          </cell>
          <cell r="D95" t="str">
            <v>1 - Recette</v>
          </cell>
          <cell r="E95" t="str">
            <v>0 - PRODUITS</v>
          </cell>
          <cell r="F95" t="str">
            <v>08 - PROD.  FINANCIERS</v>
          </cell>
        </row>
        <row r="96">
          <cell r="B96" t="str">
            <v>11110</v>
          </cell>
          <cell r="C96" t="str">
            <v>SALAIRES OUVRIERS</v>
          </cell>
          <cell r="D96" t="str">
            <v>2 - Depenses</v>
          </cell>
          <cell r="E96" t="str">
            <v>1 - PERSONNEL</v>
          </cell>
          <cell r="F96" t="str">
            <v>11 - MAIN D'ŒUVRE HORAIRE</v>
          </cell>
        </row>
        <row r="97">
          <cell r="B97" t="str">
            <v>11121</v>
          </cell>
          <cell r="C97" t="str">
            <v>MAIN D'ŒUVRE PRÊT ASSOCIE 1</v>
          </cell>
          <cell r="D97" t="str">
            <v>2 - Depenses</v>
          </cell>
          <cell r="E97" t="str">
            <v>1 - PERSONNEL</v>
          </cell>
          <cell r="F97" t="str">
            <v>11 - MAIN D'ŒUVRE HORAIRE</v>
          </cell>
        </row>
        <row r="98">
          <cell r="B98" t="str">
            <v>11122</v>
          </cell>
          <cell r="C98" t="str">
            <v>MAIN D'ŒUVRE PRÊT ASSOCIE 2</v>
          </cell>
          <cell r="D98" t="str">
            <v>2 - Depenses</v>
          </cell>
          <cell r="E98" t="str">
            <v>1 - PERSONNEL</v>
          </cell>
          <cell r="F98" t="str">
            <v>11 - MAIN D'ŒUVRE HORAIRE</v>
          </cell>
        </row>
        <row r="99">
          <cell r="B99" t="str">
            <v>11123</v>
          </cell>
          <cell r="C99" t="str">
            <v>MAIN D'ŒUVRE PRÊT ASSOCIE 3</v>
          </cell>
          <cell r="D99" t="str">
            <v>2 - Depenses</v>
          </cell>
          <cell r="E99" t="str">
            <v>1 - PERSONNEL</v>
          </cell>
          <cell r="F99" t="str">
            <v>11 - MAIN D'ŒUVRE HORAIRE</v>
          </cell>
        </row>
        <row r="100">
          <cell r="B100" t="str">
            <v>11124</v>
          </cell>
          <cell r="C100" t="str">
            <v>MAIN D'ŒUVRE PRÊT ASSOCIE 4</v>
          </cell>
          <cell r="D100" t="str">
            <v>2 - Depenses</v>
          </cell>
          <cell r="E100" t="str">
            <v>1 - PERSONNEL</v>
          </cell>
          <cell r="F100" t="str">
            <v>11 - MAIN D'ŒUVRE HORAIRE</v>
          </cell>
        </row>
        <row r="101">
          <cell r="B101" t="str">
            <v>11130</v>
          </cell>
          <cell r="C101" t="str">
            <v>INTERIMAIRES HORAIRES 1</v>
          </cell>
          <cell r="D101" t="str">
            <v>2 - Depenses</v>
          </cell>
          <cell r="E101" t="str">
            <v>1 - PERSONNEL</v>
          </cell>
          <cell r="F101" t="str">
            <v>11 - MAIN D'ŒUVRE HORAIRE</v>
          </cell>
        </row>
        <row r="102">
          <cell r="B102" t="str">
            <v>11140</v>
          </cell>
          <cell r="C102" t="str">
            <v>INTERIMAIRES HORAIRES 2</v>
          </cell>
          <cell r="D102" t="str">
            <v>2 - Depenses</v>
          </cell>
          <cell r="E102" t="str">
            <v>1 - PERSONNEL</v>
          </cell>
          <cell r="F102" t="str">
            <v>11 - MAIN D'ŒUVRE HORAIRE</v>
          </cell>
        </row>
        <row r="103">
          <cell r="B103" t="str">
            <v>11141</v>
          </cell>
          <cell r="C103" t="str">
            <v>CHEF CHANTIER COUT STANDARD</v>
          </cell>
          <cell r="D103" t="str">
            <v>2 - Depenses</v>
          </cell>
          <cell r="E103" t="str">
            <v>1 - PERSONNEL</v>
          </cell>
          <cell r="F103" t="str">
            <v>11 - MAIN D'ŒUVRE HORAIRE</v>
          </cell>
        </row>
        <row r="104">
          <cell r="B104" t="str">
            <v>11142</v>
          </cell>
          <cell r="C104" t="str">
            <v>COND.ENGINS COUT STANDARD</v>
          </cell>
          <cell r="D104" t="str">
            <v>2 - Depenses</v>
          </cell>
          <cell r="E104" t="str">
            <v>1 - PERSONNEL</v>
          </cell>
          <cell r="F104" t="str">
            <v>11 - MAIN D'ŒUVRE HORAIRE</v>
          </cell>
        </row>
        <row r="105">
          <cell r="B105" t="str">
            <v>11143</v>
          </cell>
          <cell r="C105" t="str">
            <v>MACONS COUT STANDARD</v>
          </cell>
          <cell r="D105" t="str">
            <v>2 - Depenses</v>
          </cell>
          <cell r="E105" t="str">
            <v>1 - PERSONNEL</v>
          </cell>
          <cell r="F105" t="str">
            <v>11 - MAIN D'ŒUVRE HORAIRE</v>
          </cell>
        </row>
        <row r="106">
          <cell r="B106" t="str">
            <v>11144</v>
          </cell>
          <cell r="C106" t="str">
            <v>OUVRIER COUT STANDARD 1</v>
          </cell>
          <cell r="D106" t="str">
            <v>2 - Depenses</v>
          </cell>
          <cell r="E106" t="str">
            <v>1 - PERSONNEL</v>
          </cell>
          <cell r="F106" t="str">
            <v>11 - MAIN D'ŒUVRE HORAIRE</v>
          </cell>
        </row>
        <row r="107">
          <cell r="B107" t="str">
            <v>11145</v>
          </cell>
          <cell r="C107" t="str">
            <v>OUVRIER COUT STANDARD 2</v>
          </cell>
          <cell r="D107" t="str">
            <v>2 - Depenses</v>
          </cell>
          <cell r="E107" t="str">
            <v>1 - PERSONNEL</v>
          </cell>
          <cell r="F107" t="str">
            <v>11 - MAIN D'ŒUVRE HORAIRE</v>
          </cell>
        </row>
        <row r="108">
          <cell r="B108" t="str">
            <v>11146</v>
          </cell>
          <cell r="C108" t="str">
            <v>CHAUFFEUR COUT STANDARD</v>
          </cell>
          <cell r="D108" t="str">
            <v>2 - Depenses</v>
          </cell>
          <cell r="E108" t="str">
            <v>1 - PERSONNEL</v>
          </cell>
          <cell r="F108" t="str">
            <v>11 - MAIN D'ŒUVRE HORAIRE</v>
          </cell>
        </row>
        <row r="109">
          <cell r="B109" t="str">
            <v>11151</v>
          </cell>
          <cell r="C109" t="str">
            <v>PAQUETAGE OUVRIERS</v>
          </cell>
          <cell r="D109" t="str">
            <v>2 - Depenses</v>
          </cell>
          <cell r="E109" t="str">
            <v>1 - PERSONNEL</v>
          </cell>
          <cell r="F109" t="str">
            <v>11 - MAIN D'ŒUVRE HORAIRE</v>
          </cell>
        </row>
        <row r="110">
          <cell r="B110" t="str">
            <v>11153</v>
          </cell>
          <cell r="C110" t="str">
            <v>FRAIS D'HEBERGEMENT OUVRIERS</v>
          </cell>
          <cell r="D110" t="str">
            <v>2 - Depenses</v>
          </cell>
          <cell r="E110" t="str">
            <v>1 - PERSONNEL</v>
          </cell>
          <cell r="F110" t="str">
            <v>11 - MAIN D'ŒUVRE HORAIRE</v>
          </cell>
        </row>
        <row r="111">
          <cell r="B111" t="str">
            <v>11154</v>
          </cell>
          <cell r="C111" t="str">
            <v>FRAIS DE DEPLACEMENT OUVRIERS</v>
          </cell>
          <cell r="D111" t="str">
            <v>2 - Depenses</v>
          </cell>
          <cell r="E111" t="str">
            <v>1 - PERSONNEL</v>
          </cell>
          <cell r="F111" t="str">
            <v>11 - MAIN D'ŒUVRE HORAIRE</v>
          </cell>
        </row>
        <row r="112">
          <cell r="B112" t="str">
            <v>11211</v>
          </cell>
          <cell r="C112" t="str">
            <v>SALAIRES CADRES</v>
          </cell>
          <cell r="D112" t="str">
            <v>2 - Depenses</v>
          </cell>
          <cell r="E112" t="str">
            <v>1 - PERSONNEL</v>
          </cell>
          <cell r="F112" t="str">
            <v>12 - ENCADREMENT</v>
          </cell>
        </row>
        <row r="113">
          <cell r="B113" t="str">
            <v>11212</v>
          </cell>
          <cell r="C113" t="str">
            <v>SALAIRES ETAM</v>
          </cell>
          <cell r="D113" t="str">
            <v>2 - Depenses</v>
          </cell>
          <cell r="E113" t="str">
            <v>1 - PERSONNEL</v>
          </cell>
          <cell r="F113" t="str">
            <v>12 - ENCADREMENT</v>
          </cell>
        </row>
        <row r="114">
          <cell r="B114" t="str">
            <v>11213</v>
          </cell>
          <cell r="C114" t="str">
            <v xml:space="preserve"> ETAM  COUT STANDARD</v>
          </cell>
          <cell r="D114" t="str">
            <v>2 - Depenses</v>
          </cell>
          <cell r="E114" t="str">
            <v>1 - PERSONNEL</v>
          </cell>
          <cell r="F114" t="str">
            <v>12 - ENCADREMENT</v>
          </cell>
        </row>
        <row r="115">
          <cell r="B115" t="str">
            <v>11214</v>
          </cell>
          <cell r="C115" t="str">
            <v>ABT FRAIS DE CONDUITE TVX</v>
          </cell>
          <cell r="D115" t="str">
            <v>2 - Depenses</v>
          </cell>
          <cell r="E115" t="str">
            <v>1 - PERSONNEL</v>
          </cell>
          <cell r="F115" t="str">
            <v>12 - ENCADREMENT</v>
          </cell>
        </row>
        <row r="116">
          <cell r="B116" t="str">
            <v>11221</v>
          </cell>
          <cell r="C116" t="str">
            <v>ENCADREMENT PRÊT ASSOCIE 1</v>
          </cell>
          <cell r="D116" t="str">
            <v>2 - Depenses</v>
          </cell>
          <cell r="E116" t="str">
            <v>1 - PERSONNEL</v>
          </cell>
          <cell r="F116" t="str">
            <v>12 - ENCADREMENT</v>
          </cell>
        </row>
        <row r="117">
          <cell r="B117" t="str">
            <v>11222</v>
          </cell>
          <cell r="C117" t="str">
            <v>ENCADREMENT PRÊT ASSOCIE 2</v>
          </cell>
          <cell r="D117" t="str">
            <v>2 - Depenses</v>
          </cell>
          <cell r="E117" t="str">
            <v>1 - PERSONNEL</v>
          </cell>
          <cell r="F117" t="str">
            <v>12 - ENCADREMENT</v>
          </cell>
        </row>
        <row r="118">
          <cell r="B118" t="str">
            <v>11223</v>
          </cell>
          <cell r="C118" t="str">
            <v>ENCADREMENT PRÊT ASSOCIE 3</v>
          </cell>
          <cell r="D118" t="str">
            <v>2 - Depenses</v>
          </cell>
          <cell r="E118" t="str">
            <v>1 - PERSONNEL</v>
          </cell>
          <cell r="F118" t="str">
            <v>12 - ENCADREMENT</v>
          </cell>
        </row>
        <row r="119">
          <cell r="B119" t="str">
            <v>11224</v>
          </cell>
          <cell r="C119" t="str">
            <v>ENCADREMENT PRÊT ASSOCIE 4</v>
          </cell>
          <cell r="D119" t="str">
            <v>2 - Depenses</v>
          </cell>
          <cell r="E119" t="str">
            <v>1 - PERSONNEL</v>
          </cell>
          <cell r="F119" t="str">
            <v>12 - ENCADREMENT</v>
          </cell>
        </row>
        <row r="120">
          <cell r="B120" t="str">
            <v>11225</v>
          </cell>
          <cell r="C120" t="str">
            <v>ECART ETAM RÉEL//STANDARD</v>
          </cell>
          <cell r="D120" t="str">
            <v>2 - Depenses</v>
          </cell>
          <cell r="E120" t="str">
            <v>1 - PERSONNEL</v>
          </cell>
          <cell r="F120" t="str">
            <v>12 - ENCADREMENT</v>
          </cell>
        </row>
        <row r="121">
          <cell r="B121" t="str">
            <v>11230</v>
          </cell>
          <cell r="C121" t="str">
            <v>INTERIMAIRES MENSUELS</v>
          </cell>
          <cell r="D121" t="str">
            <v>2 - Depenses</v>
          </cell>
          <cell r="E121" t="str">
            <v>1 - PERSONNEL</v>
          </cell>
          <cell r="F121" t="str">
            <v>12 - ENCADREMENT</v>
          </cell>
        </row>
        <row r="122">
          <cell r="B122" t="str">
            <v>11241</v>
          </cell>
          <cell r="C122" t="str">
            <v>FRAIS DE DEPLT CADRES/ETAM</v>
          </cell>
          <cell r="D122" t="str">
            <v>2 - Depenses</v>
          </cell>
          <cell r="E122" t="str">
            <v>1 - PERSONNEL</v>
          </cell>
          <cell r="F122" t="str">
            <v>12 - ENCADREMENT</v>
          </cell>
        </row>
        <row r="123">
          <cell r="B123" t="str">
            <v>11242</v>
          </cell>
          <cell r="C123" t="str">
            <v>MISSIONS - RECEPTIONS</v>
          </cell>
          <cell r="D123" t="str">
            <v>2 - Depenses</v>
          </cell>
          <cell r="E123" t="str">
            <v>1 - PERSONNEL</v>
          </cell>
          <cell r="F123" t="str">
            <v>12 - ENCADREMENT</v>
          </cell>
        </row>
        <row r="124">
          <cell r="B124" t="str">
            <v>11243</v>
          </cell>
          <cell r="C124" t="str">
            <v>FRAIS DIVERS DE PERSONNEL ENC.</v>
          </cell>
          <cell r="D124" t="str">
            <v>2 - Depenses</v>
          </cell>
          <cell r="E124" t="str">
            <v>1 - PERSONNEL</v>
          </cell>
          <cell r="F124" t="str">
            <v>12 - ENCADREMENT</v>
          </cell>
        </row>
        <row r="125">
          <cell r="B125" t="str">
            <v>11244</v>
          </cell>
          <cell r="C125" t="str">
            <v>TELEPHONES PORTABLES</v>
          </cell>
          <cell r="D125" t="str">
            <v>2 - Depenses</v>
          </cell>
          <cell r="E125" t="str">
            <v>1 - PERSONNEL</v>
          </cell>
          <cell r="F125" t="str">
            <v>12 - ENCADREMENT</v>
          </cell>
        </row>
        <row r="126">
          <cell r="B126" t="str">
            <v>11251</v>
          </cell>
          <cell r="C126" t="str">
            <v>LOC. EXTERNE VL ENC</v>
          </cell>
          <cell r="D126" t="str">
            <v>2 - Depenses</v>
          </cell>
          <cell r="E126" t="str">
            <v>1 - PERSONNEL</v>
          </cell>
          <cell r="F126" t="str">
            <v>12 - ENCADREMENT</v>
          </cell>
        </row>
        <row r="127">
          <cell r="B127" t="str">
            <v>11252</v>
          </cell>
          <cell r="C127" t="str">
            <v>ENTRETIEN EXT VL</v>
          </cell>
          <cell r="D127" t="str">
            <v>2 - Depenses</v>
          </cell>
          <cell r="E127" t="str">
            <v>1 - PERSONNEL</v>
          </cell>
          <cell r="F127" t="str">
            <v>12 - ENCADREMENT</v>
          </cell>
        </row>
        <row r="128">
          <cell r="B128" t="str">
            <v>11253</v>
          </cell>
          <cell r="C128" t="str">
            <v>LOC INTERNE VL ENC</v>
          </cell>
          <cell r="D128" t="str">
            <v>2 - Depenses</v>
          </cell>
          <cell r="E128" t="str">
            <v>1 - PERSONNEL</v>
          </cell>
          <cell r="F128" t="str">
            <v>12 - ENCADREMENT</v>
          </cell>
        </row>
        <row r="129">
          <cell r="B129" t="str">
            <v>99001</v>
          </cell>
          <cell r="C129" t="str">
            <v>ABONNT CONDUITE DE TRVX</v>
          </cell>
          <cell r="D129" t="str">
            <v>2 - Depenses</v>
          </cell>
          <cell r="E129" t="str">
            <v>1 - PERSONNEL</v>
          </cell>
          <cell r="F129" t="str">
            <v>12 - ENCADREMENT</v>
          </cell>
        </row>
        <row r="130">
          <cell r="B130" t="str">
            <v>11320</v>
          </cell>
          <cell r="C130" t="str">
            <v>COUTS EXTERNES DE FORMATION</v>
          </cell>
          <cell r="D130" t="str">
            <v>2 - Depenses</v>
          </cell>
          <cell r="E130" t="str">
            <v>1 - PERSONNEL</v>
          </cell>
          <cell r="F130" t="str">
            <v>13 -  DIVERS PERSONNEL</v>
          </cell>
        </row>
        <row r="131">
          <cell r="B131" t="str">
            <v>11321</v>
          </cell>
          <cell r="C131" t="str">
            <v>PROV. FORMATION PRO. CONTINUE</v>
          </cell>
          <cell r="D131" t="str">
            <v>2 - Depenses</v>
          </cell>
          <cell r="E131" t="str">
            <v>1 - PERSONNEL</v>
          </cell>
          <cell r="F131" t="str">
            <v>13 -  DIVERS PERSONNEL</v>
          </cell>
        </row>
        <row r="132">
          <cell r="B132" t="str">
            <v>11322</v>
          </cell>
          <cell r="C132" t="str">
            <v>PROV. DIVERS ARCOLE</v>
          </cell>
          <cell r="D132" t="str">
            <v>2 - Depenses</v>
          </cell>
          <cell r="E132" t="str">
            <v>1 - PERSONNEL</v>
          </cell>
          <cell r="F132" t="str">
            <v>13 -  DIVERS PERSONNEL</v>
          </cell>
        </row>
        <row r="133">
          <cell r="B133" t="str">
            <v>11323</v>
          </cell>
          <cell r="C133" t="str">
            <v>13ème MOIS Y COMPRIS CHARGES</v>
          </cell>
          <cell r="D133" t="str">
            <v>2 - Depenses</v>
          </cell>
          <cell r="E133" t="str">
            <v>1 - PERSONNEL</v>
          </cell>
          <cell r="F133" t="str">
            <v>13 -  DIVERS PERSONNEL</v>
          </cell>
        </row>
        <row r="134">
          <cell r="B134" t="str">
            <v>11324</v>
          </cell>
          <cell r="C134" t="str">
            <v>ABONDEMENT</v>
          </cell>
          <cell r="D134" t="str">
            <v>2 - Depenses</v>
          </cell>
          <cell r="E134" t="str">
            <v>1 - PERSONNEL</v>
          </cell>
          <cell r="F134" t="str">
            <v>13 -  DIVERS PERSONNEL</v>
          </cell>
        </row>
        <row r="135">
          <cell r="B135" t="str">
            <v>11325</v>
          </cell>
          <cell r="C135" t="str">
            <v>AGEFIPH</v>
          </cell>
          <cell r="D135" t="str">
            <v>2 - Depenses</v>
          </cell>
          <cell r="E135" t="str">
            <v>1 - PERSONNEL</v>
          </cell>
          <cell r="F135" t="str">
            <v>13 -  DIVERS PERSONNEL</v>
          </cell>
        </row>
        <row r="136">
          <cell r="B136" t="str">
            <v>11326</v>
          </cell>
          <cell r="C136" t="str">
            <v>CE&amp; OEUVRES SOCIALES</v>
          </cell>
          <cell r="D136" t="str">
            <v>2 - Depenses</v>
          </cell>
          <cell r="E136" t="str">
            <v>1 - PERSONNEL</v>
          </cell>
          <cell r="F136" t="str">
            <v>13 -  DIVERS PERSONNEL</v>
          </cell>
        </row>
        <row r="137">
          <cell r="B137" t="str">
            <v>11330</v>
          </cell>
          <cell r="C137" t="str">
            <v>INTEMPERIES</v>
          </cell>
          <cell r="D137" t="str">
            <v>2 - Depenses</v>
          </cell>
          <cell r="E137" t="str">
            <v>1 - PERSONNEL</v>
          </cell>
          <cell r="F137" t="str">
            <v>13 -  DIVERS PERSONNEL</v>
          </cell>
        </row>
        <row r="138">
          <cell r="B138" t="str">
            <v>11333</v>
          </cell>
          <cell r="C138" t="str">
            <v>MEDECINE DU TRAVAIL</v>
          </cell>
          <cell r="D138" t="str">
            <v>2 - Depenses</v>
          </cell>
          <cell r="E138" t="str">
            <v>1 - PERSONNEL</v>
          </cell>
          <cell r="F138" t="str">
            <v>13 -  DIVERS PERSONNEL</v>
          </cell>
        </row>
        <row r="139">
          <cell r="B139" t="str">
            <v>11334</v>
          </cell>
          <cell r="C139" t="str">
            <v>FRAIS DIV. PERSONNEL</v>
          </cell>
          <cell r="D139" t="str">
            <v>2 - Depenses</v>
          </cell>
          <cell r="E139" t="str">
            <v>1 - PERSONNEL</v>
          </cell>
          <cell r="F139" t="str">
            <v>13 -  DIVERS PERSONNEL</v>
          </cell>
        </row>
        <row r="140">
          <cell r="B140" t="str">
            <v>20001</v>
          </cell>
          <cell r="C140" t="str">
            <v>MATERIAUX</v>
          </cell>
          <cell r="D140" t="str">
            <v>2 - Depenses</v>
          </cell>
          <cell r="E140" t="str">
            <v>2 - MATERIAUX &amp; CONSOMMABLES</v>
          </cell>
          <cell r="F140" t="str">
            <v>24 - AUTRES MATÉRIAUX</v>
          </cell>
        </row>
        <row r="141">
          <cell r="B141" t="str">
            <v>22101</v>
          </cell>
          <cell r="C141" t="str">
            <v>BETON</v>
          </cell>
          <cell r="D141" t="str">
            <v>2 - Depenses</v>
          </cell>
          <cell r="E141" t="str">
            <v>2 - MATERIAUX &amp; CONSOMMABLES</v>
          </cell>
          <cell r="F141" t="str">
            <v>21 - BETON &amp; DIVERS</v>
          </cell>
        </row>
        <row r="142">
          <cell r="B142" t="str">
            <v>22102</v>
          </cell>
          <cell r="C142" t="str">
            <v>BETON  PROJETÉS ET SPÉCIAUX</v>
          </cell>
          <cell r="D142" t="str">
            <v>2 - Depenses</v>
          </cell>
          <cell r="E142" t="str">
            <v>2 - MATERIAUX &amp; CONSOMMABLES</v>
          </cell>
          <cell r="F142" t="str">
            <v>21 - BETON &amp; DIVERS</v>
          </cell>
        </row>
        <row r="143">
          <cell r="B143" t="str">
            <v>22103</v>
          </cell>
          <cell r="C143" t="str">
            <v>CIMENTS &amp; MORTIERS</v>
          </cell>
          <cell r="D143" t="str">
            <v>2 - Depenses</v>
          </cell>
          <cell r="E143" t="str">
            <v>2 - MATERIAUX &amp; CONSOMMABLES</v>
          </cell>
          <cell r="F143" t="str">
            <v>21 - BETON &amp; DIVERS</v>
          </cell>
        </row>
        <row r="144">
          <cell r="B144" t="str">
            <v>22201</v>
          </cell>
          <cell r="C144" t="str">
            <v>ARMATURES FACONNEES</v>
          </cell>
          <cell r="D144" t="str">
            <v>2 - Depenses</v>
          </cell>
          <cell r="E144" t="str">
            <v>2 - MATERIAUX &amp; CONSOMMABLES</v>
          </cell>
          <cell r="F144" t="str">
            <v>22 - ACIERS</v>
          </cell>
        </row>
        <row r="145">
          <cell r="B145" t="str">
            <v>22202</v>
          </cell>
          <cell r="C145" t="str">
            <v>PROFILES METALLIQUES</v>
          </cell>
          <cell r="D145" t="str">
            <v>2 - Depenses</v>
          </cell>
          <cell r="E145" t="str">
            <v>2 - MATERIAUX &amp; CONSOMMABLES</v>
          </cell>
          <cell r="F145" t="str">
            <v>22 - ACIERS</v>
          </cell>
        </row>
        <row r="146">
          <cell r="B146" t="str">
            <v>22203</v>
          </cell>
          <cell r="C146" t="str">
            <v>TREILLIS SOUDES</v>
          </cell>
          <cell r="D146" t="str">
            <v>2 - Depenses</v>
          </cell>
          <cell r="E146" t="str">
            <v>2 - MATERIAUX &amp; CONSOMMABLES</v>
          </cell>
          <cell r="F146" t="str">
            <v>22 - ACIERS</v>
          </cell>
        </row>
        <row r="147">
          <cell r="B147" t="str">
            <v>22204</v>
          </cell>
          <cell r="C147" t="str">
            <v>ANCRAGES,BARRES, BOULONS</v>
          </cell>
          <cell r="D147" t="str">
            <v>2 - Depenses</v>
          </cell>
          <cell r="E147" t="str">
            <v>2 - MATERIAUX &amp; CONSOMMABLES</v>
          </cell>
          <cell r="F147" t="str">
            <v>22 - ACIERS</v>
          </cell>
        </row>
        <row r="148">
          <cell r="B148" t="str">
            <v>22205</v>
          </cell>
          <cell r="C148" t="str">
            <v>AUTRES FERS</v>
          </cell>
          <cell r="D148" t="str">
            <v>2 - Depenses</v>
          </cell>
          <cell r="E148" t="str">
            <v>2 - MATERIAUX &amp; CONSOMMABLES</v>
          </cell>
          <cell r="F148" t="str">
            <v>22 - ACIERS</v>
          </cell>
        </row>
        <row r="149">
          <cell r="B149" t="str">
            <v>22206</v>
          </cell>
          <cell r="C149" t="str">
            <v>CINTRES &amp; ETAIS</v>
          </cell>
          <cell r="D149" t="str">
            <v>2 - Depenses</v>
          </cell>
          <cell r="E149" t="str">
            <v>2 - MATERIAUX &amp; CONSOMMABLES</v>
          </cell>
          <cell r="F149" t="str">
            <v>22 - ACIERS</v>
          </cell>
        </row>
        <row r="150">
          <cell r="B150" t="str">
            <v>22207</v>
          </cell>
          <cell r="C150" t="str">
            <v>FONTES, ACIERS, ALUMINIUM</v>
          </cell>
          <cell r="D150" t="str">
            <v>2 - Depenses</v>
          </cell>
          <cell r="E150" t="str">
            <v>2 - MATERIAUX &amp; CONSOMMABLES</v>
          </cell>
          <cell r="F150" t="str">
            <v>22 - ACIERS</v>
          </cell>
        </row>
        <row r="151">
          <cell r="B151" t="str">
            <v>22208</v>
          </cell>
          <cell r="C151" t="str">
            <v>PALPLANCHES</v>
          </cell>
          <cell r="D151" t="str">
            <v>2 - Depenses</v>
          </cell>
          <cell r="E151" t="str">
            <v>2 - MATERIAUX &amp; CONSOMMABLES</v>
          </cell>
          <cell r="F151" t="str">
            <v>22 - ACIERS</v>
          </cell>
        </row>
        <row r="152">
          <cell r="B152" t="str">
            <v>22209</v>
          </cell>
          <cell r="C152" t="str">
            <v>RAILS</v>
          </cell>
          <cell r="D152" t="str">
            <v>2 - Depenses</v>
          </cell>
          <cell r="E152" t="str">
            <v>2 - MATERIAUX &amp; CONSOMMABLES</v>
          </cell>
          <cell r="F152" t="str">
            <v>22 - ACIERS</v>
          </cell>
        </row>
        <row r="153">
          <cell r="B153" t="str">
            <v>22210</v>
          </cell>
          <cell r="C153" t="str">
            <v>TOLES</v>
          </cell>
          <cell r="D153" t="str">
            <v>2 - Depenses</v>
          </cell>
          <cell r="E153" t="str">
            <v>2 - MATERIAUX &amp; CONSOMMABLES</v>
          </cell>
          <cell r="F153" t="str">
            <v>22 - ACIERS</v>
          </cell>
        </row>
        <row r="154">
          <cell r="B154" t="str">
            <v>22211</v>
          </cell>
          <cell r="C154" t="str">
            <v>MATERIAUX PRECONTRAINTE</v>
          </cell>
          <cell r="D154" t="str">
            <v>2 - Depenses</v>
          </cell>
          <cell r="E154" t="str">
            <v>2 - MATERIAUX &amp; CONSOMMABLES</v>
          </cell>
          <cell r="F154" t="str">
            <v>22 - ACIERS</v>
          </cell>
        </row>
        <row r="155">
          <cell r="B155" t="str">
            <v>22301</v>
          </cell>
          <cell r="C155" t="str">
            <v>AGREGATS</v>
          </cell>
          <cell r="D155" t="str">
            <v>2 - Depenses</v>
          </cell>
          <cell r="E155" t="str">
            <v>2 - MATERIAUX &amp; CONSOMMABLES</v>
          </cell>
          <cell r="F155" t="str">
            <v>23 - ROUTE/TERRASST</v>
          </cell>
        </row>
        <row r="156">
          <cell r="B156" t="str">
            <v>22302</v>
          </cell>
          <cell r="C156" t="str">
            <v>ASPHALTE</v>
          </cell>
          <cell r="D156" t="str">
            <v>2 - Depenses</v>
          </cell>
          <cell r="E156" t="str">
            <v>2 - MATERIAUX &amp; CONSOMMABLES</v>
          </cell>
          <cell r="F156" t="str">
            <v>23 - ROUTE/TERRASST</v>
          </cell>
        </row>
        <row r="157">
          <cell r="B157" t="str">
            <v>22303</v>
          </cell>
          <cell r="C157" t="str">
            <v>DRAINS &amp; REGARDS</v>
          </cell>
          <cell r="D157" t="str">
            <v>2 - Depenses</v>
          </cell>
          <cell r="E157" t="str">
            <v>2 - MATERIAUX &amp; CONSOMMABLES</v>
          </cell>
          <cell r="F157" t="str">
            <v>23 - ROUTE/TERRASST</v>
          </cell>
        </row>
        <row r="158">
          <cell r="B158" t="str">
            <v>22304</v>
          </cell>
          <cell r="C158" t="str">
            <v>ENROBES</v>
          </cell>
          <cell r="D158" t="str">
            <v>2 - Depenses</v>
          </cell>
          <cell r="E158" t="str">
            <v>2 - MATERIAUX &amp; CONSOMMABLES</v>
          </cell>
          <cell r="F158" t="str">
            <v>23 - ROUTE/TERRASST</v>
          </cell>
        </row>
        <row r="159">
          <cell r="B159" t="str">
            <v>22305</v>
          </cell>
          <cell r="C159" t="str">
            <v>ENROBES A FROID</v>
          </cell>
          <cell r="D159" t="str">
            <v>2 - Depenses</v>
          </cell>
          <cell r="E159" t="str">
            <v>2 - MATERIAUX &amp; CONSOMMABLES</v>
          </cell>
          <cell r="F159" t="str">
            <v>23 - ROUTE/TERRASST</v>
          </cell>
        </row>
        <row r="160">
          <cell r="B160" t="str">
            <v>22306</v>
          </cell>
          <cell r="C160" t="str">
            <v>MATERIAUX TRAITES</v>
          </cell>
          <cell r="D160" t="str">
            <v>2 - Depenses</v>
          </cell>
          <cell r="E160" t="str">
            <v>2 - MATERIAUX &amp; CONSOMMABLES</v>
          </cell>
          <cell r="F160" t="str">
            <v>23 - ROUTE/TERRASST</v>
          </cell>
        </row>
        <row r="161">
          <cell r="B161" t="str">
            <v>22307</v>
          </cell>
          <cell r="C161" t="str">
            <v>LIANTS</v>
          </cell>
          <cell r="D161" t="str">
            <v>2 - Depenses</v>
          </cell>
          <cell r="E161" t="str">
            <v>2 - MATERIAUX &amp; CONSOMMABLES</v>
          </cell>
          <cell r="F161" t="str">
            <v>23 - ROUTE/TERRASST</v>
          </cell>
        </row>
        <row r="162">
          <cell r="B162" t="str">
            <v>22308</v>
          </cell>
          <cell r="C162" t="str">
            <v>ADDITIF ENROBES</v>
          </cell>
          <cell r="D162" t="str">
            <v>2 - Depenses</v>
          </cell>
          <cell r="E162" t="str">
            <v>2 - MATERIAUX &amp; CONSOMMABLES</v>
          </cell>
          <cell r="F162" t="str">
            <v>23 - ROUTE/TERRASST</v>
          </cell>
        </row>
        <row r="163">
          <cell r="B163" t="str">
            <v>22309</v>
          </cell>
          <cell r="C163" t="str">
            <v>ADDITIFS LIANTS</v>
          </cell>
          <cell r="D163" t="str">
            <v>2 - Depenses</v>
          </cell>
          <cell r="E163" t="str">
            <v>2 - MATERIAUX &amp; CONSOMMABLES</v>
          </cell>
          <cell r="F163" t="str">
            <v>23 - ROUTE/TERRASST</v>
          </cell>
        </row>
        <row r="164">
          <cell r="B164" t="str">
            <v>22310</v>
          </cell>
          <cell r="C164" t="str">
            <v>BIOFLUX</v>
          </cell>
          <cell r="D164" t="str">
            <v>2 - Depenses</v>
          </cell>
          <cell r="E164" t="str">
            <v>2 - MATERIAUX &amp; CONSOMMABLES</v>
          </cell>
          <cell r="F164" t="str">
            <v>23 - ROUTE/TERRASST</v>
          </cell>
        </row>
        <row r="165">
          <cell r="B165" t="str">
            <v>22311</v>
          </cell>
          <cell r="C165" t="str">
            <v>BIPRENE</v>
          </cell>
          <cell r="D165" t="str">
            <v>2 - Depenses</v>
          </cell>
          <cell r="E165" t="str">
            <v>2 - MATERIAUX &amp; CONSOMMABLES</v>
          </cell>
          <cell r="F165" t="str">
            <v>23 - ROUTE/TERRASST</v>
          </cell>
        </row>
        <row r="166">
          <cell r="B166" t="str">
            <v>22312</v>
          </cell>
          <cell r="C166" t="str">
            <v>BITUME</v>
          </cell>
          <cell r="D166" t="str">
            <v>2 - Depenses</v>
          </cell>
          <cell r="E166" t="str">
            <v>2 - MATERIAUX &amp; CONSOMMABLES</v>
          </cell>
          <cell r="F166" t="str">
            <v>23 - ROUTE/TERRASST</v>
          </cell>
        </row>
        <row r="167">
          <cell r="B167" t="str">
            <v>22313</v>
          </cell>
          <cell r="C167" t="str">
            <v>BORDURES CANIVEAUX BETON</v>
          </cell>
          <cell r="D167" t="str">
            <v>2 - Depenses</v>
          </cell>
          <cell r="E167" t="str">
            <v>2 - MATERIAUX &amp; CONSOMMABLES</v>
          </cell>
          <cell r="F167" t="str">
            <v>23 - ROUTE/TERRASST</v>
          </cell>
        </row>
        <row r="168">
          <cell r="B168" t="str">
            <v>22314</v>
          </cell>
          <cell r="C168" t="str">
            <v>EMULSIONS</v>
          </cell>
          <cell r="D168" t="str">
            <v>2 - Depenses</v>
          </cell>
          <cell r="E168" t="str">
            <v>2 - MATERIAUX &amp; CONSOMMABLES</v>
          </cell>
          <cell r="F168" t="str">
            <v>23 - ROUTE/TERRASST</v>
          </cell>
        </row>
        <row r="169">
          <cell r="B169" t="str">
            <v>22315</v>
          </cell>
          <cell r="C169" t="str">
            <v>ETANCHEITE</v>
          </cell>
          <cell r="D169" t="str">
            <v>2 - Depenses</v>
          </cell>
          <cell r="E169" t="str">
            <v>2 - MATERIAUX &amp; CONSOMMABLES</v>
          </cell>
          <cell r="F169" t="str">
            <v>23 - ROUTE/TERRASST</v>
          </cell>
        </row>
        <row r="170">
          <cell r="B170" t="str">
            <v>22316</v>
          </cell>
          <cell r="C170" t="str">
            <v>FILLER, LAITIER, CHAUX</v>
          </cell>
          <cell r="D170" t="str">
            <v>2 - Depenses</v>
          </cell>
          <cell r="E170" t="str">
            <v>2 - MATERIAUX &amp; CONSOMMABLES</v>
          </cell>
          <cell r="F170" t="str">
            <v>23 - ROUTE/TERRASST</v>
          </cell>
        </row>
        <row r="171">
          <cell r="B171" t="str">
            <v>22317</v>
          </cell>
          <cell r="C171" t="str">
            <v>FRAISAT</v>
          </cell>
          <cell r="D171" t="str">
            <v>2 - Depenses</v>
          </cell>
          <cell r="E171" t="str">
            <v>2 - MATERIAUX &amp; CONSOMMABLES</v>
          </cell>
          <cell r="F171" t="str">
            <v>23 - ROUTE/TERRASST</v>
          </cell>
        </row>
        <row r="172">
          <cell r="B172" t="str">
            <v>22318</v>
          </cell>
          <cell r="C172" t="str">
            <v>GEOTEXTILES</v>
          </cell>
          <cell r="D172" t="str">
            <v>2 - Depenses</v>
          </cell>
          <cell r="E172" t="str">
            <v>2 - MATERIAUX &amp; CONSOMMABLES</v>
          </cell>
          <cell r="F172" t="str">
            <v>23 - ROUTE/TERRASST</v>
          </cell>
        </row>
        <row r="173">
          <cell r="B173" t="str">
            <v>22319</v>
          </cell>
          <cell r="C173" t="str">
            <v>GRAVILLONS ROUGE</v>
          </cell>
          <cell r="D173" t="str">
            <v>2 - Depenses</v>
          </cell>
          <cell r="E173" t="str">
            <v>2 - MATERIAUX &amp; CONSOMMABLES</v>
          </cell>
          <cell r="F173" t="str">
            <v>23 - ROUTE/TERRASST</v>
          </cell>
        </row>
        <row r="174">
          <cell r="B174" t="str">
            <v>22320</v>
          </cell>
          <cell r="C174" t="str">
            <v>GRAVILLON S AUTRES</v>
          </cell>
          <cell r="D174" t="str">
            <v>2 - Depenses</v>
          </cell>
          <cell r="E174" t="str">
            <v>2 - MATERIAUX &amp; CONSOMMABLES</v>
          </cell>
          <cell r="F174" t="str">
            <v>23 - ROUTE/TERRASST</v>
          </cell>
        </row>
        <row r="175">
          <cell r="B175" t="str">
            <v>22321</v>
          </cell>
          <cell r="C175" t="str">
            <v>OXYDES</v>
          </cell>
          <cell r="D175" t="str">
            <v>2 - Depenses</v>
          </cell>
          <cell r="E175" t="str">
            <v>2 - MATERIAUX &amp; CONSOMMABLES</v>
          </cell>
          <cell r="F175" t="str">
            <v>23 - ROUTE/TERRASST</v>
          </cell>
        </row>
        <row r="176">
          <cell r="B176" t="str">
            <v>22322</v>
          </cell>
          <cell r="C176" t="str">
            <v>PRODUITS ASSAINISSEMENT</v>
          </cell>
          <cell r="D176" t="str">
            <v>2 - Depenses</v>
          </cell>
          <cell r="E176" t="str">
            <v>2 - MATERIAUX &amp; CONSOMMABLES</v>
          </cell>
          <cell r="F176" t="str">
            <v>23 - ROUTE/TERRASST</v>
          </cell>
        </row>
        <row r="177">
          <cell r="B177" t="str">
            <v>22323</v>
          </cell>
          <cell r="C177" t="str">
            <v>PRODUITS BITUMINEUX</v>
          </cell>
          <cell r="D177" t="str">
            <v>2 - Depenses</v>
          </cell>
          <cell r="E177" t="str">
            <v>2 - MATERIAUX &amp; CONSOMMABLES</v>
          </cell>
          <cell r="F177" t="str">
            <v>23 - ROUTE/TERRASST</v>
          </cell>
        </row>
        <row r="178">
          <cell r="B178" t="str">
            <v>22324</v>
          </cell>
          <cell r="C178" t="str">
            <v>PRODUITS DE VOIRIE</v>
          </cell>
          <cell r="D178" t="str">
            <v>2 - Depenses</v>
          </cell>
          <cell r="E178" t="str">
            <v>2 - MATERIAUX &amp; CONSOMMABLES</v>
          </cell>
          <cell r="F178" t="str">
            <v>23 - ROUTE/TERRASST</v>
          </cell>
        </row>
        <row r="179">
          <cell r="B179" t="str">
            <v>22325</v>
          </cell>
          <cell r="C179" t="str">
            <v>ACCESSOIRES GLISSIERES</v>
          </cell>
          <cell r="D179" t="str">
            <v>2 - Depenses</v>
          </cell>
          <cell r="E179" t="str">
            <v>2 - MATERIAUX &amp; CONSOMMABLES</v>
          </cell>
          <cell r="F179" t="str">
            <v>23 - ROUTE/TERRASST</v>
          </cell>
        </row>
        <row r="180">
          <cell r="B180" t="str">
            <v>22326</v>
          </cell>
          <cell r="C180" t="str">
            <v>SUPPORTS DE GLISSIERES</v>
          </cell>
          <cell r="D180" t="str">
            <v>2 - Depenses</v>
          </cell>
          <cell r="E180" t="str">
            <v>2 - MATERIAUX &amp; CONSOMMABLES</v>
          </cell>
          <cell r="F180" t="str">
            <v>23 - ROUTE/TERRASST</v>
          </cell>
        </row>
        <row r="181">
          <cell r="B181" t="str">
            <v>22327</v>
          </cell>
          <cell r="C181" t="str">
            <v>GLISSIERES SECURITÉ MÉTAL</v>
          </cell>
          <cell r="D181" t="str">
            <v>2 - Depenses</v>
          </cell>
          <cell r="E181" t="str">
            <v>2 - MATERIAUX &amp; CONSOMMABLES</v>
          </cell>
          <cell r="F181" t="str">
            <v>23 - ROUTE/TERRASST</v>
          </cell>
        </row>
        <row r="182">
          <cell r="B182" t="str">
            <v>22328</v>
          </cell>
          <cell r="C182" t="str">
            <v>GLISSIERES SECURITÉ BOIS</v>
          </cell>
          <cell r="D182" t="str">
            <v>2 - Depenses</v>
          </cell>
          <cell r="E182" t="str">
            <v>2 - MATERIAUX &amp; CONSOMMABLES</v>
          </cell>
          <cell r="F182" t="str">
            <v>23 - ROUTE/TERRASST</v>
          </cell>
        </row>
        <row r="183">
          <cell r="B183" t="str">
            <v>22329</v>
          </cell>
          <cell r="C183" t="str">
            <v>GLISSIERES SECURITÉ BÉTON</v>
          </cell>
          <cell r="D183" t="str">
            <v>2 - Depenses</v>
          </cell>
          <cell r="E183" t="str">
            <v>2 - MATERIAUX &amp; CONSOMMABLES</v>
          </cell>
          <cell r="F183" t="str">
            <v>23 - ROUTE/TERRASST</v>
          </cell>
        </row>
        <row r="184">
          <cell r="B184" t="str">
            <v>22330</v>
          </cell>
          <cell r="C184" t="str">
            <v>CESSION INTERNE AGREGATS</v>
          </cell>
          <cell r="D184" t="str">
            <v>2 - Depenses</v>
          </cell>
          <cell r="E184" t="str">
            <v>2 - MATERIAUX &amp; CONSOMMABLES</v>
          </cell>
          <cell r="F184" t="str">
            <v>23 - ROUTE/TERRASST</v>
          </cell>
        </row>
        <row r="185">
          <cell r="B185" t="str">
            <v>22331</v>
          </cell>
          <cell r="C185" t="str">
            <v>CESSION INTERNE  ENROBÉS</v>
          </cell>
          <cell r="D185" t="str">
            <v>2 - Depenses</v>
          </cell>
          <cell r="E185" t="str">
            <v>2 - MATERIAUX &amp; CONSOMMABLES</v>
          </cell>
          <cell r="F185" t="str">
            <v>23 - ROUTE/TERRASST</v>
          </cell>
        </row>
        <row r="186">
          <cell r="B186" t="str">
            <v>22332</v>
          </cell>
          <cell r="C186" t="str">
            <v>CESSION INTERNE LIANTS</v>
          </cell>
          <cell r="D186" t="str">
            <v>2 - Depenses</v>
          </cell>
          <cell r="E186" t="str">
            <v>2 - MATERIAUX &amp; CONSOMMABLES</v>
          </cell>
          <cell r="F186" t="str">
            <v>23 - ROUTE/TERRASST</v>
          </cell>
        </row>
        <row r="187">
          <cell r="B187" t="str">
            <v>22401</v>
          </cell>
          <cell r="C187" t="str">
            <v>APPAREIL D'APPUIS</v>
          </cell>
          <cell r="D187" t="str">
            <v>2 - Depenses</v>
          </cell>
          <cell r="E187" t="str">
            <v>2 - MATERIAUX &amp; CONSOMMABLES</v>
          </cell>
          <cell r="F187" t="str">
            <v>24 - AUTRES MATÉRIAUX</v>
          </cell>
        </row>
        <row r="188">
          <cell r="B188" t="str">
            <v>22402</v>
          </cell>
          <cell r="C188" t="str">
            <v>DIVERS PREFABRIQUES BETON</v>
          </cell>
          <cell r="D188" t="str">
            <v>2 - Depenses</v>
          </cell>
          <cell r="E188" t="str">
            <v>2 - MATERIAUX &amp; CONSOMMABLES</v>
          </cell>
          <cell r="F188" t="str">
            <v>24 - AUTRES MATÉRIAUX</v>
          </cell>
        </row>
        <row r="189">
          <cell r="B189" t="str">
            <v>22403</v>
          </cell>
          <cell r="C189" t="str">
            <v>DIVERS PRODUITS VOIES FERREES</v>
          </cell>
          <cell r="D189" t="str">
            <v>2 - Depenses</v>
          </cell>
          <cell r="E189" t="str">
            <v>2 - MATERIAUX &amp; CONSOMMABLES</v>
          </cell>
          <cell r="F189" t="str">
            <v>24 - AUTRES MATÉRIAUX</v>
          </cell>
        </row>
        <row r="190">
          <cell r="B190" t="str">
            <v>22404</v>
          </cell>
          <cell r="C190" t="str">
            <v>CABLES,FIBRES,TRANSMISSIONS</v>
          </cell>
          <cell r="D190" t="str">
            <v>2 - Depenses</v>
          </cell>
          <cell r="E190" t="str">
            <v>2 - MATERIAUX &amp; CONSOMMABLES</v>
          </cell>
          <cell r="F190" t="str">
            <v>24 - AUTRES MATÉRIAUX</v>
          </cell>
        </row>
        <row r="191">
          <cell r="B191" t="str">
            <v>22405</v>
          </cell>
          <cell r="C191" t="str">
            <v>CANALISATIONS, VENTUBES</v>
          </cell>
          <cell r="D191" t="str">
            <v>2 - Depenses</v>
          </cell>
          <cell r="E191" t="str">
            <v>2 - MATERIAUX &amp; CONSOMMABLES</v>
          </cell>
          <cell r="F191" t="str">
            <v>24 - AUTRES MATÉRIAUX</v>
          </cell>
        </row>
        <row r="192">
          <cell r="B192" t="str">
            <v>22406</v>
          </cell>
          <cell r="C192" t="str">
            <v>DALLAGE PAVAGE BÉTON</v>
          </cell>
          <cell r="D192" t="str">
            <v>2 - Depenses</v>
          </cell>
          <cell r="E192" t="str">
            <v>2 - MATERIAUX &amp; CONSOMMABLES</v>
          </cell>
          <cell r="F192" t="str">
            <v>24 - AUTRES MATÉRIAUX</v>
          </cell>
        </row>
        <row r="193">
          <cell r="B193" t="str">
            <v>22407</v>
          </cell>
          <cell r="C193" t="str">
            <v>DALLAGE PAVAGE PIERRE</v>
          </cell>
          <cell r="D193" t="str">
            <v>2 - Depenses</v>
          </cell>
          <cell r="E193" t="str">
            <v>2 - MATERIAUX &amp; CONSOMMABLES</v>
          </cell>
          <cell r="F193" t="str">
            <v>24 - AUTRES MATÉRIAUX</v>
          </cell>
        </row>
        <row r="194">
          <cell r="B194" t="str">
            <v>22408</v>
          </cell>
          <cell r="C194" t="str">
            <v>ISOLANTS</v>
          </cell>
          <cell r="D194" t="str">
            <v>2 - Depenses</v>
          </cell>
          <cell r="E194" t="str">
            <v>2 - MATERIAUX &amp; CONSOMMABLES</v>
          </cell>
          <cell r="F194" t="str">
            <v>24 - AUTRES MATÉRIAUX</v>
          </cell>
        </row>
        <row r="195">
          <cell r="B195" t="str">
            <v>22409</v>
          </cell>
          <cell r="C195" t="str">
            <v>MATERIAUX DIVERS</v>
          </cell>
          <cell r="D195" t="str">
            <v>2 - Depenses</v>
          </cell>
          <cell r="E195" t="str">
            <v>2 - MATERIAUX &amp; CONSOMMABLES</v>
          </cell>
          <cell r="F195" t="str">
            <v>24 - AUTRES MATÉRIAUX</v>
          </cell>
        </row>
        <row r="196">
          <cell r="B196" t="str">
            <v>22410</v>
          </cell>
          <cell r="C196" t="str">
            <v>MATERIAUX MACONNERIE ET VRD</v>
          </cell>
          <cell r="D196" t="str">
            <v>2 - Depenses</v>
          </cell>
          <cell r="E196" t="str">
            <v>2 - MATERIAUX &amp; CONSOMMABLES</v>
          </cell>
          <cell r="F196" t="str">
            <v>24 - AUTRES MATÉRIAUX</v>
          </cell>
        </row>
        <row r="197">
          <cell r="B197" t="str">
            <v>22411</v>
          </cell>
          <cell r="C197" t="str">
            <v>MATERIAUX NON TRAITES</v>
          </cell>
          <cell r="D197" t="str">
            <v>2 - Depenses</v>
          </cell>
          <cell r="E197" t="str">
            <v>2 - MATERIAUX &amp; CONSOMMABLES</v>
          </cell>
          <cell r="F197" t="str">
            <v>24 - AUTRES MATÉRIAUX</v>
          </cell>
        </row>
        <row r="198">
          <cell r="B198" t="str">
            <v>22412</v>
          </cell>
          <cell r="C198" t="str">
            <v>MATERIAUX RECYCLES</v>
          </cell>
          <cell r="D198" t="str">
            <v>2 - Depenses</v>
          </cell>
          <cell r="E198" t="str">
            <v>2 - MATERIAUX &amp; CONSOMMABLES</v>
          </cell>
          <cell r="F198" t="str">
            <v>24 - AUTRES MATÉRIAUX</v>
          </cell>
        </row>
        <row r="199">
          <cell r="B199" t="str">
            <v>22414</v>
          </cell>
          <cell r="C199" t="str">
            <v>PARPAINGS &amp; BRIQUES</v>
          </cell>
          <cell r="D199" t="str">
            <v>2 - Depenses</v>
          </cell>
          <cell r="E199" t="str">
            <v>2 - MATERIAUX &amp; CONSOMMABLES</v>
          </cell>
          <cell r="F199" t="str">
            <v>24 - AUTRES MATÉRIAUX</v>
          </cell>
        </row>
        <row r="200">
          <cell r="B200" t="str">
            <v>22415</v>
          </cell>
          <cell r="C200" t="str">
            <v>PRODUITS RESEAUX DIVERS</v>
          </cell>
          <cell r="D200" t="str">
            <v>2 - Depenses</v>
          </cell>
          <cell r="E200" t="str">
            <v>2 - MATERIAUX &amp; CONSOMMABLES</v>
          </cell>
          <cell r="F200" t="str">
            <v>24 - AUTRES MATÉRIAUX</v>
          </cell>
        </row>
        <row r="201">
          <cell r="B201" t="str">
            <v>22416</v>
          </cell>
          <cell r="C201" t="str">
            <v>TRAVERSES BOIS &amp; BETON</v>
          </cell>
          <cell r="D201" t="str">
            <v>2 - Depenses</v>
          </cell>
          <cell r="E201" t="str">
            <v>2 - MATERIAUX &amp; CONSOMMABLES</v>
          </cell>
          <cell r="F201" t="str">
            <v>24 - AUTRES MATÉRIAUX</v>
          </cell>
        </row>
        <row r="202">
          <cell r="B202" t="str">
            <v>22417</v>
          </cell>
          <cell r="C202" t="str">
            <v>TUYAUX BETON</v>
          </cell>
          <cell r="D202" t="str">
            <v>2 - Depenses</v>
          </cell>
          <cell r="E202" t="str">
            <v>2 - MATERIAUX &amp; CONSOMMABLES</v>
          </cell>
          <cell r="F202" t="str">
            <v>24 - AUTRES MATÉRIAUX</v>
          </cell>
        </row>
        <row r="203">
          <cell r="B203" t="str">
            <v>22418</v>
          </cell>
          <cell r="C203" t="str">
            <v>TUYAUX FONTE</v>
          </cell>
          <cell r="D203" t="str">
            <v>2 - Depenses</v>
          </cell>
          <cell r="E203" t="str">
            <v>2 - MATERIAUX &amp; CONSOMMABLES</v>
          </cell>
          <cell r="F203" t="str">
            <v>24 - AUTRES MATÉRIAUX</v>
          </cell>
        </row>
        <row r="204">
          <cell r="B204" t="str">
            <v>22419</v>
          </cell>
          <cell r="C204" t="str">
            <v>TUYAUX PVC</v>
          </cell>
          <cell r="D204" t="str">
            <v>2 - Depenses</v>
          </cell>
          <cell r="E204" t="str">
            <v>2 - MATERIAUX &amp; CONSOMMABLES</v>
          </cell>
          <cell r="F204" t="str">
            <v>24 - AUTRES MATÉRIAUX</v>
          </cell>
        </row>
        <row r="205">
          <cell r="B205" t="str">
            <v>22420</v>
          </cell>
          <cell r="C205" t="str">
            <v>VOUSSOIRS</v>
          </cell>
          <cell r="D205" t="str">
            <v>2 - Depenses</v>
          </cell>
          <cell r="E205" t="str">
            <v>2 - MATERIAUX &amp; CONSOMMABLES</v>
          </cell>
          <cell r="F205" t="str">
            <v>24 - AUTRES MATÉRIAUX</v>
          </cell>
        </row>
        <row r="206">
          <cell r="B206" t="str">
            <v>22421</v>
          </cell>
          <cell r="C206" t="str">
            <v>ZINGUERIE</v>
          </cell>
          <cell r="D206" t="str">
            <v>2 - Depenses</v>
          </cell>
          <cell r="E206" t="str">
            <v>2 - MATERIAUX &amp; CONSOMMABLES</v>
          </cell>
          <cell r="F206" t="str">
            <v>24 - AUTRES MATÉRIAUX</v>
          </cell>
        </row>
        <row r="207">
          <cell r="B207" t="str">
            <v>22423</v>
          </cell>
          <cell r="C207" t="str">
            <v>TRANSPORT SUR ACHATS</v>
          </cell>
          <cell r="D207" t="str">
            <v>2 - Depenses</v>
          </cell>
          <cell r="E207" t="str">
            <v>2 - MATERIAUX &amp; CONSOMMABLES</v>
          </cell>
          <cell r="F207" t="str">
            <v>24 - AUTRES MATÉRIAUX</v>
          </cell>
        </row>
        <row r="208">
          <cell r="B208" t="str">
            <v>22424</v>
          </cell>
          <cell r="C208" t="str">
            <v>TRANSPORT SUR VENTE</v>
          </cell>
          <cell r="D208" t="str">
            <v>2 - Depenses</v>
          </cell>
          <cell r="E208" t="str">
            <v>2 - MATERIAUX &amp; CONSOMMABLES</v>
          </cell>
          <cell r="F208" t="str">
            <v>24 - AUTRES MATÉRIAUX</v>
          </cell>
        </row>
        <row r="209">
          <cell r="B209" t="str">
            <v>22499</v>
          </cell>
          <cell r="C209" t="str">
            <v>VARIATION STOCKS</v>
          </cell>
          <cell r="D209" t="str">
            <v>2 - Depenses</v>
          </cell>
          <cell r="E209" t="str">
            <v>2 - MATERIAUX &amp; CONSOMMABLES</v>
          </cell>
          <cell r="F209" t="str">
            <v>24 - AUTRES MATÉRIAUX</v>
          </cell>
        </row>
        <row r="210">
          <cell r="B210" t="str">
            <v>22501</v>
          </cell>
          <cell r="C210" t="str">
            <v>BOIS</v>
          </cell>
          <cell r="D210" t="str">
            <v>2 - Depenses</v>
          </cell>
          <cell r="E210" t="str">
            <v>2 - MATERIAUX &amp; CONSOMMABLES</v>
          </cell>
          <cell r="F210" t="str">
            <v>25 - DIVERS PREFABRIQUES BETON</v>
          </cell>
        </row>
        <row r="211">
          <cell r="B211" t="str">
            <v>22502</v>
          </cell>
          <cell r="C211" t="str">
            <v>EXPLOSIFS</v>
          </cell>
          <cell r="D211" t="str">
            <v>2 - Depenses</v>
          </cell>
          <cell r="E211" t="str">
            <v>2 - MATERIAUX &amp; CONSOMMABLES</v>
          </cell>
          <cell r="F211" t="str">
            <v>25 - DIVERS PREFABRIQUES BETON</v>
          </cell>
        </row>
        <row r="212">
          <cell r="B212" t="str">
            <v>22503</v>
          </cell>
          <cell r="C212" t="str">
            <v>FOURNITURES ELECTRIQUES</v>
          </cell>
          <cell r="D212" t="str">
            <v>2 - Depenses</v>
          </cell>
          <cell r="E212" t="str">
            <v>2 - MATERIAUX &amp; CONSOMMABLES</v>
          </cell>
          <cell r="F212" t="str">
            <v>25 - DIVERS PREFABRIQUES BETON</v>
          </cell>
        </row>
        <row r="213">
          <cell r="B213" t="str">
            <v>22504</v>
          </cell>
          <cell r="C213" t="str">
            <v>AUTRES CARBURANTS</v>
          </cell>
          <cell r="D213" t="str">
            <v>2 - Depenses</v>
          </cell>
          <cell r="E213" t="str">
            <v>2 - MATERIAUX &amp; CONSOMMABLES</v>
          </cell>
          <cell r="F213" t="str">
            <v>25 - DIVERS PREFABRIQUES BETON</v>
          </cell>
        </row>
        <row r="214">
          <cell r="B214" t="str">
            <v>22505</v>
          </cell>
          <cell r="C214" t="str">
            <v>FUEL</v>
          </cell>
          <cell r="D214" t="str">
            <v>2 - Depenses</v>
          </cell>
          <cell r="E214" t="str">
            <v>2 - MATERIAUX &amp; CONSOMMABLES</v>
          </cell>
          <cell r="F214" t="str">
            <v>25 - DIVERS PREFABRIQUES BETON</v>
          </cell>
        </row>
        <row r="215">
          <cell r="B215" t="str">
            <v>22506</v>
          </cell>
          <cell r="C215" t="str">
            <v>GAZOLE</v>
          </cell>
          <cell r="D215" t="str">
            <v>2 - Depenses</v>
          </cell>
          <cell r="E215" t="str">
            <v>2 - MATERIAUX &amp; CONSOMMABLES</v>
          </cell>
          <cell r="F215" t="str">
            <v>25 - DIVERS PREFABRIQUES BETON</v>
          </cell>
        </row>
        <row r="216">
          <cell r="B216" t="str">
            <v>22507</v>
          </cell>
          <cell r="C216" t="str">
            <v>HUILES &amp; GRAISSES</v>
          </cell>
          <cell r="D216" t="str">
            <v>2 - Depenses</v>
          </cell>
          <cell r="E216" t="str">
            <v>2 - MATERIAUX &amp; CONSOMMABLES</v>
          </cell>
          <cell r="F216" t="str">
            <v>25 - DIVERS PREFABRIQUES BETON</v>
          </cell>
        </row>
        <row r="217">
          <cell r="B217" t="str">
            <v>22508</v>
          </cell>
          <cell r="C217" t="str">
            <v>JOINTS</v>
          </cell>
          <cell r="D217" t="str">
            <v>2 - Depenses</v>
          </cell>
          <cell r="E217" t="str">
            <v>2 - MATERIAUX &amp; CONSOMMABLES</v>
          </cell>
          <cell r="F217" t="str">
            <v>25 - DIVERS PREFABRIQUES BETON</v>
          </cell>
        </row>
        <row r="218">
          <cell r="B218" t="str">
            <v>22509</v>
          </cell>
          <cell r="C218" t="str">
            <v>PIECES DETACHEES</v>
          </cell>
          <cell r="D218" t="str">
            <v>2 - Depenses</v>
          </cell>
          <cell r="E218" t="str">
            <v>2 - MATERIAUX &amp; CONSOMMABLES</v>
          </cell>
          <cell r="F218" t="str">
            <v>25 - DIVERS PREFABRIQUES BETON</v>
          </cell>
        </row>
        <row r="219">
          <cell r="B219" t="str">
            <v>22510</v>
          </cell>
          <cell r="C219" t="str">
            <v>PNEUS VL</v>
          </cell>
          <cell r="D219" t="str">
            <v>2 - Depenses</v>
          </cell>
          <cell r="E219" t="str">
            <v>2 - MATERIAUX &amp; CONSOMMABLES</v>
          </cell>
          <cell r="F219" t="str">
            <v>25 - DIVERS PREFABRIQUES BETON</v>
          </cell>
        </row>
        <row r="220">
          <cell r="B220" t="str">
            <v>22511</v>
          </cell>
          <cell r="C220" t="str">
            <v>PNEUS PL</v>
          </cell>
          <cell r="D220" t="str">
            <v>2 - Depenses</v>
          </cell>
          <cell r="E220" t="str">
            <v>2 - MATERIAUX &amp; CONSOMMABLES</v>
          </cell>
          <cell r="F220" t="str">
            <v>25 - DIVERS PREFABRIQUES BETON</v>
          </cell>
        </row>
        <row r="221">
          <cell r="B221" t="str">
            <v>22512</v>
          </cell>
          <cell r="C221" t="str">
            <v>PNEUS ENGINS DE CHANTIER</v>
          </cell>
          <cell r="D221" t="str">
            <v>2 - Depenses</v>
          </cell>
          <cell r="E221" t="str">
            <v>2 - MATERIAUX &amp; CONSOMMABLES</v>
          </cell>
          <cell r="F221" t="str">
            <v>25 - DIVERS PREFABRIQUES BETON</v>
          </cell>
        </row>
        <row r="222">
          <cell r="B222" t="str">
            <v>22513</v>
          </cell>
          <cell r="C222" t="str">
            <v>PRODUITS DE RAGREAGE</v>
          </cell>
          <cell r="D222" t="str">
            <v>2 - Depenses</v>
          </cell>
          <cell r="E222" t="str">
            <v>2 - MATERIAUX &amp; CONSOMMABLES</v>
          </cell>
          <cell r="F222" t="str">
            <v>25 - DIVERS PREFABRIQUES BETON</v>
          </cell>
        </row>
        <row r="223">
          <cell r="B223" t="str">
            <v>22514</v>
          </cell>
          <cell r="C223" t="str">
            <v>RESINES</v>
          </cell>
          <cell r="D223" t="str">
            <v>2 - Depenses</v>
          </cell>
          <cell r="E223" t="str">
            <v>2 - MATERIAUX &amp; CONSOMMABLES</v>
          </cell>
          <cell r="F223" t="str">
            <v>25 - DIVERS PREFABRIQUES BETON</v>
          </cell>
        </row>
        <row r="224">
          <cell r="B224" t="str">
            <v>22515</v>
          </cell>
          <cell r="C224" t="str">
            <v>ELECTRICITE</v>
          </cell>
          <cell r="D224" t="str">
            <v>2 - Depenses</v>
          </cell>
          <cell r="E224" t="str">
            <v>2 - MATERIAUX &amp; CONSOMMABLES</v>
          </cell>
          <cell r="F224" t="str">
            <v>25 - DIVERS PREFABRIQUES BETON</v>
          </cell>
        </row>
        <row r="225">
          <cell r="B225" t="str">
            <v>22516</v>
          </cell>
          <cell r="C225" t="str">
            <v>EAU</v>
          </cell>
          <cell r="D225" t="str">
            <v>2 - Depenses</v>
          </cell>
          <cell r="E225" t="str">
            <v>2 - MATERIAUX &amp; CONSOMMABLES</v>
          </cell>
          <cell r="F225" t="str">
            <v>25 - DIVERS PREFABRIQUES BETON</v>
          </cell>
        </row>
        <row r="226">
          <cell r="B226" t="str">
            <v>22517</v>
          </cell>
          <cell r="C226" t="str">
            <v>AUTRES FLUIDES &amp; GAZ</v>
          </cell>
          <cell r="D226" t="str">
            <v>2 - Depenses</v>
          </cell>
          <cell r="E226" t="str">
            <v>2 - MATERIAUX &amp; CONSOMMABLES</v>
          </cell>
          <cell r="F226" t="str">
            <v>25 - DIVERS PREFABRIQUES BETON</v>
          </cell>
        </row>
        <row r="227">
          <cell r="B227" t="str">
            <v>22518</v>
          </cell>
          <cell r="C227" t="str">
            <v>ADJUVANTS</v>
          </cell>
          <cell r="D227" t="str">
            <v>2 - Depenses</v>
          </cell>
          <cell r="E227" t="str">
            <v>2 - MATERIAUX &amp; CONSOMMABLES</v>
          </cell>
          <cell r="F227" t="str">
            <v>25 - DIVERS PREFABRIQUES BETON</v>
          </cell>
        </row>
        <row r="228">
          <cell r="B228" t="str">
            <v>22519</v>
          </cell>
          <cell r="C228" t="str">
            <v>CONSOMMABLES  COFFRAGES</v>
          </cell>
          <cell r="D228" t="str">
            <v>2 - Depenses</v>
          </cell>
          <cell r="E228" t="str">
            <v>2 - MATERIAUX &amp; CONSOMMABLES</v>
          </cell>
          <cell r="F228" t="str">
            <v>25 - DIVERS PREFABRIQUES BETON</v>
          </cell>
        </row>
        <row r="229">
          <cell r="B229" t="str">
            <v>22520</v>
          </cell>
          <cell r="C229" t="str">
            <v>CONSOMMABLES ENVIRONNEMENT</v>
          </cell>
          <cell r="D229" t="str">
            <v>2 - Depenses</v>
          </cell>
          <cell r="E229" t="str">
            <v>2 - MATERIAUX &amp; CONSOMMABLES</v>
          </cell>
          <cell r="F229" t="str">
            <v>25 - DIVERS PREFABRIQUES BETON</v>
          </cell>
        </row>
        <row r="230">
          <cell r="B230" t="str">
            <v>22521</v>
          </cell>
          <cell r="C230" t="str">
            <v>MATERIEL SIGNALISATION</v>
          </cell>
          <cell r="D230" t="str">
            <v>2 - Depenses</v>
          </cell>
          <cell r="E230" t="str">
            <v>2 - MATERIAUX &amp; CONSOMMABLES</v>
          </cell>
          <cell r="F230" t="str">
            <v>25 - DIVERS PREFABRIQUES BETON</v>
          </cell>
        </row>
        <row r="231">
          <cell r="B231" t="str">
            <v>22522</v>
          </cell>
          <cell r="C231" t="str">
            <v>PETIT OUTILLAGE</v>
          </cell>
          <cell r="D231" t="str">
            <v>2 - Depenses</v>
          </cell>
          <cell r="E231" t="str">
            <v>2 - MATERIAUX &amp; CONSOMMABLES</v>
          </cell>
          <cell r="F231" t="str">
            <v>25 - DIVERS PREFABRIQUES BETON</v>
          </cell>
        </row>
        <row r="232">
          <cell r="B232" t="str">
            <v>22523</v>
          </cell>
          <cell r="C232" t="str">
            <v>EQUIP. PERSONNEL &amp; SECURITE</v>
          </cell>
          <cell r="D232" t="str">
            <v>2 - Depenses</v>
          </cell>
          <cell r="E232" t="str">
            <v>2 - MATERIAUX &amp; CONSOMMABLES</v>
          </cell>
          <cell r="F232" t="str">
            <v>25 - DIVERS PREFABRIQUES BETON</v>
          </cell>
        </row>
        <row r="233">
          <cell r="B233" t="str">
            <v>22524</v>
          </cell>
          <cell r="C233" t="str">
            <v>OUTILS D'ATTAQUE DE SOLS</v>
          </cell>
          <cell r="D233" t="str">
            <v>2 - Depenses</v>
          </cell>
          <cell r="E233" t="str">
            <v>2 - MATERIAUX &amp; CONSOMMABLES</v>
          </cell>
          <cell r="F233" t="str">
            <v>25 - DIVERS PREFABRIQUES BETON</v>
          </cell>
        </row>
        <row r="234">
          <cell r="B234" t="str">
            <v>22525</v>
          </cell>
          <cell r="C234" t="str">
            <v>PIECES D'USURE/RECHANGE</v>
          </cell>
          <cell r="D234" t="str">
            <v>2 - Depenses</v>
          </cell>
          <cell r="E234" t="str">
            <v>2 - MATERIAUX &amp; CONSOMMABLES</v>
          </cell>
          <cell r="F234" t="str">
            <v>25 - DIVERS PREFABRIQUES BETON</v>
          </cell>
        </row>
        <row r="235">
          <cell r="B235" t="str">
            <v>22526</v>
          </cell>
          <cell r="C235" t="str">
            <v>DIVERS MATIERES CONSOMMABLES</v>
          </cell>
          <cell r="D235" t="str">
            <v>2 - Depenses</v>
          </cell>
          <cell r="E235" t="str">
            <v>2 - MATERIAUX &amp; CONSOMMABLES</v>
          </cell>
          <cell r="F235" t="str">
            <v>25 - DIVERS PREFABRIQUES BETON</v>
          </cell>
        </row>
        <row r="236">
          <cell r="B236" t="str">
            <v>22527</v>
          </cell>
          <cell r="C236" t="str">
            <v>PEINTURE ROUTIERE</v>
          </cell>
          <cell r="D236" t="str">
            <v>2 - Depenses</v>
          </cell>
          <cell r="E236" t="str">
            <v>2 - MATERIAUX &amp; CONSOMMABLES</v>
          </cell>
          <cell r="F236" t="str">
            <v>25 - DIVERS PREFABRIQUES BETON</v>
          </cell>
        </row>
        <row r="237">
          <cell r="B237" t="str">
            <v>33101</v>
          </cell>
          <cell r="C237" t="str">
            <v>LOC INT.  VL CHANTIERS</v>
          </cell>
          <cell r="D237" t="str">
            <v>2 - Depenses</v>
          </cell>
          <cell r="E237" t="str">
            <v>3 - MATÉRIEL</v>
          </cell>
          <cell r="F237" t="str">
            <v>31 - MATÉRIEL PROPRE</v>
          </cell>
        </row>
        <row r="238">
          <cell r="B238" t="str">
            <v>33102</v>
          </cell>
          <cell r="C238" t="str">
            <v>LOC INT.  CAMIONS</v>
          </cell>
          <cell r="D238" t="str">
            <v>2 - Depenses</v>
          </cell>
          <cell r="E238" t="str">
            <v>3 - MATÉRIEL</v>
          </cell>
          <cell r="F238" t="str">
            <v>31 - MATÉRIEL PROPRE</v>
          </cell>
        </row>
        <row r="239">
          <cell r="B239" t="str">
            <v>33103</v>
          </cell>
          <cell r="C239" t="str">
            <v>LOC INT.  MAT COMPACTAGE</v>
          </cell>
          <cell r="D239" t="str">
            <v>2 - Depenses</v>
          </cell>
          <cell r="E239" t="str">
            <v>3 - MATÉRIEL</v>
          </cell>
          <cell r="F239" t="str">
            <v>31 - MATÉRIEL PROPRE</v>
          </cell>
        </row>
        <row r="240">
          <cell r="B240" t="str">
            <v>33104</v>
          </cell>
          <cell r="C240" t="str">
            <v>LOC INT.  MAT. REPANDAGE</v>
          </cell>
          <cell r="D240" t="str">
            <v>2 - Depenses</v>
          </cell>
          <cell r="E240" t="str">
            <v>3 - MATÉRIEL</v>
          </cell>
          <cell r="F240" t="str">
            <v>31 - MATÉRIEL PROPRE</v>
          </cell>
        </row>
        <row r="241">
          <cell r="B241" t="str">
            <v>33105</v>
          </cell>
          <cell r="C241" t="str">
            <v>LOC INT.  MAT REGLAGE</v>
          </cell>
          <cell r="D241" t="str">
            <v>2 - Depenses</v>
          </cell>
          <cell r="E241" t="str">
            <v>3 - MATÉRIEL</v>
          </cell>
          <cell r="F241" t="str">
            <v>31 - MATÉRIEL PROPRE</v>
          </cell>
        </row>
        <row r="242">
          <cell r="B242" t="str">
            <v>33106</v>
          </cell>
          <cell r="C242" t="str">
            <v>LOC INT.  MAT TERRASSEMENT</v>
          </cell>
          <cell r="D242" t="str">
            <v>2 - Depenses</v>
          </cell>
          <cell r="E242" t="str">
            <v>3 - MATÉRIEL</v>
          </cell>
          <cell r="F242" t="str">
            <v>31 - MATÉRIEL PROPRE</v>
          </cell>
        </row>
        <row r="243">
          <cell r="B243" t="str">
            <v>33107</v>
          </cell>
          <cell r="C243" t="str">
            <v>LOC INT.  MAT TRAITEMENT</v>
          </cell>
          <cell r="D243" t="str">
            <v>2 - Depenses</v>
          </cell>
          <cell r="E243" t="str">
            <v>3 - MATÉRIEL</v>
          </cell>
          <cell r="F243" t="str">
            <v>31 - MATÉRIEL PROPRE</v>
          </cell>
        </row>
        <row r="244">
          <cell r="B244" t="str">
            <v>33108</v>
          </cell>
          <cell r="C244" t="str">
            <v>LOC INT.  MAT TRANSPORT</v>
          </cell>
          <cell r="D244" t="str">
            <v>2 - Depenses</v>
          </cell>
          <cell r="E244" t="str">
            <v>3 - MATÉRIEL</v>
          </cell>
          <cell r="F244" t="str">
            <v>31 - MATÉRIEL PROPRE</v>
          </cell>
        </row>
        <row r="245">
          <cell r="B245" t="str">
            <v>33109</v>
          </cell>
          <cell r="C245" t="str">
            <v>LOC INT.  CENTRALE MOBILE</v>
          </cell>
          <cell r="D245" t="str">
            <v>2 - Depenses</v>
          </cell>
          <cell r="E245" t="str">
            <v>3 - MATÉRIEL</v>
          </cell>
          <cell r="F245" t="str">
            <v>31 - MATÉRIEL PROPRE</v>
          </cell>
        </row>
        <row r="246">
          <cell r="B246" t="str">
            <v>33110</v>
          </cell>
          <cell r="C246" t="str">
            <v>LOC. INT. BUNGALOWS</v>
          </cell>
          <cell r="D246" t="str">
            <v>2 - Depenses</v>
          </cell>
          <cell r="E246" t="str">
            <v>3 - MATÉRIEL</v>
          </cell>
          <cell r="F246" t="str">
            <v>31 - MATÉRIEL PROPRE</v>
          </cell>
        </row>
        <row r="247">
          <cell r="B247" t="str">
            <v>33111</v>
          </cell>
          <cell r="C247" t="str">
            <v>LOC. INT. CHARGEUR</v>
          </cell>
          <cell r="D247" t="str">
            <v>2 - Depenses</v>
          </cell>
          <cell r="E247" t="str">
            <v>3 - MATÉRIEL</v>
          </cell>
          <cell r="F247" t="str">
            <v>31 - MATÉRIEL PROPRE</v>
          </cell>
        </row>
        <row r="248">
          <cell r="B248" t="str">
            <v>33112</v>
          </cell>
          <cell r="C248" t="str">
            <v>LOC. INT. LEVAGE/MANUTENTION</v>
          </cell>
          <cell r="D248" t="str">
            <v>2 - Depenses</v>
          </cell>
          <cell r="E248" t="str">
            <v>3 - MATÉRIEL</v>
          </cell>
          <cell r="F248" t="str">
            <v>31 - MATÉRIEL PROPRE</v>
          </cell>
        </row>
        <row r="249">
          <cell r="B249" t="str">
            <v>33113</v>
          </cell>
          <cell r="C249" t="str">
            <v>LOC. INT. PROD ENERGIE</v>
          </cell>
          <cell r="D249" t="str">
            <v>2 - Depenses</v>
          </cell>
          <cell r="E249" t="str">
            <v>3 - MATÉRIEL</v>
          </cell>
          <cell r="F249" t="str">
            <v>31 - MATÉRIEL PROPRE</v>
          </cell>
        </row>
        <row r="250">
          <cell r="B250" t="str">
            <v>33114</v>
          </cell>
          <cell r="C250" t="str">
            <v>LOC INT.  MAT DIVERS</v>
          </cell>
          <cell r="D250" t="str">
            <v>2 - Depenses</v>
          </cell>
          <cell r="E250" t="str">
            <v>3 - MATÉRIEL</v>
          </cell>
          <cell r="F250" t="str">
            <v>31 - MATÉRIEL PROPRE</v>
          </cell>
        </row>
        <row r="251">
          <cell r="B251" t="str">
            <v>33115</v>
          </cell>
          <cell r="C251" t="str">
            <v>AMTS MATERIEL CHANTIER</v>
          </cell>
          <cell r="D251" t="str">
            <v>2 - Depenses</v>
          </cell>
          <cell r="E251" t="str">
            <v>3 - MATÉRIEL</v>
          </cell>
          <cell r="F251" t="str">
            <v>31 - MATÉRIEL PROPRE</v>
          </cell>
        </row>
        <row r="252">
          <cell r="B252" t="str">
            <v>33116</v>
          </cell>
          <cell r="C252" t="str">
            <v>LOCATION INTERNE MATERIEL</v>
          </cell>
          <cell r="D252" t="str">
            <v>2 - Depenses</v>
          </cell>
          <cell r="E252" t="str">
            <v>3 - MATÉRIEL</v>
          </cell>
          <cell r="F252" t="str">
            <v>31 - MATÉRIEL PROPRE</v>
          </cell>
        </row>
        <row r="253">
          <cell r="B253" t="str">
            <v>33117</v>
          </cell>
          <cell r="C253" t="str">
            <v>VNC MATERIEL VENDU</v>
          </cell>
          <cell r="D253" t="str">
            <v>2 - Depenses</v>
          </cell>
          <cell r="E253" t="str">
            <v>3 - MATÉRIEL</v>
          </cell>
          <cell r="F253" t="str">
            <v>31 - MATÉRIEL PROPRE</v>
          </cell>
        </row>
        <row r="254">
          <cell r="B254" t="str">
            <v>33118</v>
          </cell>
          <cell r="C254" t="str">
            <v>LOC INT. MAT ENTRTIEN</v>
          </cell>
          <cell r="D254" t="str">
            <v>2 - Depenses</v>
          </cell>
          <cell r="E254" t="str">
            <v>3 - MATÉRIEL</v>
          </cell>
          <cell r="F254" t="str">
            <v>31 - MATÉRIEL PROPRE</v>
          </cell>
        </row>
        <row r="255">
          <cell r="B255" t="str">
            <v>33119</v>
          </cell>
          <cell r="C255" t="str">
            <v>LOC INT. MAT AMORTISSEMENTS</v>
          </cell>
          <cell r="D255" t="str">
            <v>2 - Depenses</v>
          </cell>
          <cell r="E255" t="str">
            <v>3 - MATÉRIEL</v>
          </cell>
          <cell r="F255" t="str">
            <v>31 - MATÉRIEL PROPRE</v>
          </cell>
        </row>
        <row r="256">
          <cell r="B256" t="str">
            <v>33120</v>
          </cell>
          <cell r="C256" t="str">
            <v>LEASING MATERIEL DIVERS</v>
          </cell>
          <cell r="D256" t="str">
            <v>2 - Depenses</v>
          </cell>
          <cell r="E256" t="str">
            <v>3 - MATÉRIEL</v>
          </cell>
          <cell r="F256" t="str">
            <v>31 - MATÉRIEL PROPRE</v>
          </cell>
        </row>
        <row r="257">
          <cell r="B257" t="str">
            <v>33121</v>
          </cell>
          <cell r="C257" t="str">
            <v>LLD MATERIEL DIVERS</v>
          </cell>
          <cell r="D257" t="str">
            <v>2 - Depenses</v>
          </cell>
          <cell r="E257" t="str">
            <v>3 - MATÉRIEL</v>
          </cell>
          <cell r="F257" t="str">
            <v>31 - MATÉRIEL PROPRE</v>
          </cell>
        </row>
        <row r="258">
          <cell r="B258" t="str">
            <v>33122</v>
          </cell>
          <cell r="C258" t="str">
            <v>LOC INT. MAT CARBURANT</v>
          </cell>
          <cell r="D258" t="str">
            <v>2 - Depenses</v>
          </cell>
          <cell r="E258" t="str">
            <v>3 - MATÉRIEL</v>
          </cell>
          <cell r="F258" t="str">
            <v>31 - MATÉRIEL PROPRE</v>
          </cell>
        </row>
        <row r="259">
          <cell r="B259" t="str">
            <v>33201</v>
          </cell>
          <cell r="C259" t="str">
            <v>LOCATION VL DE CHANTIER</v>
          </cell>
          <cell r="D259" t="str">
            <v>2 - Depenses</v>
          </cell>
          <cell r="E259" t="str">
            <v>3 - MATÉRIEL</v>
          </cell>
          <cell r="F259" t="str">
            <v>32 - MATÉRIEL LOUÉ</v>
          </cell>
        </row>
        <row r="260">
          <cell r="B260" t="str">
            <v>33202</v>
          </cell>
          <cell r="C260" t="str">
            <v>LOC CAMIONS</v>
          </cell>
          <cell r="D260" t="str">
            <v>2 - Depenses</v>
          </cell>
          <cell r="E260" t="str">
            <v>3 - MATÉRIEL</v>
          </cell>
          <cell r="F260" t="str">
            <v>32 - MATÉRIEL LOUÉ</v>
          </cell>
        </row>
        <row r="261">
          <cell r="B261" t="str">
            <v>33203</v>
          </cell>
          <cell r="C261" t="str">
            <v>LOCATION MATERIEL COMPACTAGE</v>
          </cell>
          <cell r="D261" t="str">
            <v>2 - Depenses</v>
          </cell>
          <cell r="E261" t="str">
            <v>3 - MATÉRIEL</v>
          </cell>
          <cell r="F261" t="str">
            <v>32 - MATÉRIEL LOUÉ</v>
          </cell>
        </row>
        <row r="262">
          <cell r="B262" t="str">
            <v>33204</v>
          </cell>
          <cell r="C262" t="str">
            <v>LOCATION MATERIEL DE REPANDAGE</v>
          </cell>
          <cell r="D262" t="str">
            <v>2 - Depenses</v>
          </cell>
          <cell r="E262" t="str">
            <v>3 - MATÉRIEL</v>
          </cell>
          <cell r="F262" t="str">
            <v>32 - MATÉRIEL LOUÉ</v>
          </cell>
        </row>
        <row r="263">
          <cell r="B263" t="str">
            <v>33205</v>
          </cell>
          <cell r="C263" t="str">
            <v>LOCATION MATERIEL DE REGLAGE</v>
          </cell>
          <cell r="D263" t="str">
            <v>2 - Depenses</v>
          </cell>
          <cell r="E263" t="str">
            <v>3 - MATÉRIEL</v>
          </cell>
          <cell r="F263" t="str">
            <v>32 - MATÉRIEL LOUÉ</v>
          </cell>
        </row>
        <row r="264">
          <cell r="B264" t="str">
            <v>33206</v>
          </cell>
          <cell r="C264" t="str">
            <v>LOCATION MAT. DE TERRASSEMENT</v>
          </cell>
          <cell r="D264" t="str">
            <v>2 - Depenses</v>
          </cell>
          <cell r="E264" t="str">
            <v>3 - MATÉRIEL</v>
          </cell>
          <cell r="F264" t="str">
            <v>32 - MATÉRIEL LOUÉ</v>
          </cell>
        </row>
        <row r="265">
          <cell r="B265" t="str">
            <v>33207</v>
          </cell>
          <cell r="C265" t="str">
            <v>LOCATION MAT. DE TRAITEMENT</v>
          </cell>
          <cell r="D265" t="str">
            <v>2 - Depenses</v>
          </cell>
          <cell r="E265" t="str">
            <v>3 - MATÉRIEL</v>
          </cell>
          <cell r="F265" t="str">
            <v>32 - MATÉRIEL LOUÉ</v>
          </cell>
        </row>
        <row r="266">
          <cell r="B266" t="str">
            <v>33208</v>
          </cell>
          <cell r="C266" t="str">
            <v>LOCATION MATERIEL DE TRANSPORT</v>
          </cell>
          <cell r="D266" t="str">
            <v>2 - Depenses</v>
          </cell>
          <cell r="E266" t="str">
            <v>3 - MATÉRIEL</v>
          </cell>
          <cell r="F266" t="str">
            <v>32 - MATÉRIEL LOUÉ</v>
          </cell>
        </row>
        <row r="267">
          <cell r="B267" t="str">
            <v>33209</v>
          </cell>
          <cell r="C267" t="str">
            <v>LOCATION DE CENTRALE MOBILE</v>
          </cell>
          <cell r="D267" t="str">
            <v>2 - Depenses</v>
          </cell>
          <cell r="E267" t="str">
            <v>3 - MATÉRIEL</v>
          </cell>
          <cell r="F267" t="str">
            <v>32 - MATÉRIEL LOUÉ</v>
          </cell>
        </row>
        <row r="268">
          <cell r="B268" t="str">
            <v>33210</v>
          </cell>
          <cell r="C268" t="str">
            <v>LOCATION BUNGALOWS</v>
          </cell>
          <cell r="D268" t="str">
            <v>2 - Depenses</v>
          </cell>
          <cell r="E268" t="str">
            <v>3 - MATÉRIEL</v>
          </cell>
          <cell r="F268" t="str">
            <v>32 - MATÉRIEL LOUÉ</v>
          </cell>
        </row>
        <row r="269">
          <cell r="B269" t="str">
            <v>33211</v>
          </cell>
          <cell r="C269" t="str">
            <v>LOCATION DE CHARGEURS</v>
          </cell>
          <cell r="D269" t="str">
            <v>2 - Depenses</v>
          </cell>
          <cell r="E269" t="str">
            <v>3 - MATÉRIEL</v>
          </cell>
          <cell r="F269" t="str">
            <v>32 - MATÉRIEL LOUÉ</v>
          </cell>
        </row>
        <row r="270">
          <cell r="B270" t="str">
            <v>33212</v>
          </cell>
          <cell r="C270" t="str">
            <v>LOCATION MAT.LEVAGE ET MANUTENT.</v>
          </cell>
          <cell r="D270" t="str">
            <v>2 - Depenses</v>
          </cell>
          <cell r="E270" t="str">
            <v>3 - MATÉRIEL</v>
          </cell>
          <cell r="F270" t="str">
            <v>32 - MATÉRIEL LOUÉ</v>
          </cell>
        </row>
        <row r="271">
          <cell r="B271" t="str">
            <v>33213</v>
          </cell>
          <cell r="C271" t="str">
            <v>LOCATION MAT PROD. ENERGIE</v>
          </cell>
          <cell r="D271" t="str">
            <v>2 - Depenses</v>
          </cell>
          <cell r="E271" t="str">
            <v>3 - MATÉRIEL</v>
          </cell>
          <cell r="F271" t="str">
            <v>32 - MATÉRIEL LOUÉ</v>
          </cell>
        </row>
        <row r="272">
          <cell r="B272" t="str">
            <v>33214</v>
          </cell>
          <cell r="C272" t="str">
            <v>LOCATION MATERIEL DIVERS</v>
          </cell>
          <cell r="D272" t="str">
            <v>2 - Depenses</v>
          </cell>
          <cell r="E272" t="str">
            <v>3 - MATÉRIEL</v>
          </cell>
          <cell r="F272" t="str">
            <v>32 - MATÉRIEL LOUÉ</v>
          </cell>
        </row>
        <row r="273">
          <cell r="B273" t="str">
            <v>33231</v>
          </cell>
          <cell r="C273" t="str">
            <v>LOCATION MATERIEL ASSOCIÉ 1</v>
          </cell>
          <cell r="D273" t="str">
            <v>2 - Depenses</v>
          </cell>
          <cell r="E273" t="str">
            <v>3 - MATÉRIEL</v>
          </cell>
          <cell r="F273" t="str">
            <v>32 - MATÉRIEL LOUÉ</v>
          </cell>
        </row>
        <row r="274">
          <cell r="B274" t="str">
            <v>33232</v>
          </cell>
          <cell r="C274" t="str">
            <v>LOCATION MATERIEL ASSOCIÉ 2</v>
          </cell>
          <cell r="D274" t="str">
            <v>2 - Depenses</v>
          </cell>
          <cell r="E274" t="str">
            <v>3 - MATÉRIEL</v>
          </cell>
          <cell r="F274" t="str">
            <v>32 - MATÉRIEL LOUÉ</v>
          </cell>
        </row>
        <row r="275">
          <cell r="B275" t="str">
            <v>33233</v>
          </cell>
          <cell r="C275" t="str">
            <v>LOCATION MATERIEL ASSOCIÉ 3</v>
          </cell>
          <cell r="D275" t="str">
            <v>2 - Depenses</v>
          </cell>
          <cell r="E275" t="str">
            <v>3 - MATÉRIEL</v>
          </cell>
          <cell r="F275" t="str">
            <v>32 - MATÉRIEL LOUÉ</v>
          </cell>
        </row>
        <row r="276">
          <cell r="B276" t="str">
            <v>33234</v>
          </cell>
          <cell r="C276" t="str">
            <v>LOCATION MATERIEL ASSOCIÉ 4</v>
          </cell>
          <cell r="D276" t="str">
            <v>2 - Depenses</v>
          </cell>
          <cell r="E276" t="str">
            <v>3 - MATÉRIEL</v>
          </cell>
          <cell r="F276" t="str">
            <v>32 - MATÉRIEL LOUÉ</v>
          </cell>
        </row>
        <row r="277">
          <cell r="B277" t="str">
            <v>33301</v>
          </cell>
          <cell r="C277" t="str">
            <v>ENTRETIEN REPARATIONS DIVERS</v>
          </cell>
          <cell r="D277" t="str">
            <v>2 - Depenses</v>
          </cell>
          <cell r="E277" t="str">
            <v>3 - MATÉRIEL</v>
          </cell>
          <cell r="F277" t="str">
            <v>33 - FRAIS ANNEXES MATERIEL</v>
          </cell>
        </row>
        <row r="278">
          <cell r="B278" t="str">
            <v>33302</v>
          </cell>
          <cell r="C278" t="str">
            <v>ENTRETIEN MAT DE TRANSPORT</v>
          </cell>
          <cell r="D278" t="str">
            <v>2 - Depenses</v>
          </cell>
          <cell r="E278" t="str">
            <v>3 - MATÉRIEL</v>
          </cell>
          <cell r="F278" t="str">
            <v>33 - FRAIS ANNEXES MATERIEL</v>
          </cell>
        </row>
        <row r="279">
          <cell r="B279" t="str">
            <v>33303</v>
          </cell>
          <cell r="C279" t="str">
            <v>ENTRETIEN MATERIEL ET ENGINS</v>
          </cell>
          <cell r="D279" t="str">
            <v>2 - Depenses</v>
          </cell>
          <cell r="E279" t="str">
            <v>3 - MATÉRIEL</v>
          </cell>
          <cell r="F279" t="str">
            <v>33 - FRAIS ANNEXES MATERIEL</v>
          </cell>
        </row>
        <row r="280">
          <cell r="B280" t="str">
            <v>33304</v>
          </cell>
          <cell r="C280" t="str">
            <v>ENTRETIEN MAT. SUITE A ACCIDENT</v>
          </cell>
          <cell r="D280" t="str">
            <v>2 - Depenses</v>
          </cell>
          <cell r="E280" t="str">
            <v>3 - MATÉRIEL</v>
          </cell>
          <cell r="F280" t="str">
            <v>33 - FRAIS ANNEXES MATERIEL</v>
          </cell>
        </row>
        <row r="281">
          <cell r="B281" t="str">
            <v>33305</v>
          </cell>
          <cell r="C281" t="str">
            <v>TRANSPORTS, TRANSITAIRES</v>
          </cell>
          <cell r="D281" t="str">
            <v>2 - Depenses</v>
          </cell>
          <cell r="E281" t="str">
            <v>3 - MATÉRIEL</v>
          </cell>
          <cell r="F281" t="str">
            <v>33 - FRAIS ANNEXES MATERIEL</v>
          </cell>
        </row>
        <row r="282">
          <cell r="B282" t="str">
            <v>33306</v>
          </cell>
          <cell r="C282" t="str">
            <v>ENTRETIEN INTERNE MATERIEL</v>
          </cell>
          <cell r="D282" t="str">
            <v>2 - Depenses</v>
          </cell>
          <cell r="E282" t="str">
            <v>3 - MATÉRIEL</v>
          </cell>
          <cell r="F282" t="str">
            <v>33 - FRAIS ANNEXES MATERIEL</v>
          </cell>
        </row>
        <row r="283">
          <cell r="B283" t="str">
            <v>33309</v>
          </cell>
          <cell r="C283" t="str">
            <v>ASSURANCES MATERIEL</v>
          </cell>
          <cell r="D283" t="str">
            <v>2 - Depenses</v>
          </cell>
          <cell r="E283" t="str">
            <v>3 - MATÉRIEL</v>
          </cell>
          <cell r="F283" t="str">
            <v>33 - FRAIS ANNEXES MATERIEL</v>
          </cell>
        </row>
        <row r="284">
          <cell r="B284" t="str">
            <v>44002</v>
          </cell>
          <cell r="C284" t="str">
            <v>CHARGES ADMINIST. DIVERSES</v>
          </cell>
          <cell r="D284" t="str">
            <v>2 - Depenses</v>
          </cell>
          <cell r="E284" t="str">
            <v>4 - FRAIS ADMINISTRATIFS</v>
          </cell>
          <cell r="F284" t="str">
            <v>40 - FRAIS ADMINISTRATIFS G</v>
          </cell>
        </row>
        <row r="285">
          <cell r="B285" t="str">
            <v>44003</v>
          </cell>
          <cell r="C285" t="str">
            <v>FOURNITURES DE BUREAU</v>
          </cell>
          <cell r="D285" t="str">
            <v>2 - Depenses</v>
          </cell>
          <cell r="E285" t="str">
            <v>4 - FRAIS ADMINISTRATIFS</v>
          </cell>
          <cell r="F285" t="str">
            <v>40 - FRAIS ADMINISTRATIFS G</v>
          </cell>
        </row>
        <row r="286">
          <cell r="B286" t="str">
            <v>44004</v>
          </cell>
          <cell r="C286" t="str">
            <v>FOURNITURES  INFORMATIQUES</v>
          </cell>
          <cell r="D286" t="str">
            <v>2 - Depenses</v>
          </cell>
          <cell r="E286" t="str">
            <v>4 - FRAIS ADMINISTRATIFS</v>
          </cell>
          <cell r="F286" t="str">
            <v>40 - FRAIS ADMINISTRATIFS G</v>
          </cell>
        </row>
        <row r="287">
          <cell r="B287" t="str">
            <v>44005</v>
          </cell>
          <cell r="C287" t="str">
            <v>TIRAGES EXTERIEURS / DOSSIERS</v>
          </cell>
          <cell r="D287" t="str">
            <v>2 - Depenses</v>
          </cell>
          <cell r="E287" t="str">
            <v>4 - FRAIS ADMINISTRATIFS</v>
          </cell>
          <cell r="F287" t="str">
            <v>40 - FRAIS ADMINISTRATIFS G</v>
          </cell>
        </row>
        <row r="288">
          <cell r="B288" t="str">
            <v>44006</v>
          </cell>
          <cell r="C288" t="str">
            <v>LEASING MAT. INFOR ET BUREAU</v>
          </cell>
          <cell r="D288" t="str">
            <v>2 - Depenses</v>
          </cell>
          <cell r="E288" t="str">
            <v>4 - FRAIS ADMINISTRATIFS</v>
          </cell>
          <cell r="F288" t="str">
            <v>40 - FRAIS ADMINISTRATIFS G</v>
          </cell>
        </row>
        <row r="289">
          <cell r="B289" t="str">
            <v>44007</v>
          </cell>
          <cell r="C289" t="str">
            <v>LEASING IMMOBILIER</v>
          </cell>
          <cell r="D289" t="str">
            <v>2 - Depenses</v>
          </cell>
          <cell r="E289" t="str">
            <v>4 - FRAIS ADMINISTRATIFS</v>
          </cell>
          <cell r="F289" t="str">
            <v>40 - FRAIS ADMINISTRATIFS G</v>
          </cell>
        </row>
        <row r="290">
          <cell r="B290" t="str">
            <v>44008</v>
          </cell>
          <cell r="C290" t="str">
            <v>LOYERS &amp; CH TERRAINS &amp; LOCAUX</v>
          </cell>
          <cell r="D290" t="str">
            <v>2 - Depenses</v>
          </cell>
          <cell r="E290" t="str">
            <v>4 - FRAIS ADMINISTRATIFS</v>
          </cell>
          <cell r="F290" t="str">
            <v>40 - FRAIS ADMINISTRATIFS G</v>
          </cell>
        </row>
        <row r="291">
          <cell r="B291" t="str">
            <v>44009</v>
          </cell>
          <cell r="C291" t="str">
            <v>LOCATION MATERIEL DE BUREAU</v>
          </cell>
          <cell r="D291" t="str">
            <v>2 - Depenses</v>
          </cell>
          <cell r="E291" t="str">
            <v>4 - FRAIS ADMINISTRATIFS</v>
          </cell>
          <cell r="F291" t="str">
            <v>40 - FRAIS ADMINISTRATIFS G</v>
          </cell>
        </row>
        <row r="292">
          <cell r="B292" t="str">
            <v>44010</v>
          </cell>
          <cell r="C292" t="str">
            <v>LOCATION MAT. INFORMATIQUE</v>
          </cell>
          <cell r="D292" t="str">
            <v>2 - Depenses</v>
          </cell>
          <cell r="E292" t="str">
            <v>4 - FRAIS ADMINISTRATIFS</v>
          </cell>
          <cell r="F292" t="str">
            <v>40 - FRAIS ADMINISTRATIFS G</v>
          </cell>
        </row>
        <row r="293">
          <cell r="B293" t="str">
            <v>44011</v>
          </cell>
          <cell r="C293" t="str">
            <v>ENTRETIEN NETTOYAGE IMMOBILIER</v>
          </cell>
          <cell r="D293" t="str">
            <v>2 - Depenses</v>
          </cell>
          <cell r="E293" t="str">
            <v>4 - FRAIS ADMINISTRATIFS</v>
          </cell>
          <cell r="F293" t="str">
            <v>40 - FRAIS ADMINISTRATIFS G</v>
          </cell>
        </row>
        <row r="294">
          <cell r="B294" t="str">
            <v>44012</v>
          </cell>
          <cell r="C294" t="str">
            <v>ENTRETIEN MAT BUREAU ET INFORM</v>
          </cell>
          <cell r="D294" t="str">
            <v>2 - Depenses</v>
          </cell>
          <cell r="E294" t="str">
            <v>4 - FRAIS ADMINISTRATIFS</v>
          </cell>
          <cell r="F294" t="str">
            <v>40 - FRAIS ADMINISTRATIFS G</v>
          </cell>
        </row>
        <row r="295">
          <cell r="B295" t="str">
            <v>44014</v>
          </cell>
          <cell r="C295" t="str">
            <v>PUBLICITE, ANNONCES INSERTIONS</v>
          </cell>
          <cell r="D295" t="str">
            <v>2 - Depenses</v>
          </cell>
          <cell r="E295" t="str">
            <v>4 - FRAIS ADMINISTRATIFS</v>
          </cell>
          <cell r="F295" t="str">
            <v>40 - FRAIS ADMINISTRATIFS G</v>
          </cell>
        </row>
        <row r="296">
          <cell r="B296" t="str">
            <v>44013</v>
          </cell>
          <cell r="C296" t="str">
            <v>ENTRETIEN BASE NETTOYAGE</v>
          </cell>
          <cell r="D296" t="str">
            <v>2 - Depenses</v>
          </cell>
          <cell r="E296" t="str">
            <v>4 - FRAIS ADMINISTRATIFS</v>
          </cell>
          <cell r="F296" t="str">
            <v>40 - FRAIS ADMINISTRATIFS G</v>
          </cell>
        </row>
        <row r="297">
          <cell r="B297" t="str">
            <v>44015</v>
          </cell>
          <cell r="C297" t="str">
            <v>SPONSORING MECENAT PARRAINAGE</v>
          </cell>
          <cell r="D297" t="str">
            <v>2 - Depenses</v>
          </cell>
          <cell r="E297" t="str">
            <v>4 - FRAIS ADMINISTRATIFS</v>
          </cell>
          <cell r="F297" t="str">
            <v>40 - FRAIS ADMINISTRATIFS G</v>
          </cell>
        </row>
        <row r="298">
          <cell r="B298" t="str">
            <v>44016</v>
          </cell>
          <cell r="C298" t="str">
            <v>CATALOGUES ET IMPRIMES</v>
          </cell>
          <cell r="D298" t="str">
            <v>2 - Depenses</v>
          </cell>
          <cell r="E298" t="str">
            <v>4 - FRAIS ADMINISTRATIFS</v>
          </cell>
          <cell r="F298" t="str">
            <v>40 - FRAIS ADMINISTRATIFS G</v>
          </cell>
        </row>
        <row r="299">
          <cell r="B299" t="str">
            <v>44017</v>
          </cell>
          <cell r="C299" t="str">
            <v>PUBLICATIONS</v>
          </cell>
          <cell r="D299" t="str">
            <v>2 - Depenses</v>
          </cell>
          <cell r="E299" t="str">
            <v>4 - FRAIS ADMINISTRATIFS</v>
          </cell>
          <cell r="F299" t="str">
            <v>40 - FRAIS ADMINISTRATIFS G</v>
          </cell>
        </row>
        <row r="300">
          <cell r="B300" t="str">
            <v>44018</v>
          </cell>
          <cell r="C300" t="str">
            <v>CADEAUX POURBOIRES</v>
          </cell>
          <cell r="D300" t="str">
            <v>2 - Depenses</v>
          </cell>
          <cell r="E300" t="str">
            <v>4 - FRAIS ADMINISTRATIFS</v>
          </cell>
          <cell r="F300" t="str">
            <v>40 - FRAIS ADMINISTRATIFS G</v>
          </cell>
        </row>
        <row r="301">
          <cell r="B301" t="str">
            <v>44019</v>
          </cell>
          <cell r="C301" t="str">
            <v>FRAIS POSTAUX</v>
          </cell>
          <cell r="D301" t="str">
            <v>2 - Depenses</v>
          </cell>
          <cell r="E301" t="str">
            <v>4 - FRAIS ADMINISTRATIFS</v>
          </cell>
          <cell r="F301" t="str">
            <v>40 - FRAIS ADMINISTRATIFS G</v>
          </cell>
        </row>
        <row r="302">
          <cell r="B302" t="str">
            <v>44020</v>
          </cell>
          <cell r="C302" t="str">
            <v>FRAIS DE TELECOMMUNICATION</v>
          </cell>
          <cell r="D302" t="str">
            <v>2 - Depenses</v>
          </cell>
          <cell r="E302" t="str">
            <v>4 - FRAIS ADMINISTRATIFS</v>
          </cell>
          <cell r="F302" t="str">
            <v>40 - FRAIS ADMINISTRATIFS G</v>
          </cell>
        </row>
        <row r="303">
          <cell r="B303" t="str">
            <v>44021</v>
          </cell>
          <cell r="C303" t="str">
            <v>COTISATIONS</v>
          </cell>
          <cell r="D303" t="str">
            <v>2 - Depenses</v>
          </cell>
          <cell r="E303" t="str">
            <v>4 - FRAIS ADMINISTRATIFS</v>
          </cell>
          <cell r="F303" t="str">
            <v>40 - FRAIS ADMINISTRATIFS G</v>
          </cell>
        </row>
        <row r="304">
          <cell r="B304" t="str">
            <v>44023</v>
          </cell>
          <cell r="C304" t="str">
            <v>AMTS MATERIEL BUREAU</v>
          </cell>
          <cell r="D304" t="str">
            <v>2 - Depenses</v>
          </cell>
          <cell r="E304" t="str">
            <v>4 - FRAIS ADMINISTRATIFS</v>
          </cell>
          <cell r="F304" t="str">
            <v>40 - FRAIS ADMINISTRATIFS G</v>
          </cell>
        </row>
        <row r="305">
          <cell r="B305" t="str">
            <v>44025</v>
          </cell>
          <cell r="C305" t="str">
            <v>FRAIS DE COLL. SEMINAIRE</v>
          </cell>
          <cell r="D305" t="str">
            <v>2 - Depenses</v>
          </cell>
          <cell r="E305" t="str">
            <v>4 - FRAIS ADMINISTRATIFS</v>
          </cell>
          <cell r="F305" t="str">
            <v>40 - FRAIS ADMINISTRATIFS G</v>
          </cell>
        </row>
        <row r="306">
          <cell r="B306" t="str">
            <v>44026</v>
          </cell>
          <cell r="C306" t="str">
            <v>AMTS MAT &amp; LOG INFO</v>
          </cell>
          <cell r="D306" t="str">
            <v>2 - Depenses</v>
          </cell>
          <cell r="E306" t="str">
            <v>4 - FRAIS ADMINISTRATIFS</v>
          </cell>
          <cell r="F306" t="str">
            <v>40 - FRAIS ADMINISTRATIFS G</v>
          </cell>
        </row>
        <row r="307">
          <cell r="B307" t="str">
            <v>44027</v>
          </cell>
          <cell r="C307" t="str">
            <v>FRAIS GUEST HOUSE</v>
          </cell>
          <cell r="D307" t="str">
            <v>2 - Depenses</v>
          </cell>
          <cell r="E307" t="str">
            <v>4 - FRAIS ADMINISTRATIFS</v>
          </cell>
          <cell r="F307" t="str">
            <v>40 - FRAIS ADMINISTRATIFS G</v>
          </cell>
        </row>
        <row r="308">
          <cell r="B308" t="str">
            <v>55101</v>
          </cell>
          <cell r="C308" t="str">
            <v>DOC.ETUDES ET RECHERCHES</v>
          </cell>
          <cell r="D308" t="str">
            <v>2 - Depenses</v>
          </cell>
          <cell r="E308" t="str">
            <v>5 - ETUDES ET CONTROLES</v>
          </cell>
          <cell r="F308" t="str">
            <v>51 - ETUDES ET HONORAIRES</v>
          </cell>
        </row>
        <row r="309">
          <cell r="B309" t="str">
            <v>55102</v>
          </cell>
          <cell r="C309" t="str">
            <v>FRAIS ETUDES INTERNES</v>
          </cell>
          <cell r="D309" t="str">
            <v>2 - Depenses</v>
          </cell>
          <cell r="E309" t="str">
            <v>5 - ETUDES ET CONTROLES</v>
          </cell>
          <cell r="F309" t="str">
            <v>51 - ETUDES ET HONORAIRES</v>
          </cell>
        </row>
        <row r="310">
          <cell r="B310" t="str">
            <v>55103</v>
          </cell>
          <cell r="C310" t="str">
            <v>FRAIS ETUDES EXTERNES</v>
          </cell>
          <cell r="D310" t="str">
            <v>2 - Depenses</v>
          </cell>
          <cell r="E310" t="str">
            <v>5 - ETUDES ET CONTROLES</v>
          </cell>
          <cell r="F310" t="str">
            <v>51 - ETUDES ET HONORAIRES</v>
          </cell>
        </row>
        <row r="311">
          <cell r="B311" t="str">
            <v>55104</v>
          </cell>
          <cell r="C311" t="str">
            <v>REDEVANCES &amp; COMMISSIONS</v>
          </cell>
          <cell r="D311" t="str">
            <v>2 - Depenses</v>
          </cell>
          <cell r="E311" t="str">
            <v>5 - ETUDES ET CONTROLES</v>
          </cell>
          <cell r="F311" t="str">
            <v>51 - ETUDES ET HONORAIRES</v>
          </cell>
        </row>
        <row r="312">
          <cell r="B312" t="str">
            <v>55105</v>
          </cell>
          <cell r="C312" t="str">
            <v>GEOMETRES &amp; AUTRES TECHNICIENS</v>
          </cell>
          <cell r="D312" t="str">
            <v>2 - Depenses</v>
          </cell>
          <cell r="E312" t="str">
            <v>5 - ETUDES ET CONTROLES</v>
          </cell>
          <cell r="F312" t="str">
            <v>51 - ETUDES ET HONORAIRES</v>
          </cell>
        </row>
        <row r="313">
          <cell r="B313" t="str">
            <v>55106</v>
          </cell>
          <cell r="C313" t="str">
            <v>FRAIS DE LABO EXT.</v>
          </cell>
          <cell r="D313" t="str">
            <v>2 - Depenses</v>
          </cell>
          <cell r="E313" t="str">
            <v>5 - ETUDES ET CONTROLES</v>
          </cell>
          <cell r="F313" t="str">
            <v>51 - ETUDES ET HONORAIRES</v>
          </cell>
        </row>
        <row r="314">
          <cell r="B314" t="str">
            <v>55107</v>
          </cell>
          <cell r="C314" t="str">
            <v>FRAIS DE LABO INTERNE</v>
          </cell>
          <cell r="D314" t="str">
            <v>2 - Depenses</v>
          </cell>
          <cell r="E314" t="str">
            <v>5 - ETUDES ET CONTROLES</v>
          </cell>
          <cell r="F314" t="str">
            <v>51 - ETUDES ET HONORAIRES</v>
          </cell>
        </row>
        <row r="315">
          <cell r="B315" t="str">
            <v>55108</v>
          </cell>
          <cell r="C315" t="str">
            <v>HONORAIRES DIVERS</v>
          </cell>
          <cell r="D315" t="str">
            <v>2 - Depenses</v>
          </cell>
          <cell r="E315" t="str">
            <v>5 - ETUDES ET CONTROLES</v>
          </cell>
          <cell r="F315" t="str">
            <v>51 - ETUDES ET HONORAIRES</v>
          </cell>
        </row>
        <row r="316">
          <cell r="B316" t="str">
            <v>55109</v>
          </cell>
          <cell r="C316" t="str">
            <v>FRAIS D'ACTES ET CONTENTIEUX</v>
          </cell>
          <cell r="D316" t="str">
            <v>2 - Depenses</v>
          </cell>
          <cell r="E316" t="str">
            <v>5 - ETUDES ET CONTROLES</v>
          </cell>
          <cell r="F316" t="str">
            <v>51 - ETUDES ET HONORAIRES</v>
          </cell>
        </row>
        <row r="317">
          <cell r="B317" t="str">
            <v>55110</v>
          </cell>
          <cell r="C317" t="str">
            <v>FRAIS D'ETUDES ASSOCIE 1</v>
          </cell>
          <cell r="D317" t="str">
            <v>2 - Depenses</v>
          </cell>
          <cell r="E317" t="str">
            <v>5 - ETUDES ET CONTROLES</v>
          </cell>
          <cell r="F317" t="str">
            <v>51 - ETUDES ET HONORAIRES</v>
          </cell>
        </row>
        <row r="318">
          <cell r="B318" t="str">
            <v>55111</v>
          </cell>
          <cell r="C318" t="str">
            <v>FRAIS D'ETUDES ASSOCIE 2</v>
          </cell>
          <cell r="D318" t="str">
            <v>2 - Depenses</v>
          </cell>
          <cell r="E318" t="str">
            <v>5 - ETUDES ET CONTROLES</v>
          </cell>
          <cell r="F318" t="str">
            <v>51 - ETUDES ET HONORAIRES</v>
          </cell>
        </row>
        <row r="319">
          <cell r="B319" t="str">
            <v>55112</v>
          </cell>
          <cell r="C319" t="str">
            <v>FRAIS D'ETUDES ASSOCIE 3</v>
          </cell>
          <cell r="D319" t="str">
            <v>2 - Depenses</v>
          </cell>
          <cell r="E319" t="str">
            <v>5 - ETUDES ET CONTROLES</v>
          </cell>
          <cell r="F319" t="str">
            <v>51 - ETUDES ET HONORAIRES</v>
          </cell>
        </row>
        <row r="320">
          <cell r="B320" t="str">
            <v>55113</v>
          </cell>
          <cell r="C320" t="str">
            <v>FRAIS D'ETUDES ASSOCIE 4</v>
          </cell>
          <cell r="D320" t="str">
            <v>2 - Depenses</v>
          </cell>
          <cell r="E320" t="str">
            <v>5 - ETUDES ET CONTROLES</v>
          </cell>
          <cell r="F320" t="str">
            <v>51 - ETUDES ET HONORAIRES</v>
          </cell>
        </row>
        <row r="321">
          <cell r="B321" t="str">
            <v>55114</v>
          </cell>
          <cell r="C321" t="str">
            <v>DROIT DE FORTAGE &amp; DECHARGE</v>
          </cell>
          <cell r="D321" t="str">
            <v>2 - Depenses</v>
          </cell>
          <cell r="E321" t="str">
            <v>5 - ETUDES ET CONTROLES</v>
          </cell>
          <cell r="F321" t="str">
            <v>51 - ETUDES ET HONORAIRES</v>
          </cell>
        </row>
        <row r="322">
          <cell r="B322" t="str">
            <v>55115</v>
          </cell>
          <cell r="C322" t="str">
            <v>FRAIS DE RECRUTEMENT</v>
          </cell>
          <cell r="D322" t="str">
            <v>2 - Depenses</v>
          </cell>
          <cell r="E322" t="str">
            <v>5 - ETUDES ET CONTROLES</v>
          </cell>
          <cell r="F322" t="str">
            <v>51 - ETUDES ET HONORAIRES</v>
          </cell>
        </row>
        <row r="323">
          <cell r="B323" t="str">
            <v>55130</v>
          </cell>
          <cell r="C323" t="str">
            <v>ETUDES TOPOGRAPHIQUES</v>
          </cell>
          <cell r="D323" t="str">
            <v>2 - Depenses</v>
          </cell>
          <cell r="E323" t="str">
            <v>5 - ETUDES ET CONTROLES</v>
          </cell>
          <cell r="F323" t="str">
            <v>51 - ETUDES ET HONORAIRES</v>
          </cell>
        </row>
        <row r="324">
          <cell r="B324" t="str">
            <v>55133</v>
          </cell>
          <cell r="C324" t="str">
            <v>PLANS D'EXECUTION</v>
          </cell>
          <cell r="D324" t="str">
            <v>2 - Depenses</v>
          </cell>
          <cell r="E324" t="str">
            <v>5 - ETUDES ET CONTROLES</v>
          </cell>
          <cell r="F324" t="str">
            <v>51 - ETUDES ET HONORAIRES</v>
          </cell>
        </row>
        <row r="325">
          <cell r="B325" t="str">
            <v>55201</v>
          </cell>
          <cell r="C325" t="str">
            <v>FRAIS DE CONTROLE TECHNIQUE</v>
          </cell>
          <cell r="D325" t="str">
            <v>2 - Depenses</v>
          </cell>
          <cell r="E325" t="str">
            <v>5 - ETUDES ET CONTROLES</v>
          </cell>
          <cell r="F325" t="str">
            <v>52 - CONTROLES ET ESSAIS</v>
          </cell>
        </row>
        <row r="326">
          <cell r="B326" t="str">
            <v>55203</v>
          </cell>
          <cell r="C326" t="str">
            <v>CONTROLES OBLIGATOIRES</v>
          </cell>
          <cell r="D326" t="str">
            <v>2 - Depenses</v>
          </cell>
          <cell r="E326" t="str">
            <v>5 - ETUDES ET CONTROLES</v>
          </cell>
          <cell r="F326" t="str">
            <v>52 - CONTROLES ET ESSAIS</v>
          </cell>
        </row>
        <row r="327">
          <cell r="B327" t="str">
            <v>66101</v>
          </cell>
          <cell r="C327" t="str">
            <v>SOUS TRAITANCE TIERS</v>
          </cell>
          <cell r="D327" t="str">
            <v>2 - Depenses</v>
          </cell>
          <cell r="E327" t="str">
            <v>6 - SOUS-TRAITANTS &amp; PRESTATAIRES</v>
          </cell>
          <cell r="F327" t="str">
            <v>61 - S-TRAITANTS HORS BRANCHE</v>
          </cell>
        </row>
        <row r="328">
          <cell r="B328" t="str">
            <v>66102</v>
          </cell>
          <cell r="C328" t="str">
            <v>SOUS TRAITANCE INTER BRANCHE</v>
          </cell>
          <cell r="D328" t="str">
            <v>2 - Depenses</v>
          </cell>
          <cell r="E328" t="str">
            <v>6 - SOUS-TRAITANTS &amp; PRESTATAIRES</v>
          </cell>
          <cell r="F328" t="str">
            <v>61 - S-TRAITANTS HORS BRANCHE</v>
          </cell>
        </row>
        <row r="329">
          <cell r="B329" t="str">
            <v>66103</v>
          </cell>
          <cell r="C329" t="str">
            <v>STPD TIERS</v>
          </cell>
          <cell r="D329" t="str">
            <v>2 - Depenses</v>
          </cell>
          <cell r="E329" t="str">
            <v>6 - SOUS-TRAITANTS &amp; PRESTATAIRES</v>
          </cell>
          <cell r="F329" t="str">
            <v>61 - S-TRAITANTS HORS BRANCHE</v>
          </cell>
        </row>
        <row r="330">
          <cell r="B330" t="str">
            <v>66104</v>
          </cell>
          <cell r="C330" t="str">
            <v>STPD INTER BRANCHE</v>
          </cell>
          <cell r="D330" t="str">
            <v>2 - Depenses</v>
          </cell>
          <cell r="E330" t="str">
            <v>6 - SOUS-TRAITANTS &amp; PRESTATAIRES</v>
          </cell>
          <cell r="F330" t="str">
            <v>61 - S-TRAITANTS HORS BRANCHE</v>
          </cell>
        </row>
        <row r="331">
          <cell r="B331" t="str">
            <v>66116</v>
          </cell>
          <cell r="C331" t="str">
            <v>SOUS TRAITANCE TERRASSEMENT</v>
          </cell>
          <cell r="D331" t="str">
            <v>2 - Depenses</v>
          </cell>
          <cell r="E331" t="str">
            <v>6 - SOUS-TRAITANTS &amp; PRESTATAIRES</v>
          </cell>
          <cell r="F331" t="str">
            <v>61 - S-TRAITANTS HORS BRANCHE</v>
          </cell>
        </row>
        <row r="332">
          <cell r="B332" t="str">
            <v>66201</v>
          </cell>
          <cell r="C332" t="str">
            <v>SOUS TRAITANCE BRANCHE</v>
          </cell>
          <cell r="D332" t="str">
            <v>2 - Depenses</v>
          </cell>
          <cell r="E332" t="str">
            <v>6 - SOUS-TRAITANTS &amp; PRESTATAIRES</v>
          </cell>
          <cell r="F332" t="str">
            <v>62 - S-TRAITANTS  BRANCHE</v>
          </cell>
        </row>
        <row r="333">
          <cell r="B333" t="str">
            <v>66202</v>
          </cell>
          <cell r="C333" t="str">
            <v>STPD BRANCHE</v>
          </cell>
          <cell r="D333" t="str">
            <v>2 - Depenses</v>
          </cell>
          <cell r="E333" t="str">
            <v>6 - SOUS-TRAITANTS &amp; PRESTATAIRES</v>
          </cell>
          <cell r="F333" t="str">
            <v>62 - S-TRAITANTS  BRANCHE</v>
          </cell>
        </row>
        <row r="334">
          <cell r="B334" t="str">
            <v>66301</v>
          </cell>
          <cell r="C334" t="str">
            <v>GARDIENNAGE CHANTIER</v>
          </cell>
          <cell r="D334" t="str">
            <v>2 - Depenses</v>
          </cell>
          <cell r="E334" t="str">
            <v>6 - SOUS-TRAITANTS &amp; PRESTATAIRES</v>
          </cell>
          <cell r="F334" t="str">
            <v>63 - PRESTATAIRES</v>
          </cell>
        </row>
        <row r="335">
          <cell r="B335" t="str">
            <v>66302</v>
          </cell>
          <cell r="C335" t="str">
            <v>MONTAGE DEMONTAGE INSTALLATION</v>
          </cell>
          <cell r="D335" t="str">
            <v>2 - Depenses</v>
          </cell>
          <cell r="E335" t="str">
            <v>6 - SOUS-TRAITANTS &amp; PRESTATAIRES</v>
          </cell>
          <cell r="F335" t="str">
            <v>63 - PRESTATAIRES</v>
          </cell>
        </row>
        <row r="336">
          <cell r="B336" t="str">
            <v>66303</v>
          </cell>
          <cell r="C336" t="str">
            <v>PRESTATION ENVIRONNEMENT</v>
          </cell>
          <cell r="D336" t="str">
            <v>2 - Depenses</v>
          </cell>
          <cell r="E336" t="str">
            <v>6 - SOUS-TRAITANTS &amp; PRESTATAIRES</v>
          </cell>
          <cell r="F336" t="str">
            <v>63 - PRESTATAIRES</v>
          </cell>
        </row>
        <row r="337">
          <cell r="B337" t="str">
            <v>66304</v>
          </cell>
          <cell r="C337" t="str">
            <v>PRESTATION  RECYCLAGE</v>
          </cell>
          <cell r="D337" t="str">
            <v>2 - Depenses</v>
          </cell>
          <cell r="E337" t="str">
            <v>6 - SOUS-TRAITANTS &amp; PRESTATAIRES</v>
          </cell>
          <cell r="F337" t="str">
            <v>63 - PRESTATAIRES</v>
          </cell>
        </row>
        <row r="338">
          <cell r="B338" t="str">
            <v>66305</v>
          </cell>
          <cell r="C338" t="str">
            <v>TRAITEMENT DECHETS INERTES</v>
          </cell>
          <cell r="D338" t="str">
            <v>2 - Depenses</v>
          </cell>
          <cell r="E338" t="str">
            <v>6 - SOUS-TRAITANTS &amp; PRESTATAIRES</v>
          </cell>
          <cell r="F338" t="str">
            <v>63 - PRESTATAIRES</v>
          </cell>
        </row>
        <row r="339">
          <cell r="B339" t="str">
            <v>66306</v>
          </cell>
          <cell r="C339" t="str">
            <v>TRAITEMENT DECHETS RADIOACTIFS</v>
          </cell>
          <cell r="D339" t="str">
            <v>2 - Depenses</v>
          </cell>
          <cell r="E339" t="str">
            <v>6 - SOUS-TRAITANTS &amp; PRESTATAIRES</v>
          </cell>
          <cell r="F339" t="str">
            <v>63 - PRESTATAIRES</v>
          </cell>
        </row>
        <row r="340">
          <cell r="B340" t="str">
            <v>66307</v>
          </cell>
          <cell r="C340" t="str">
            <v>TRAITEMENT DECHETS DANGEREUX</v>
          </cell>
          <cell r="D340" t="str">
            <v>2 - Depenses</v>
          </cell>
          <cell r="E340" t="str">
            <v>6 - SOUS-TRAITANTS &amp; PRESTATAIRES</v>
          </cell>
          <cell r="F340" t="str">
            <v>63 - PRESTATAIRES</v>
          </cell>
        </row>
        <row r="341">
          <cell r="B341" t="str">
            <v>66308</v>
          </cell>
          <cell r="C341" t="str">
            <v>MISE DECHARGE MATERIAUX DIVERS</v>
          </cell>
          <cell r="D341" t="str">
            <v>2 - Depenses</v>
          </cell>
          <cell r="E341" t="str">
            <v>6 - SOUS-TRAITANTS &amp; PRESTATAIRES</v>
          </cell>
          <cell r="F341" t="str">
            <v>63 - PRESTATAIRES</v>
          </cell>
        </row>
        <row r="342">
          <cell r="B342" t="str">
            <v>66309</v>
          </cell>
          <cell r="C342" t="str">
            <v>AUTRES PRESTATIONS</v>
          </cell>
          <cell r="D342" t="str">
            <v>2 - Depenses</v>
          </cell>
          <cell r="E342" t="str">
            <v>6 - SOUS-TRAITANTS &amp; PRESTATAIRES</v>
          </cell>
          <cell r="F342" t="str">
            <v>63 - PRESTATAIRES</v>
          </cell>
        </row>
        <row r="343">
          <cell r="B343" t="str">
            <v>66310</v>
          </cell>
          <cell r="C343" t="str">
            <v>SCIAGE-CARROTAGE</v>
          </cell>
          <cell r="D343" t="str">
            <v>2 - Depenses</v>
          </cell>
          <cell r="E343" t="str">
            <v>6 - SOUS-TRAITANTS &amp; PRESTATAIRES</v>
          </cell>
          <cell r="F343" t="str">
            <v>63 - PRESTATAIRES</v>
          </cell>
        </row>
        <row r="344">
          <cell r="B344" t="str">
            <v>66311</v>
          </cell>
          <cell r="C344" t="str">
            <v>PREST. INTERNE ATELIER</v>
          </cell>
          <cell r="D344" t="str">
            <v>2 - Depenses</v>
          </cell>
          <cell r="E344" t="str">
            <v>6 - SOUS-TRAITANTS &amp; PRESTATAIRES</v>
          </cell>
          <cell r="F344" t="str">
            <v>63 - PRESTATAIRES</v>
          </cell>
        </row>
        <row r="345">
          <cell r="B345" t="str">
            <v>66312</v>
          </cell>
          <cell r="C345" t="str">
            <v>PREST. ENTRETIEN, NETTOYAGE</v>
          </cell>
          <cell r="D345" t="str">
            <v>2 - Depenses</v>
          </cell>
          <cell r="E345" t="str">
            <v>6 - SOUS-TRAITANTS &amp; PRESTATAIRES</v>
          </cell>
          <cell r="F345" t="str">
            <v>63 - PRESTATAIRES</v>
          </cell>
        </row>
        <row r="346">
          <cell r="B346" t="str">
            <v>66313</v>
          </cell>
          <cell r="C346" t="str">
            <v>DEBLAIEMENT</v>
          </cell>
          <cell r="D346" t="str">
            <v>2 - Depenses</v>
          </cell>
          <cell r="E346" t="str">
            <v>6 - SOUS-TRAITANTS &amp; PRESTATAIRES</v>
          </cell>
          <cell r="F346" t="str">
            <v>63 - PRESTATAIRES</v>
          </cell>
        </row>
        <row r="347">
          <cell r="B347" t="str">
            <v>66314</v>
          </cell>
          <cell r="C347" t="str">
            <v>DEVERSEMENT (INTERNE)</v>
          </cell>
          <cell r="D347" t="str">
            <v>2 - Depenses</v>
          </cell>
          <cell r="E347" t="str">
            <v>6 - SOUS-TRAITANTS &amp; PRESTATAIRES</v>
          </cell>
          <cell r="F347" t="str">
            <v>63 - PRESTATAIRES</v>
          </cell>
        </row>
        <row r="348">
          <cell r="B348" t="str">
            <v>66315</v>
          </cell>
          <cell r="C348" t="str">
            <v>RECEPTION (INTERNE)</v>
          </cell>
          <cell r="D348" t="str">
            <v>2 - Depenses</v>
          </cell>
          <cell r="E348" t="str">
            <v>6 - SOUS-TRAITANTS &amp; PRESTATAIRES</v>
          </cell>
          <cell r="F348" t="str">
            <v>63 - PRESTATAIRES</v>
          </cell>
        </row>
        <row r="349">
          <cell r="B349" t="str">
            <v>66316</v>
          </cell>
          <cell r="C349" t="str">
            <v>COMPTE PRORATA + CIHS</v>
          </cell>
          <cell r="D349" t="str">
            <v>2 - Depenses</v>
          </cell>
          <cell r="E349" t="str">
            <v>6 - SOUS-TRAITANTS &amp; PRESTATAIRES</v>
          </cell>
          <cell r="F349" t="str">
            <v>63 - PRESTATAIRES</v>
          </cell>
        </row>
        <row r="350">
          <cell r="B350" t="str">
            <v>77101</v>
          </cell>
          <cell r="C350" t="str">
            <v>IMPOTS &amp; TAXES</v>
          </cell>
          <cell r="D350" t="str">
            <v>2 - Depenses</v>
          </cell>
          <cell r="E350" t="str">
            <v>7 - IMPOTS, TAXES, ASSURANCES</v>
          </cell>
          <cell r="F350" t="str">
            <v>71 - IMPOTS &amp; TAXES</v>
          </cell>
        </row>
        <row r="351">
          <cell r="B351" t="str">
            <v>77102</v>
          </cell>
          <cell r="C351" t="str">
            <v>TAXE D'APPRENTISSAGE</v>
          </cell>
          <cell r="D351" t="str">
            <v>2 - Depenses</v>
          </cell>
          <cell r="E351" t="str">
            <v>7 - IMPOTS, TAXES, ASSURANCES</v>
          </cell>
          <cell r="F351" t="str">
            <v>71 - IMPOTS &amp; TAXES</v>
          </cell>
        </row>
        <row r="352">
          <cell r="B352" t="str">
            <v>77103</v>
          </cell>
          <cell r="C352" t="str">
            <v>AUTRES TAXES SUR LES SALAIRES</v>
          </cell>
          <cell r="D352" t="str">
            <v>2 - Depenses</v>
          </cell>
          <cell r="E352" t="str">
            <v>7 - IMPOTS, TAXES, ASSURANCES</v>
          </cell>
          <cell r="F352" t="str">
            <v>71 - IMPOTS &amp; TAXES</v>
          </cell>
        </row>
        <row r="353">
          <cell r="B353" t="str">
            <v>77104</v>
          </cell>
          <cell r="C353" t="str">
            <v>TAXE PROFESSIONNELLE</v>
          </cell>
          <cell r="D353" t="str">
            <v>2 - Depenses</v>
          </cell>
          <cell r="E353" t="str">
            <v>7 - IMPOTS, TAXES, ASSURANCES</v>
          </cell>
          <cell r="F353" t="str">
            <v>71 - IMPOTS &amp; TAXES</v>
          </cell>
        </row>
        <row r="354">
          <cell r="B354" t="str">
            <v>77105</v>
          </cell>
          <cell r="C354" t="str">
            <v>IMPOTS LOCAUX</v>
          </cell>
          <cell r="D354" t="str">
            <v>2 - Depenses</v>
          </cell>
          <cell r="E354" t="str">
            <v>7 - IMPOTS, TAXES, ASSURANCES</v>
          </cell>
          <cell r="F354" t="str">
            <v>71 - IMPOTS &amp; TAXES</v>
          </cell>
        </row>
        <row r="355">
          <cell r="B355" t="str">
            <v>77106</v>
          </cell>
          <cell r="C355" t="str">
            <v>TAXE SUR VEHICULES SOCIETE</v>
          </cell>
          <cell r="D355" t="str">
            <v>2 - Depenses</v>
          </cell>
          <cell r="E355" t="str">
            <v>7 - IMPOTS, TAXES, ASSURANCES</v>
          </cell>
          <cell r="F355" t="str">
            <v>71 - IMPOTS &amp; TAXES</v>
          </cell>
        </row>
        <row r="356">
          <cell r="B356" t="str">
            <v>77107</v>
          </cell>
          <cell r="C356" t="str">
            <v>IMPOT FORFAITAIRE ANNUEL</v>
          </cell>
          <cell r="D356" t="str">
            <v>2 - Depenses</v>
          </cell>
          <cell r="E356" t="str">
            <v>7 - IMPOTS, TAXES, ASSURANCES</v>
          </cell>
          <cell r="F356" t="str">
            <v>71 - IMPOTS &amp; TAXES</v>
          </cell>
        </row>
        <row r="357">
          <cell r="B357" t="str">
            <v>77108</v>
          </cell>
          <cell r="C357" t="str">
            <v>DROITS D'ENREGISTREMENT</v>
          </cell>
          <cell r="D357" t="str">
            <v>2 - Depenses</v>
          </cell>
          <cell r="E357" t="str">
            <v>7 - IMPOTS, TAXES, ASSURANCES</v>
          </cell>
          <cell r="F357" t="str">
            <v>71 - IMPOTS &amp; TAXES</v>
          </cell>
        </row>
        <row r="358">
          <cell r="B358" t="str">
            <v>77109</v>
          </cell>
          <cell r="C358" t="str">
            <v>DROITS DE MUTATION</v>
          </cell>
          <cell r="D358" t="str">
            <v>2 - Depenses</v>
          </cell>
          <cell r="E358" t="str">
            <v>7 - IMPOTS, TAXES, ASSURANCES</v>
          </cell>
          <cell r="F358" t="str">
            <v>71 - IMPOTS &amp; TAXES</v>
          </cell>
        </row>
        <row r="359">
          <cell r="B359" t="str">
            <v>77110</v>
          </cell>
          <cell r="C359" t="str">
            <v>AUTRES DROITS (DOUANE…)</v>
          </cell>
          <cell r="D359" t="str">
            <v>2 - Depenses</v>
          </cell>
          <cell r="E359" t="str">
            <v>7 - IMPOTS, TAXES, ASSURANCES</v>
          </cell>
          <cell r="F359" t="str">
            <v>71 - IMPOTS &amp; TAXES</v>
          </cell>
        </row>
        <row r="360">
          <cell r="B360" t="str">
            <v>77111</v>
          </cell>
          <cell r="C360" t="str">
            <v>ORGANIC</v>
          </cell>
          <cell r="D360" t="str">
            <v>2 - Depenses</v>
          </cell>
          <cell r="E360" t="str">
            <v>7 - IMPOTS, TAXES, ASSURANCES</v>
          </cell>
          <cell r="F360" t="str">
            <v>71 - IMPOTS &amp; TAXES</v>
          </cell>
        </row>
        <row r="361">
          <cell r="B361" t="str">
            <v>77112</v>
          </cell>
          <cell r="C361" t="str">
            <v>IMPOTS SUR LES SOCIETES</v>
          </cell>
          <cell r="D361" t="str">
            <v>2 - Depenses</v>
          </cell>
          <cell r="E361" t="str">
            <v>7 - IMPOTS, TAXES, ASSURANCES</v>
          </cell>
          <cell r="F361" t="str">
            <v>71 - IMPOTS &amp; TAXES</v>
          </cell>
        </row>
        <row r="362">
          <cell r="B362" t="str">
            <v>77114</v>
          </cell>
          <cell r="C362" t="str">
            <v>CONTR. FONCIERE ENTR.</v>
          </cell>
          <cell r="D362" t="str">
            <v>2 - Depenses</v>
          </cell>
          <cell r="E362" t="str">
            <v>7 - IMPOTS, TAXES, ASSURANCES</v>
          </cell>
          <cell r="F362" t="str">
            <v>71 - IMPOTS &amp; TAXES</v>
          </cell>
        </row>
        <row r="363">
          <cell r="B363" t="str">
            <v>77115</v>
          </cell>
          <cell r="C363" t="str">
            <v>CONTR. VALEUR AJOUTÉE ENTR.</v>
          </cell>
          <cell r="D363" t="str">
            <v>2 - Depenses</v>
          </cell>
          <cell r="E363" t="str">
            <v>7 - IMPOTS, TAXES, ASSURANCES</v>
          </cell>
          <cell r="F363" t="str">
            <v>71 - IMPOTS &amp; TAXES</v>
          </cell>
        </row>
        <row r="364">
          <cell r="B364" t="str">
            <v>77201</v>
          </cell>
          <cell r="C364" t="str">
            <v>ASSURANCES DIVERSES</v>
          </cell>
          <cell r="D364" t="str">
            <v>2 - Depenses</v>
          </cell>
          <cell r="E364" t="str">
            <v>7 - IMPOTS, TAXES, ASSURANCES</v>
          </cell>
          <cell r="F364" t="str">
            <v>72 - ASSURANCES</v>
          </cell>
        </row>
        <row r="365">
          <cell r="B365" t="str">
            <v>77202</v>
          </cell>
          <cell r="C365" t="str">
            <v>ASSURANCE DECENNALE</v>
          </cell>
          <cell r="D365" t="str">
            <v>2 - Depenses</v>
          </cell>
          <cell r="E365" t="str">
            <v>7 - IMPOTS, TAXES, ASSURANCES</v>
          </cell>
          <cell r="F365" t="str">
            <v>72 - ASSURANCES</v>
          </cell>
        </row>
        <row r="366">
          <cell r="B366" t="str">
            <v>77203</v>
          </cell>
          <cell r="C366" t="str">
            <v>ASSURANCE MULTIRISQUES RC</v>
          </cell>
          <cell r="D366" t="str">
            <v>2 - Depenses</v>
          </cell>
          <cell r="E366" t="str">
            <v>7 - IMPOTS, TAXES, ASSURANCES</v>
          </cell>
          <cell r="F366" t="str">
            <v>72 - ASSURANCES</v>
          </cell>
        </row>
        <row r="367">
          <cell r="B367" t="str">
            <v>77204</v>
          </cell>
          <cell r="C367" t="str">
            <v>ASSURANCE TRC</v>
          </cell>
          <cell r="D367" t="str">
            <v>2 - Depenses</v>
          </cell>
          <cell r="E367" t="str">
            <v>7 - IMPOTS, TAXES, ASSURANCES</v>
          </cell>
          <cell r="F367" t="str">
            <v>72 - ASSURANCES</v>
          </cell>
        </row>
        <row r="368">
          <cell r="B368" t="str">
            <v>77205</v>
          </cell>
          <cell r="C368" t="str">
            <v>ASSURANCE  PUC &amp; DROC</v>
          </cell>
          <cell r="D368" t="str">
            <v>2 - Depenses</v>
          </cell>
          <cell r="E368" t="str">
            <v>7 - IMPOTS, TAXES, ASSURANCES</v>
          </cell>
          <cell r="F368" t="str">
            <v>72 - ASSURANCES</v>
          </cell>
        </row>
        <row r="369">
          <cell r="B369" t="str">
            <v>77206</v>
          </cell>
          <cell r="C369" t="str">
            <v>ASSURANCE BRIS DE MACHINE</v>
          </cell>
          <cell r="D369" t="str">
            <v>2 - Depenses</v>
          </cell>
          <cell r="E369" t="str">
            <v>7 - IMPOTS, TAXES, ASSURANCES</v>
          </cell>
          <cell r="F369" t="str">
            <v>72 - ASSURANCES</v>
          </cell>
        </row>
        <row r="370">
          <cell r="B370" t="str">
            <v>77207</v>
          </cell>
          <cell r="C370" t="str">
            <v>ASSURANCE RISQUE INDUSTRIEL</v>
          </cell>
          <cell r="D370" t="str">
            <v>2 - Depenses</v>
          </cell>
          <cell r="E370" t="str">
            <v>7 - IMPOTS, TAXES, ASSURANCES</v>
          </cell>
          <cell r="F370" t="str">
            <v>72 - ASSURANCES</v>
          </cell>
        </row>
        <row r="371">
          <cell r="B371" t="str">
            <v>77210</v>
          </cell>
          <cell r="C371" t="str">
            <v>ABONNEMENT ASSURANCES</v>
          </cell>
          <cell r="D371" t="str">
            <v>2 - Depenses</v>
          </cell>
          <cell r="E371" t="str">
            <v>7 - IMPOTS, TAXES, ASSURANCES</v>
          </cell>
          <cell r="F371" t="str">
            <v>72 - ASSURANCES</v>
          </cell>
        </row>
        <row r="372">
          <cell r="B372" t="str">
            <v>88101</v>
          </cell>
          <cell r="C372" t="str">
            <v>FRAIS BANCAIRES</v>
          </cell>
          <cell r="D372" t="str">
            <v>2 - Depenses</v>
          </cell>
          <cell r="E372" t="str">
            <v>8 - FINANCIER &amp; EXCEPT.</v>
          </cell>
          <cell r="F372" t="str">
            <v>81 - CHARGES FINANCIERES</v>
          </cell>
        </row>
        <row r="373">
          <cell r="B373" t="str">
            <v>88102</v>
          </cell>
          <cell r="C373" t="str">
            <v>FRAIS FINANCIERS C/COURANT</v>
          </cell>
          <cell r="D373" t="str">
            <v>2 - Depenses</v>
          </cell>
          <cell r="E373" t="str">
            <v>8 - FINANCIER &amp; EXCEPT.</v>
          </cell>
          <cell r="F373" t="str">
            <v>81 - CHARGES FINANCIERES</v>
          </cell>
        </row>
        <row r="374">
          <cell r="B374" t="str">
            <v>88103</v>
          </cell>
          <cell r="C374" t="str">
            <v>FRAIS FINANCIERS INTERNES</v>
          </cell>
          <cell r="D374" t="str">
            <v>2 - Depenses</v>
          </cell>
          <cell r="E374" t="str">
            <v>8 - FINANCIER &amp; EXCEPT.</v>
          </cell>
          <cell r="F374" t="str">
            <v>81 - CHARGES FINANCIERES</v>
          </cell>
        </row>
        <row r="375">
          <cell r="B375" t="str">
            <v>88104</v>
          </cell>
          <cell r="C375" t="str">
            <v>PERTES SUR CREANCES</v>
          </cell>
          <cell r="D375" t="str">
            <v>2 - Depenses</v>
          </cell>
          <cell r="E375" t="str">
            <v>8 - FINANCIER &amp; EXCEPT.</v>
          </cell>
          <cell r="F375" t="str">
            <v>81 - CHARGES FINANCIERES</v>
          </cell>
        </row>
        <row r="376">
          <cell r="B376" t="str">
            <v>88105</v>
          </cell>
          <cell r="C376" t="str">
            <v>AUTRES FRAIS FINANCIERS</v>
          </cell>
          <cell r="D376" t="str">
            <v>2 - Depenses</v>
          </cell>
          <cell r="E376" t="str">
            <v>8 - FINANCIER &amp; EXCEPT.</v>
          </cell>
          <cell r="F376" t="str">
            <v>81 - CHARGES FINANCIERES</v>
          </cell>
        </row>
        <row r="377">
          <cell r="B377" t="str">
            <v>88204</v>
          </cell>
          <cell r="C377" t="str">
            <v>PENALITÉS</v>
          </cell>
          <cell r="D377" t="str">
            <v>2 - Depenses</v>
          </cell>
          <cell r="E377" t="str">
            <v>8 - FINANCIER &amp; EXCEPT.</v>
          </cell>
          <cell r="F377" t="str">
            <v>82 - CHARGES EXCEPTIONNELLES</v>
          </cell>
        </row>
        <row r="378">
          <cell r="B378" t="str">
            <v>88205</v>
          </cell>
          <cell r="C378" t="str">
            <v>AMENDES</v>
          </cell>
          <cell r="D378" t="str">
            <v>2 - Depenses</v>
          </cell>
          <cell r="E378" t="str">
            <v>8 - FINANCIER &amp; EXCEPT.</v>
          </cell>
          <cell r="F378" t="str">
            <v>82 - CHARGES EXCEPTIONNELLES</v>
          </cell>
        </row>
        <row r="379">
          <cell r="B379" t="str">
            <v>88206</v>
          </cell>
          <cell r="C379" t="str">
            <v>CHARGES EXCEPTIONNELLES</v>
          </cell>
          <cell r="D379" t="str">
            <v>2 - Depenses</v>
          </cell>
          <cell r="E379" t="str">
            <v>8 - FINANCIER &amp; EXCEPT.</v>
          </cell>
          <cell r="F379" t="str">
            <v>82 - CHARGES EXCEPTIONNELLES</v>
          </cell>
        </row>
        <row r="380">
          <cell r="B380" t="str">
            <v>88207</v>
          </cell>
          <cell r="C380" t="str">
            <v>VALEUR NETTE IMMOBIL CEDEES</v>
          </cell>
          <cell r="D380" t="str">
            <v>2 - Depenses</v>
          </cell>
          <cell r="E380" t="str">
            <v>8 - FINANCIER &amp; EXCEPT.</v>
          </cell>
          <cell r="F380" t="str">
            <v>82 - CHARGES EXCEPTIONNELLES</v>
          </cell>
        </row>
        <row r="381">
          <cell r="B381" t="str">
            <v>88209</v>
          </cell>
          <cell r="C381" t="str">
            <v>AMORT PROV CHARGES A REPARTIR</v>
          </cell>
          <cell r="D381" t="str">
            <v>2 - Depenses</v>
          </cell>
          <cell r="E381" t="str">
            <v>8 - FINANCIER &amp; EXCEPT.</v>
          </cell>
          <cell r="F381" t="str">
            <v>82 - CHARGES EXCEPTIONNELLES</v>
          </cell>
        </row>
        <row r="382">
          <cell r="B382" t="str">
            <v>88210</v>
          </cell>
          <cell r="C382" t="str">
            <v>DOTATIONS AUX PROVISIONS EXPLOIT</v>
          </cell>
          <cell r="D382" t="str">
            <v>2 - Depenses</v>
          </cell>
          <cell r="E382" t="str">
            <v>8 - FINANCIER &amp; EXCEPT.</v>
          </cell>
          <cell r="F382" t="str">
            <v>82 - CHARGES EXCEPTIONNELLES</v>
          </cell>
        </row>
        <row r="383">
          <cell r="B383" t="str">
            <v>88212</v>
          </cell>
          <cell r="C383" t="str">
            <v>AMORTISSEMENTS DEROGATOIRES</v>
          </cell>
          <cell r="D383" t="str">
            <v>2 - Depenses</v>
          </cell>
          <cell r="E383" t="str">
            <v>8 - FINANCIER &amp; EXCEPT.</v>
          </cell>
          <cell r="F383" t="str">
            <v>82 - CHARGES EXCEPTIONNELLES</v>
          </cell>
        </row>
        <row r="384">
          <cell r="B384" t="str">
            <v>88215</v>
          </cell>
          <cell r="C384" t="str">
            <v>DOTATIONS AUX PROV H.REPORTING</v>
          </cell>
          <cell r="D384" t="str">
            <v>2 - Depenses</v>
          </cell>
          <cell r="E384" t="str">
            <v>8 - FINANCIER &amp; EXCEPT.</v>
          </cell>
          <cell r="F384" t="str">
            <v>82 - CHARGES EXCEPTIONNELLES</v>
          </cell>
        </row>
        <row r="385">
          <cell r="B385" t="str">
            <v>88218</v>
          </cell>
          <cell r="C385" t="str">
            <v>AMTS. SURVALEUR GISEMENT</v>
          </cell>
          <cell r="D385" t="str">
            <v>2 - Depenses</v>
          </cell>
          <cell r="E385" t="str">
            <v>8 - FINANCIER &amp; EXCEPT.</v>
          </cell>
          <cell r="F385" t="str">
            <v>82 - CHARGES EXCEPTIONNELLES</v>
          </cell>
        </row>
        <row r="386">
          <cell r="B386" t="str">
            <v>88219</v>
          </cell>
          <cell r="C386" t="str">
            <v>AMTS. SURVALEUR MATERIEL</v>
          </cell>
          <cell r="D386" t="str">
            <v>2 - Depenses</v>
          </cell>
          <cell r="E386" t="str">
            <v>8 - FINANCIER &amp; EXCEPT.</v>
          </cell>
          <cell r="F386" t="str">
            <v>82 - CHARGES EXCEPTIONNELLES</v>
          </cell>
        </row>
        <row r="387">
          <cell r="B387" t="str">
            <v>99002</v>
          </cell>
          <cell r="C387" t="str">
            <v>FRAIS GENERAUX  SECTEURS</v>
          </cell>
          <cell r="D387" t="str">
            <v>2 - Depenses</v>
          </cell>
          <cell r="E387" t="str">
            <v>9 - FRAIS GENERAUX</v>
          </cell>
          <cell r="F387" t="str">
            <v xml:space="preserve">90 - FRAIS GENERAUX </v>
          </cell>
        </row>
        <row r="388">
          <cell r="B388" t="str">
            <v>99003</v>
          </cell>
          <cell r="C388" t="str">
            <v>FRAIS GENERAUX  AGENCE</v>
          </cell>
          <cell r="D388" t="str">
            <v>2 - Depenses</v>
          </cell>
          <cell r="E388" t="str">
            <v>9 - FRAIS GENERAUX</v>
          </cell>
          <cell r="F388" t="str">
            <v xml:space="preserve">90 - FRAIS GENERAUX </v>
          </cell>
        </row>
        <row r="389">
          <cell r="B389" t="str">
            <v>99004</v>
          </cell>
          <cell r="C389" t="str">
            <v>FRAIS GENERAUX DE DR</v>
          </cell>
          <cell r="D389" t="str">
            <v>2 - Depenses</v>
          </cell>
          <cell r="E389" t="str">
            <v>9 - FRAIS GENERAUX</v>
          </cell>
          <cell r="F389" t="str">
            <v xml:space="preserve">90 - FRAIS GENERAUX </v>
          </cell>
        </row>
        <row r="390">
          <cell r="B390" t="str">
            <v>99005</v>
          </cell>
          <cell r="C390" t="str">
            <v>FRAIS GENERAUX  ETUDES</v>
          </cell>
          <cell r="D390" t="str">
            <v>2 - Depenses</v>
          </cell>
          <cell r="E390" t="str">
            <v>9 - FRAIS GENERAUX</v>
          </cell>
          <cell r="F390" t="str">
            <v xml:space="preserve">90 - FRAIS GENERAUX </v>
          </cell>
        </row>
        <row r="391">
          <cell r="B391" t="str">
            <v>99006</v>
          </cell>
          <cell r="C391" t="str">
            <v>FRAIS GENERAUX DE SIEGE</v>
          </cell>
          <cell r="D391" t="str">
            <v>2 - Depenses</v>
          </cell>
          <cell r="E391" t="str">
            <v>9 - FRAIS GENERAUX</v>
          </cell>
          <cell r="F391" t="str">
            <v xml:space="preserve">90 - FRAIS GENERAUX </v>
          </cell>
        </row>
        <row r="392">
          <cell r="B392" t="str">
            <v>99007</v>
          </cell>
          <cell r="C392" t="str">
            <v>FRAIS GENERAUX ETPGD</v>
          </cell>
          <cell r="D392" t="str">
            <v>2 - Depenses</v>
          </cell>
          <cell r="E392" t="str">
            <v>9 - FRAIS GENERAUX</v>
          </cell>
          <cell r="F392" t="str">
            <v xml:space="preserve">90 - FRAIS GENERAUX </v>
          </cell>
        </row>
        <row r="393">
          <cell r="B393" t="str">
            <v>99008</v>
          </cell>
          <cell r="C393" t="str">
            <v>FRAIS GENERAUX LGD</v>
          </cell>
          <cell r="D393" t="str">
            <v>2 - Depenses</v>
          </cell>
          <cell r="E393" t="str">
            <v>9 - FRAIS GENERAUX</v>
          </cell>
          <cell r="F393" t="str">
            <v xml:space="preserve">90 - FRAIS GENERAUX </v>
          </cell>
        </row>
        <row r="394">
          <cell r="B394" t="str">
            <v>99009</v>
          </cell>
          <cell r="C394" t="str">
            <v>FRAIS GENERAUX REGION</v>
          </cell>
          <cell r="D394" t="str">
            <v>2 - Depenses</v>
          </cell>
          <cell r="E394" t="str">
            <v>9 - FRAIS GENERAUX</v>
          </cell>
          <cell r="F394" t="str">
            <v xml:space="preserve">90 - FRAIS GENERAUX </v>
          </cell>
        </row>
        <row r="395">
          <cell r="B395" t="str">
            <v>99010</v>
          </cell>
          <cell r="C395" t="str">
            <v>FRAIS DE GERANCE (SEP)</v>
          </cell>
          <cell r="D395" t="str">
            <v>2 - Depenses</v>
          </cell>
          <cell r="E395" t="str">
            <v>9 - FRAIS GENERAUX</v>
          </cell>
          <cell r="F395" t="str">
            <v xml:space="preserve">90 - FRAIS GENERAUX </v>
          </cell>
        </row>
        <row r="396">
          <cell r="B396" t="str">
            <v>99011</v>
          </cell>
          <cell r="C396" t="str">
            <v>PRESTATIONS GROUPE</v>
          </cell>
          <cell r="D396" t="str">
            <v>2 - Depenses</v>
          </cell>
          <cell r="E396" t="str">
            <v>9 - FRAIS GENERAUX</v>
          </cell>
          <cell r="F396" t="str">
            <v xml:space="preserve">90 - FRAIS GENERAUX </v>
          </cell>
        </row>
        <row r="397">
          <cell r="B397" t="str">
            <v>99012</v>
          </cell>
          <cell r="C397" t="str">
            <v>FRAIS DE MANDATAIRE (SEP)</v>
          </cell>
          <cell r="D397" t="str">
            <v>2 - Depenses</v>
          </cell>
          <cell r="E397" t="str">
            <v>9 - FRAIS GENERAUX</v>
          </cell>
          <cell r="F397" t="str">
            <v xml:space="preserve">90 - FRAIS GENERAUX </v>
          </cell>
        </row>
        <row r="398">
          <cell r="B398" t="str">
            <v>99013</v>
          </cell>
          <cell r="C398" t="str">
            <v>FRAIS DE SIEGE (SEP)</v>
          </cell>
          <cell r="D398" t="str">
            <v>2 - Depenses</v>
          </cell>
          <cell r="E398" t="str">
            <v>9 - FRAIS GENERAUX</v>
          </cell>
          <cell r="F398" t="str">
            <v xml:space="preserve">90 - FRAIS GENERAUX </v>
          </cell>
        </row>
        <row r="399">
          <cell r="B399" t="str">
            <v>99014</v>
          </cell>
          <cell r="C399" t="str">
            <v>GERANCE TECHNIQUE</v>
          </cell>
          <cell r="D399" t="str">
            <v>2 - Depenses</v>
          </cell>
          <cell r="E399" t="str">
            <v>9 - FRAIS GENERAUX</v>
          </cell>
          <cell r="F399" t="str">
            <v xml:space="preserve">90 - FRAIS GENERAUX </v>
          </cell>
        </row>
        <row r="400">
          <cell r="B400" t="str">
            <v>99015</v>
          </cell>
          <cell r="C400" t="str">
            <v>FRAIS COMMUNS</v>
          </cell>
          <cell r="D400" t="str">
            <v>2 - Depenses</v>
          </cell>
          <cell r="E400" t="str">
            <v>9 - FRAIS GENERAUX</v>
          </cell>
          <cell r="F400" t="str">
            <v xml:space="preserve">90 - FRAIS GENERAUX </v>
          </cell>
        </row>
        <row r="401">
          <cell r="B401" t="str">
            <v>99016</v>
          </cell>
          <cell r="C401" t="str">
            <v>REPARTITIONS</v>
          </cell>
          <cell r="D401" t="str">
            <v>2 - Depenses</v>
          </cell>
          <cell r="E401" t="str">
            <v>9 - FRAIS GENERAUX</v>
          </cell>
          <cell r="F401" t="str">
            <v xml:space="preserve">90 - FRAIS GENERAUX </v>
          </cell>
        </row>
        <row r="402">
          <cell r="B402" t="str">
            <v>99017</v>
          </cell>
          <cell r="C402" t="str">
            <v>FRAIS GX ETABLISSEMENT</v>
          </cell>
          <cell r="D402" t="str">
            <v>2 - Depenses</v>
          </cell>
          <cell r="E402" t="str">
            <v>9 - FRAIS GENERAUX</v>
          </cell>
          <cell r="F402" t="str">
            <v xml:space="preserve">90 - FRAIS GENERAUX </v>
          </cell>
        </row>
        <row r="403">
          <cell r="B403" t="str">
            <v>99018</v>
          </cell>
          <cell r="C403" t="str">
            <v>AMORT INCORPORELS</v>
          </cell>
          <cell r="D403" t="str">
            <v>2 - Depenses</v>
          </cell>
          <cell r="E403" t="str">
            <v>9 - FRAIS GENERAUX</v>
          </cell>
          <cell r="F403" t="str">
            <v xml:space="preserve">90 - FRAIS GENERAUX </v>
          </cell>
        </row>
        <row r="404">
          <cell r="B404" t="str">
            <v>99019</v>
          </cell>
          <cell r="C404" t="str">
            <v>AUTRES AMORT CORPORELS</v>
          </cell>
          <cell r="D404" t="str">
            <v>2 - Depenses</v>
          </cell>
          <cell r="E404" t="str">
            <v>9 - FRAIS GENERAUX</v>
          </cell>
          <cell r="F404" t="str">
            <v xml:space="preserve">90 - FRAIS GENERAUX </v>
          </cell>
        </row>
        <row r="405">
          <cell r="B405" t="str">
            <v>99020</v>
          </cell>
          <cell r="C405" t="str">
            <v>ABT ORGANIC</v>
          </cell>
          <cell r="D405" t="str">
            <v>2 - Depenses</v>
          </cell>
          <cell r="E405" t="str">
            <v>9 - FRAIS GENERAUX</v>
          </cell>
          <cell r="F405" t="str">
            <v xml:space="preserve">90 - FRAIS GENERAUX </v>
          </cell>
        </row>
        <row r="406">
          <cell r="B406">
            <v>99021</v>
          </cell>
          <cell r="C406" t="str">
            <v>ABT CVAE/CFE</v>
          </cell>
          <cell r="D406" t="str">
            <v>2 - Depenses</v>
          </cell>
          <cell r="E406" t="str">
            <v>9 - FRAIS GENERAUX</v>
          </cell>
          <cell r="F406" t="str">
            <v xml:space="preserve">90 - FRAIS GENERAUX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  <outlinePr summaryBelow="0"/>
    <pageSetUpPr fitToPage="1"/>
  </sheetPr>
  <dimension ref="B2:T63"/>
  <sheetViews>
    <sheetView showGridLines="0" tabSelected="1" zoomScale="85" zoomScaleNormal="85" workbookViewId="0">
      <pane ySplit="2" topLeftCell="A3" activePane="bottomLeft" state="frozen"/>
      <selection pane="bottomLeft" activeCell="N11" sqref="N11"/>
    </sheetView>
  </sheetViews>
  <sheetFormatPr baseColWidth="10" defaultRowHeight="12.75" x14ac:dyDescent="0.25"/>
  <cols>
    <col min="1" max="1" width="1.28515625" style="2" customWidth="1"/>
    <col min="2" max="7" width="12" style="41" customWidth="1"/>
    <col min="8" max="8" width="71" style="1" customWidth="1"/>
    <col min="9" max="9" width="20.42578125" style="21" customWidth="1"/>
    <col min="10" max="10" width="16.140625" style="21" customWidth="1"/>
    <col min="11" max="13" width="12.42578125" style="36" customWidth="1"/>
    <col min="14" max="14" width="12" style="1" customWidth="1"/>
    <col min="15" max="15" width="1.5703125" style="1" customWidth="1"/>
    <col min="16" max="18" width="16.5703125" style="1" customWidth="1"/>
    <col min="19" max="20" width="11.42578125" style="1"/>
    <col min="21" max="265" width="11.42578125" style="2"/>
    <col min="266" max="266" width="7.5703125" style="2" customWidth="1"/>
    <col min="267" max="267" width="11.42578125" style="2"/>
    <col min="268" max="268" width="6.42578125" style="2" customWidth="1"/>
    <col min="269" max="269" width="46.42578125" style="2" customWidth="1"/>
    <col min="270" max="270" width="17.85546875" style="2" customWidth="1"/>
    <col min="271" max="271" width="16" style="2" customWidth="1"/>
    <col min="272" max="272" width="22.5703125" style="2" customWidth="1"/>
    <col min="273" max="273" width="27.85546875" style="2" customWidth="1"/>
    <col min="274" max="274" width="7.42578125" style="2" customWidth="1"/>
    <col min="275" max="521" width="11.42578125" style="2"/>
    <col min="522" max="522" width="7.5703125" style="2" customWidth="1"/>
    <col min="523" max="523" width="11.42578125" style="2"/>
    <col min="524" max="524" width="6.42578125" style="2" customWidth="1"/>
    <col min="525" max="525" width="46.42578125" style="2" customWidth="1"/>
    <col min="526" max="526" width="17.85546875" style="2" customWidth="1"/>
    <col min="527" max="527" width="16" style="2" customWidth="1"/>
    <col min="528" max="528" width="22.5703125" style="2" customWidth="1"/>
    <col min="529" max="529" width="27.85546875" style="2" customWidth="1"/>
    <col min="530" max="530" width="7.42578125" style="2" customWidth="1"/>
    <col min="531" max="777" width="11.42578125" style="2"/>
    <col min="778" max="778" width="7.5703125" style="2" customWidth="1"/>
    <col min="779" max="779" width="11.42578125" style="2"/>
    <col min="780" max="780" width="6.42578125" style="2" customWidth="1"/>
    <col min="781" max="781" width="46.42578125" style="2" customWidth="1"/>
    <col min="782" max="782" width="17.85546875" style="2" customWidth="1"/>
    <col min="783" max="783" width="16" style="2" customWidth="1"/>
    <col min="784" max="784" width="22.5703125" style="2" customWidth="1"/>
    <col min="785" max="785" width="27.85546875" style="2" customWidth="1"/>
    <col min="786" max="786" width="7.42578125" style="2" customWidth="1"/>
    <col min="787" max="1033" width="11.42578125" style="2"/>
    <col min="1034" max="1034" width="7.5703125" style="2" customWidth="1"/>
    <col min="1035" max="1035" width="11.42578125" style="2"/>
    <col min="1036" max="1036" width="6.42578125" style="2" customWidth="1"/>
    <col min="1037" max="1037" width="46.42578125" style="2" customWidth="1"/>
    <col min="1038" max="1038" width="17.85546875" style="2" customWidth="1"/>
    <col min="1039" max="1039" width="16" style="2" customWidth="1"/>
    <col min="1040" max="1040" width="22.5703125" style="2" customWidth="1"/>
    <col min="1041" max="1041" width="27.85546875" style="2" customWidth="1"/>
    <col min="1042" max="1042" width="7.42578125" style="2" customWidth="1"/>
    <col min="1043" max="1289" width="11.42578125" style="2"/>
    <col min="1290" max="1290" width="7.5703125" style="2" customWidth="1"/>
    <col min="1291" max="1291" width="11.42578125" style="2"/>
    <col min="1292" max="1292" width="6.42578125" style="2" customWidth="1"/>
    <col min="1293" max="1293" width="46.42578125" style="2" customWidth="1"/>
    <col min="1294" max="1294" width="17.85546875" style="2" customWidth="1"/>
    <col min="1295" max="1295" width="16" style="2" customWidth="1"/>
    <col min="1296" max="1296" width="22.5703125" style="2" customWidth="1"/>
    <col min="1297" max="1297" width="27.85546875" style="2" customWidth="1"/>
    <col min="1298" max="1298" width="7.42578125" style="2" customWidth="1"/>
    <col min="1299" max="1545" width="11.42578125" style="2"/>
    <col min="1546" max="1546" width="7.5703125" style="2" customWidth="1"/>
    <col min="1547" max="1547" width="11.42578125" style="2"/>
    <col min="1548" max="1548" width="6.42578125" style="2" customWidth="1"/>
    <col min="1549" max="1549" width="46.42578125" style="2" customWidth="1"/>
    <col min="1550" max="1550" width="17.85546875" style="2" customWidth="1"/>
    <col min="1551" max="1551" width="16" style="2" customWidth="1"/>
    <col min="1552" max="1552" width="22.5703125" style="2" customWidth="1"/>
    <col min="1553" max="1553" width="27.85546875" style="2" customWidth="1"/>
    <col min="1554" max="1554" width="7.42578125" style="2" customWidth="1"/>
    <col min="1555" max="1801" width="11.42578125" style="2"/>
    <col min="1802" max="1802" width="7.5703125" style="2" customWidth="1"/>
    <col min="1803" max="1803" width="11.42578125" style="2"/>
    <col min="1804" max="1804" width="6.42578125" style="2" customWidth="1"/>
    <col min="1805" max="1805" width="46.42578125" style="2" customWidth="1"/>
    <col min="1806" max="1806" width="17.85546875" style="2" customWidth="1"/>
    <col min="1807" max="1807" width="16" style="2" customWidth="1"/>
    <col min="1808" max="1808" width="22.5703125" style="2" customWidth="1"/>
    <col min="1809" max="1809" width="27.85546875" style="2" customWidth="1"/>
    <col min="1810" max="1810" width="7.42578125" style="2" customWidth="1"/>
    <col min="1811" max="2057" width="11.42578125" style="2"/>
    <col min="2058" max="2058" width="7.5703125" style="2" customWidth="1"/>
    <col min="2059" max="2059" width="11.42578125" style="2"/>
    <col min="2060" max="2060" width="6.42578125" style="2" customWidth="1"/>
    <col min="2061" max="2061" width="46.42578125" style="2" customWidth="1"/>
    <col min="2062" max="2062" width="17.85546875" style="2" customWidth="1"/>
    <col min="2063" max="2063" width="16" style="2" customWidth="1"/>
    <col min="2064" max="2064" width="22.5703125" style="2" customWidth="1"/>
    <col min="2065" max="2065" width="27.85546875" style="2" customWidth="1"/>
    <col min="2066" max="2066" width="7.42578125" style="2" customWidth="1"/>
    <col min="2067" max="2313" width="11.42578125" style="2"/>
    <col min="2314" max="2314" width="7.5703125" style="2" customWidth="1"/>
    <col min="2315" max="2315" width="11.42578125" style="2"/>
    <col min="2316" max="2316" width="6.42578125" style="2" customWidth="1"/>
    <col min="2317" max="2317" width="46.42578125" style="2" customWidth="1"/>
    <col min="2318" max="2318" width="17.85546875" style="2" customWidth="1"/>
    <col min="2319" max="2319" width="16" style="2" customWidth="1"/>
    <col min="2320" max="2320" width="22.5703125" style="2" customWidth="1"/>
    <col min="2321" max="2321" width="27.85546875" style="2" customWidth="1"/>
    <col min="2322" max="2322" width="7.42578125" style="2" customWidth="1"/>
    <col min="2323" max="2569" width="11.42578125" style="2"/>
    <col min="2570" max="2570" width="7.5703125" style="2" customWidth="1"/>
    <col min="2571" max="2571" width="11.42578125" style="2"/>
    <col min="2572" max="2572" width="6.42578125" style="2" customWidth="1"/>
    <col min="2573" max="2573" width="46.42578125" style="2" customWidth="1"/>
    <col min="2574" max="2574" width="17.85546875" style="2" customWidth="1"/>
    <col min="2575" max="2575" width="16" style="2" customWidth="1"/>
    <col min="2576" max="2576" width="22.5703125" style="2" customWidth="1"/>
    <col min="2577" max="2577" width="27.85546875" style="2" customWidth="1"/>
    <col min="2578" max="2578" width="7.42578125" style="2" customWidth="1"/>
    <col min="2579" max="2825" width="11.42578125" style="2"/>
    <col min="2826" max="2826" width="7.5703125" style="2" customWidth="1"/>
    <col min="2827" max="2827" width="11.42578125" style="2"/>
    <col min="2828" max="2828" width="6.42578125" style="2" customWidth="1"/>
    <col min="2829" max="2829" width="46.42578125" style="2" customWidth="1"/>
    <col min="2830" max="2830" width="17.85546875" style="2" customWidth="1"/>
    <col min="2831" max="2831" width="16" style="2" customWidth="1"/>
    <col min="2832" max="2832" width="22.5703125" style="2" customWidth="1"/>
    <col min="2833" max="2833" width="27.85546875" style="2" customWidth="1"/>
    <col min="2834" max="2834" width="7.42578125" style="2" customWidth="1"/>
    <col min="2835" max="3081" width="11.42578125" style="2"/>
    <col min="3082" max="3082" width="7.5703125" style="2" customWidth="1"/>
    <col min="3083" max="3083" width="11.42578125" style="2"/>
    <col min="3084" max="3084" width="6.42578125" style="2" customWidth="1"/>
    <col min="3085" max="3085" width="46.42578125" style="2" customWidth="1"/>
    <col min="3086" max="3086" width="17.85546875" style="2" customWidth="1"/>
    <col min="3087" max="3087" width="16" style="2" customWidth="1"/>
    <col min="3088" max="3088" width="22.5703125" style="2" customWidth="1"/>
    <col min="3089" max="3089" width="27.85546875" style="2" customWidth="1"/>
    <col min="3090" max="3090" width="7.42578125" style="2" customWidth="1"/>
    <col min="3091" max="3337" width="11.42578125" style="2"/>
    <col min="3338" max="3338" width="7.5703125" style="2" customWidth="1"/>
    <col min="3339" max="3339" width="11.42578125" style="2"/>
    <col min="3340" max="3340" width="6.42578125" style="2" customWidth="1"/>
    <col min="3341" max="3341" width="46.42578125" style="2" customWidth="1"/>
    <col min="3342" max="3342" width="17.85546875" style="2" customWidth="1"/>
    <col min="3343" max="3343" width="16" style="2" customWidth="1"/>
    <col min="3344" max="3344" width="22.5703125" style="2" customWidth="1"/>
    <col min="3345" max="3345" width="27.85546875" style="2" customWidth="1"/>
    <col min="3346" max="3346" width="7.42578125" style="2" customWidth="1"/>
    <col min="3347" max="3593" width="11.42578125" style="2"/>
    <col min="3594" max="3594" width="7.5703125" style="2" customWidth="1"/>
    <col min="3595" max="3595" width="11.42578125" style="2"/>
    <col min="3596" max="3596" width="6.42578125" style="2" customWidth="1"/>
    <col min="3597" max="3597" width="46.42578125" style="2" customWidth="1"/>
    <col min="3598" max="3598" width="17.85546875" style="2" customWidth="1"/>
    <col min="3599" max="3599" width="16" style="2" customWidth="1"/>
    <col min="3600" max="3600" width="22.5703125" style="2" customWidth="1"/>
    <col min="3601" max="3601" width="27.85546875" style="2" customWidth="1"/>
    <col min="3602" max="3602" width="7.42578125" style="2" customWidth="1"/>
    <col min="3603" max="3849" width="11.42578125" style="2"/>
    <col min="3850" max="3850" width="7.5703125" style="2" customWidth="1"/>
    <col min="3851" max="3851" width="11.42578125" style="2"/>
    <col min="3852" max="3852" width="6.42578125" style="2" customWidth="1"/>
    <col min="3853" max="3853" width="46.42578125" style="2" customWidth="1"/>
    <col min="3854" max="3854" width="17.85546875" style="2" customWidth="1"/>
    <col min="3855" max="3855" width="16" style="2" customWidth="1"/>
    <col min="3856" max="3856" width="22.5703125" style="2" customWidth="1"/>
    <col min="3857" max="3857" width="27.85546875" style="2" customWidth="1"/>
    <col min="3858" max="3858" width="7.42578125" style="2" customWidth="1"/>
    <col min="3859" max="4105" width="11.42578125" style="2"/>
    <col min="4106" max="4106" width="7.5703125" style="2" customWidth="1"/>
    <col min="4107" max="4107" width="11.42578125" style="2"/>
    <col min="4108" max="4108" width="6.42578125" style="2" customWidth="1"/>
    <col min="4109" max="4109" width="46.42578125" style="2" customWidth="1"/>
    <col min="4110" max="4110" width="17.85546875" style="2" customWidth="1"/>
    <col min="4111" max="4111" width="16" style="2" customWidth="1"/>
    <col min="4112" max="4112" width="22.5703125" style="2" customWidth="1"/>
    <col min="4113" max="4113" width="27.85546875" style="2" customWidth="1"/>
    <col min="4114" max="4114" width="7.42578125" style="2" customWidth="1"/>
    <col min="4115" max="4361" width="11.42578125" style="2"/>
    <col min="4362" max="4362" width="7.5703125" style="2" customWidth="1"/>
    <col min="4363" max="4363" width="11.42578125" style="2"/>
    <col min="4364" max="4364" width="6.42578125" style="2" customWidth="1"/>
    <col min="4365" max="4365" width="46.42578125" style="2" customWidth="1"/>
    <col min="4366" max="4366" width="17.85546875" style="2" customWidth="1"/>
    <col min="4367" max="4367" width="16" style="2" customWidth="1"/>
    <col min="4368" max="4368" width="22.5703125" style="2" customWidth="1"/>
    <col min="4369" max="4369" width="27.85546875" style="2" customWidth="1"/>
    <col min="4370" max="4370" width="7.42578125" style="2" customWidth="1"/>
    <col min="4371" max="4617" width="11.42578125" style="2"/>
    <col min="4618" max="4618" width="7.5703125" style="2" customWidth="1"/>
    <col min="4619" max="4619" width="11.42578125" style="2"/>
    <col min="4620" max="4620" width="6.42578125" style="2" customWidth="1"/>
    <col min="4621" max="4621" width="46.42578125" style="2" customWidth="1"/>
    <col min="4622" max="4622" width="17.85546875" style="2" customWidth="1"/>
    <col min="4623" max="4623" width="16" style="2" customWidth="1"/>
    <col min="4624" max="4624" width="22.5703125" style="2" customWidth="1"/>
    <col min="4625" max="4625" width="27.85546875" style="2" customWidth="1"/>
    <col min="4626" max="4626" width="7.42578125" style="2" customWidth="1"/>
    <col min="4627" max="4873" width="11.42578125" style="2"/>
    <col min="4874" max="4874" width="7.5703125" style="2" customWidth="1"/>
    <col min="4875" max="4875" width="11.42578125" style="2"/>
    <col min="4876" max="4876" width="6.42578125" style="2" customWidth="1"/>
    <col min="4877" max="4877" width="46.42578125" style="2" customWidth="1"/>
    <col min="4878" max="4878" width="17.85546875" style="2" customWidth="1"/>
    <col min="4879" max="4879" width="16" style="2" customWidth="1"/>
    <col min="4880" max="4880" width="22.5703125" style="2" customWidth="1"/>
    <col min="4881" max="4881" width="27.85546875" style="2" customWidth="1"/>
    <col min="4882" max="4882" width="7.42578125" style="2" customWidth="1"/>
    <col min="4883" max="5129" width="11.42578125" style="2"/>
    <col min="5130" max="5130" width="7.5703125" style="2" customWidth="1"/>
    <col min="5131" max="5131" width="11.42578125" style="2"/>
    <col min="5132" max="5132" width="6.42578125" style="2" customWidth="1"/>
    <col min="5133" max="5133" width="46.42578125" style="2" customWidth="1"/>
    <col min="5134" max="5134" width="17.85546875" style="2" customWidth="1"/>
    <col min="5135" max="5135" width="16" style="2" customWidth="1"/>
    <col min="5136" max="5136" width="22.5703125" style="2" customWidth="1"/>
    <col min="5137" max="5137" width="27.85546875" style="2" customWidth="1"/>
    <col min="5138" max="5138" width="7.42578125" style="2" customWidth="1"/>
    <col min="5139" max="5385" width="11.42578125" style="2"/>
    <col min="5386" max="5386" width="7.5703125" style="2" customWidth="1"/>
    <col min="5387" max="5387" width="11.42578125" style="2"/>
    <col min="5388" max="5388" width="6.42578125" style="2" customWidth="1"/>
    <col min="5389" max="5389" width="46.42578125" style="2" customWidth="1"/>
    <col min="5390" max="5390" width="17.85546875" style="2" customWidth="1"/>
    <col min="5391" max="5391" width="16" style="2" customWidth="1"/>
    <col min="5392" max="5392" width="22.5703125" style="2" customWidth="1"/>
    <col min="5393" max="5393" width="27.85546875" style="2" customWidth="1"/>
    <col min="5394" max="5394" width="7.42578125" style="2" customWidth="1"/>
    <col min="5395" max="5641" width="11.42578125" style="2"/>
    <col min="5642" max="5642" width="7.5703125" style="2" customWidth="1"/>
    <col min="5643" max="5643" width="11.42578125" style="2"/>
    <col min="5644" max="5644" width="6.42578125" style="2" customWidth="1"/>
    <col min="5645" max="5645" width="46.42578125" style="2" customWidth="1"/>
    <col min="5646" max="5646" width="17.85546875" style="2" customWidth="1"/>
    <col min="5647" max="5647" width="16" style="2" customWidth="1"/>
    <col min="5648" max="5648" width="22.5703125" style="2" customWidth="1"/>
    <col min="5649" max="5649" width="27.85546875" style="2" customWidth="1"/>
    <col min="5650" max="5650" width="7.42578125" style="2" customWidth="1"/>
    <col min="5651" max="5897" width="11.42578125" style="2"/>
    <col min="5898" max="5898" width="7.5703125" style="2" customWidth="1"/>
    <col min="5899" max="5899" width="11.42578125" style="2"/>
    <col min="5900" max="5900" width="6.42578125" style="2" customWidth="1"/>
    <col min="5901" max="5901" width="46.42578125" style="2" customWidth="1"/>
    <col min="5902" max="5902" width="17.85546875" style="2" customWidth="1"/>
    <col min="5903" max="5903" width="16" style="2" customWidth="1"/>
    <col min="5904" max="5904" width="22.5703125" style="2" customWidth="1"/>
    <col min="5905" max="5905" width="27.85546875" style="2" customWidth="1"/>
    <col min="5906" max="5906" width="7.42578125" style="2" customWidth="1"/>
    <col min="5907" max="6153" width="11.42578125" style="2"/>
    <col min="6154" max="6154" width="7.5703125" style="2" customWidth="1"/>
    <col min="6155" max="6155" width="11.42578125" style="2"/>
    <col min="6156" max="6156" width="6.42578125" style="2" customWidth="1"/>
    <col min="6157" max="6157" width="46.42578125" style="2" customWidth="1"/>
    <col min="6158" max="6158" width="17.85546875" style="2" customWidth="1"/>
    <col min="6159" max="6159" width="16" style="2" customWidth="1"/>
    <col min="6160" max="6160" width="22.5703125" style="2" customWidth="1"/>
    <col min="6161" max="6161" width="27.85546875" style="2" customWidth="1"/>
    <col min="6162" max="6162" width="7.42578125" style="2" customWidth="1"/>
    <col min="6163" max="6409" width="11.42578125" style="2"/>
    <col min="6410" max="6410" width="7.5703125" style="2" customWidth="1"/>
    <col min="6411" max="6411" width="11.42578125" style="2"/>
    <col min="6412" max="6412" width="6.42578125" style="2" customWidth="1"/>
    <col min="6413" max="6413" width="46.42578125" style="2" customWidth="1"/>
    <col min="6414" max="6414" width="17.85546875" style="2" customWidth="1"/>
    <col min="6415" max="6415" width="16" style="2" customWidth="1"/>
    <col min="6416" max="6416" width="22.5703125" style="2" customWidth="1"/>
    <col min="6417" max="6417" width="27.85546875" style="2" customWidth="1"/>
    <col min="6418" max="6418" width="7.42578125" style="2" customWidth="1"/>
    <col min="6419" max="6665" width="11.42578125" style="2"/>
    <col min="6666" max="6666" width="7.5703125" style="2" customWidth="1"/>
    <col min="6667" max="6667" width="11.42578125" style="2"/>
    <col min="6668" max="6668" width="6.42578125" style="2" customWidth="1"/>
    <col min="6669" max="6669" width="46.42578125" style="2" customWidth="1"/>
    <col min="6670" max="6670" width="17.85546875" style="2" customWidth="1"/>
    <col min="6671" max="6671" width="16" style="2" customWidth="1"/>
    <col min="6672" max="6672" width="22.5703125" style="2" customWidth="1"/>
    <col min="6673" max="6673" width="27.85546875" style="2" customWidth="1"/>
    <col min="6674" max="6674" width="7.42578125" style="2" customWidth="1"/>
    <col min="6675" max="6921" width="11.42578125" style="2"/>
    <col min="6922" max="6922" width="7.5703125" style="2" customWidth="1"/>
    <col min="6923" max="6923" width="11.42578125" style="2"/>
    <col min="6924" max="6924" width="6.42578125" style="2" customWidth="1"/>
    <col min="6925" max="6925" width="46.42578125" style="2" customWidth="1"/>
    <col min="6926" max="6926" width="17.85546875" style="2" customWidth="1"/>
    <col min="6927" max="6927" width="16" style="2" customWidth="1"/>
    <col min="6928" max="6928" width="22.5703125" style="2" customWidth="1"/>
    <col min="6929" max="6929" width="27.85546875" style="2" customWidth="1"/>
    <col min="6930" max="6930" width="7.42578125" style="2" customWidth="1"/>
    <col min="6931" max="7177" width="11.42578125" style="2"/>
    <col min="7178" max="7178" width="7.5703125" style="2" customWidth="1"/>
    <col min="7179" max="7179" width="11.42578125" style="2"/>
    <col min="7180" max="7180" width="6.42578125" style="2" customWidth="1"/>
    <col min="7181" max="7181" width="46.42578125" style="2" customWidth="1"/>
    <col min="7182" max="7182" width="17.85546875" style="2" customWidth="1"/>
    <col min="7183" max="7183" width="16" style="2" customWidth="1"/>
    <col min="7184" max="7184" width="22.5703125" style="2" customWidth="1"/>
    <col min="7185" max="7185" width="27.85546875" style="2" customWidth="1"/>
    <col min="7186" max="7186" width="7.42578125" style="2" customWidth="1"/>
    <col min="7187" max="7433" width="11.42578125" style="2"/>
    <col min="7434" max="7434" width="7.5703125" style="2" customWidth="1"/>
    <col min="7435" max="7435" width="11.42578125" style="2"/>
    <col min="7436" max="7436" width="6.42578125" style="2" customWidth="1"/>
    <col min="7437" max="7437" width="46.42578125" style="2" customWidth="1"/>
    <col min="7438" max="7438" width="17.85546875" style="2" customWidth="1"/>
    <col min="7439" max="7439" width="16" style="2" customWidth="1"/>
    <col min="7440" max="7440" width="22.5703125" style="2" customWidth="1"/>
    <col min="7441" max="7441" width="27.85546875" style="2" customWidth="1"/>
    <col min="7442" max="7442" width="7.42578125" style="2" customWidth="1"/>
    <col min="7443" max="7689" width="11.42578125" style="2"/>
    <col min="7690" max="7690" width="7.5703125" style="2" customWidth="1"/>
    <col min="7691" max="7691" width="11.42578125" style="2"/>
    <col min="7692" max="7692" width="6.42578125" style="2" customWidth="1"/>
    <col min="7693" max="7693" width="46.42578125" style="2" customWidth="1"/>
    <col min="7694" max="7694" width="17.85546875" style="2" customWidth="1"/>
    <col min="7695" max="7695" width="16" style="2" customWidth="1"/>
    <col min="7696" max="7696" width="22.5703125" style="2" customWidth="1"/>
    <col min="7697" max="7697" width="27.85546875" style="2" customWidth="1"/>
    <col min="7698" max="7698" width="7.42578125" style="2" customWidth="1"/>
    <col min="7699" max="7945" width="11.42578125" style="2"/>
    <col min="7946" max="7946" width="7.5703125" style="2" customWidth="1"/>
    <col min="7947" max="7947" width="11.42578125" style="2"/>
    <col min="7948" max="7948" width="6.42578125" style="2" customWidth="1"/>
    <col min="7949" max="7949" width="46.42578125" style="2" customWidth="1"/>
    <col min="7950" max="7950" width="17.85546875" style="2" customWidth="1"/>
    <col min="7951" max="7951" width="16" style="2" customWidth="1"/>
    <col min="7952" max="7952" width="22.5703125" style="2" customWidth="1"/>
    <col min="7953" max="7953" width="27.85546875" style="2" customWidth="1"/>
    <col min="7954" max="7954" width="7.42578125" style="2" customWidth="1"/>
    <col min="7955" max="8201" width="11.42578125" style="2"/>
    <col min="8202" max="8202" width="7.5703125" style="2" customWidth="1"/>
    <col min="8203" max="8203" width="11.42578125" style="2"/>
    <col min="8204" max="8204" width="6.42578125" style="2" customWidth="1"/>
    <col min="8205" max="8205" width="46.42578125" style="2" customWidth="1"/>
    <col min="8206" max="8206" width="17.85546875" style="2" customWidth="1"/>
    <col min="8207" max="8207" width="16" style="2" customWidth="1"/>
    <col min="8208" max="8208" width="22.5703125" style="2" customWidth="1"/>
    <col min="8209" max="8209" width="27.85546875" style="2" customWidth="1"/>
    <col min="8210" max="8210" width="7.42578125" style="2" customWidth="1"/>
    <col min="8211" max="8457" width="11.42578125" style="2"/>
    <col min="8458" max="8458" width="7.5703125" style="2" customWidth="1"/>
    <col min="8459" max="8459" width="11.42578125" style="2"/>
    <col min="8460" max="8460" width="6.42578125" style="2" customWidth="1"/>
    <col min="8461" max="8461" width="46.42578125" style="2" customWidth="1"/>
    <col min="8462" max="8462" width="17.85546875" style="2" customWidth="1"/>
    <col min="8463" max="8463" width="16" style="2" customWidth="1"/>
    <col min="8464" max="8464" width="22.5703125" style="2" customWidth="1"/>
    <col min="8465" max="8465" width="27.85546875" style="2" customWidth="1"/>
    <col min="8466" max="8466" width="7.42578125" style="2" customWidth="1"/>
    <col min="8467" max="8713" width="11.42578125" style="2"/>
    <col min="8714" max="8714" width="7.5703125" style="2" customWidth="1"/>
    <col min="8715" max="8715" width="11.42578125" style="2"/>
    <col min="8716" max="8716" width="6.42578125" style="2" customWidth="1"/>
    <col min="8717" max="8717" width="46.42578125" style="2" customWidth="1"/>
    <col min="8718" max="8718" width="17.85546875" style="2" customWidth="1"/>
    <col min="8719" max="8719" width="16" style="2" customWidth="1"/>
    <col min="8720" max="8720" width="22.5703125" style="2" customWidth="1"/>
    <col min="8721" max="8721" width="27.85546875" style="2" customWidth="1"/>
    <col min="8722" max="8722" width="7.42578125" style="2" customWidth="1"/>
    <col min="8723" max="8969" width="11.42578125" style="2"/>
    <col min="8970" max="8970" width="7.5703125" style="2" customWidth="1"/>
    <col min="8971" max="8971" width="11.42578125" style="2"/>
    <col min="8972" max="8972" width="6.42578125" style="2" customWidth="1"/>
    <col min="8973" max="8973" width="46.42578125" style="2" customWidth="1"/>
    <col min="8974" max="8974" width="17.85546875" style="2" customWidth="1"/>
    <col min="8975" max="8975" width="16" style="2" customWidth="1"/>
    <col min="8976" max="8976" width="22.5703125" style="2" customWidth="1"/>
    <col min="8977" max="8977" width="27.85546875" style="2" customWidth="1"/>
    <col min="8978" max="8978" width="7.42578125" style="2" customWidth="1"/>
    <col min="8979" max="9225" width="11.42578125" style="2"/>
    <col min="9226" max="9226" width="7.5703125" style="2" customWidth="1"/>
    <col min="9227" max="9227" width="11.42578125" style="2"/>
    <col min="9228" max="9228" width="6.42578125" style="2" customWidth="1"/>
    <col min="9229" max="9229" width="46.42578125" style="2" customWidth="1"/>
    <col min="9230" max="9230" width="17.85546875" style="2" customWidth="1"/>
    <col min="9231" max="9231" width="16" style="2" customWidth="1"/>
    <col min="9232" max="9232" width="22.5703125" style="2" customWidth="1"/>
    <col min="9233" max="9233" width="27.85546875" style="2" customWidth="1"/>
    <col min="9234" max="9234" width="7.42578125" style="2" customWidth="1"/>
    <col min="9235" max="9481" width="11.42578125" style="2"/>
    <col min="9482" max="9482" width="7.5703125" style="2" customWidth="1"/>
    <col min="9483" max="9483" width="11.42578125" style="2"/>
    <col min="9484" max="9484" width="6.42578125" style="2" customWidth="1"/>
    <col min="9485" max="9485" width="46.42578125" style="2" customWidth="1"/>
    <col min="9486" max="9486" width="17.85546875" style="2" customWidth="1"/>
    <col min="9487" max="9487" width="16" style="2" customWidth="1"/>
    <col min="9488" max="9488" width="22.5703125" style="2" customWidth="1"/>
    <col min="9489" max="9489" width="27.85546875" style="2" customWidth="1"/>
    <col min="9490" max="9490" width="7.42578125" style="2" customWidth="1"/>
    <col min="9491" max="9737" width="11.42578125" style="2"/>
    <col min="9738" max="9738" width="7.5703125" style="2" customWidth="1"/>
    <col min="9739" max="9739" width="11.42578125" style="2"/>
    <col min="9740" max="9740" width="6.42578125" style="2" customWidth="1"/>
    <col min="9741" max="9741" width="46.42578125" style="2" customWidth="1"/>
    <col min="9742" max="9742" width="17.85546875" style="2" customWidth="1"/>
    <col min="9743" max="9743" width="16" style="2" customWidth="1"/>
    <col min="9744" max="9744" width="22.5703125" style="2" customWidth="1"/>
    <col min="9745" max="9745" width="27.85546875" style="2" customWidth="1"/>
    <col min="9746" max="9746" width="7.42578125" style="2" customWidth="1"/>
    <col min="9747" max="9993" width="11.42578125" style="2"/>
    <col min="9994" max="9994" width="7.5703125" style="2" customWidth="1"/>
    <col min="9995" max="9995" width="11.42578125" style="2"/>
    <col min="9996" max="9996" width="6.42578125" style="2" customWidth="1"/>
    <col min="9997" max="9997" width="46.42578125" style="2" customWidth="1"/>
    <col min="9998" max="9998" width="17.85546875" style="2" customWidth="1"/>
    <col min="9999" max="9999" width="16" style="2" customWidth="1"/>
    <col min="10000" max="10000" width="22.5703125" style="2" customWidth="1"/>
    <col min="10001" max="10001" width="27.85546875" style="2" customWidth="1"/>
    <col min="10002" max="10002" width="7.42578125" style="2" customWidth="1"/>
    <col min="10003" max="10249" width="11.42578125" style="2"/>
    <col min="10250" max="10250" width="7.5703125" style="2" customWidth="1"/>
    <col min="10251" max="10251" width="11.42578125" style="2"/>
    <col min="10252" max="10252" width="6.42578125" style="2" customWidth="1"/>
    <col min="10253" max="10253" width="46.42578125" style="2" customWidth="1"/>
    <col min="10254" max="10254" width="17.85546875" style="2" customWidth="1"/>
    <col min="10255" max="10255" width="16" style="2" customWidth="1"/>
    <col min="10256" max="10256" width="22.5703125" style="2" customWidth="1"/>
    <col min="10257" max="10257" width="27.85546875" style="2" customWidth="1"/>
    <col min="10258" max="10258" width="7.42578125" style="2" customWidth="1"/>
    <col min="10259" max="10505" width="11.42578125" style="2"/>
    <col min="10506" max="10506" width="7.5703125" style="2" customWidth="1"/>
    <col min="10507" max="10507" width="11.42578125" style="2"/>
    <col min="10508" max="10508" width="6.42578125" style="2" customWidth="1"/>
    <col min="10509" max="10509" width="46.42578125" style="2" customWidth="1"/>
    <col min="10510" max="10510" width="17.85546875" style="2" customWidth="1"/>
    <col min="10511" max="10511" width="16" style="2" customWidth="1"/>
    <col min="10512" max="10512" width="22.5703125" style="2" customWidth="1"/>
    <col min="10513" max="10513" width="27.85546875" style="2" customWidth="1"/>
    <col min="10514" max="10514" width="7.42578125" style="2" customWidth="1"/>
    <col min="10515" max="10761" width="11.42578125" style="2"/>
    <col min="10762" max="10762" width="7.5703125" style="2" customWidth="1"/>
    <col min="10763" max="10763" width="11.42578125" style="2"/>
    <col min="10764" max="10764" width="6.42578125" style="2" customWidth="1"/>
    <col min="10765" max="10765" width="46.42578125" style="2" customWidth="1"/>
    <col min="10766" max="10766" width="17.85546875" style="2" customWidth="1"/>
    <col min="10767" max="10767" width="16" style="2" customWidth="1"/>
    <col min="10768" max="10768" width="22.5703125" style="2" customWidth="1"/>
    <col min="10769" max="10769" width="27.85546875" style="2" customWidth="1"/>
    <col min="10770" max="10770" width="7.42578125" style="2" customWidth="1"/>
    <col min="10771" max="11017" width="11.42578125" style="2"/>
    <col min="11018" max="11018" width="7.5703125" style="2" customWidth="1"/>
    <col min="11019" max="11019" width="11.42578125" style="2"/>
    <col min="11020" max="11020" width="6.42578125" style="2" customWidth="1"/>
    <col min="11021" max="11021" width="46.42578125" style="2" customWidth="1"/>
    <col min="11022" max="11022" width="17.85546875" style="2" customWidth="1"/>
    <col min="11023" max="11023" width="16" style="2" customWidth="1"/>
    <col min="11024" max="11024" width="22.5703125" style="2" customWidth="1"/>
    <col min="11025" max="11025" width="27.85546875" style="2" customWidth="1"/>
    <col min="11026" max="11026" width="7.42578125" style="2" customWidth="1"/>
    <col min="11027" max="11273" width="11.42578125" style="2"/>
    <col min="11274" max="11274" width="7.5703125" style="2" customWidth="1"/>
    <col min="11275" max="11275" width="11.42578125" style="2"/>
    <col min="11276" max="11276" width="6.42578125" style="2" customWidth="1"/>
    <col min="11277" max="11277" width="46.42578125" style="2" customWidth="1"/>
    <col min="11278" max="11278" width="17.85546875" style="2" customWidth="1"/>
    <col min="11279" max="11279" width="16" style="2" customWidth="1"/>
    <col min="11280" max="11280" width="22.5703125" style="2" customWidth="1"/>
    <col min="11281" max="11281" width="27.85546875" style="2" customWidth="1"/>
    <col min="11282" max="11282" width="7.42578125" style="2" customWidth="1"/>
    <col min="11283" max="11529" width="11.42578125" style="2"/>
    <col min="11530" max="11530" width="7.5703125" style="2" customWidth="1"/>
    <col min="11531" max="11531" width="11.42578125" style="2"/>
    <col min="11532" max="11532" width="6.42578125" style="2" customWidth="1"/>
    <col min="11533" max="11533" width="46.42578125" style="2" customWidth="1"/>
    <col min="11534" max="11534" width="17.85546875" style="2" customWidth="1"/>
    <col min="11535" max="11535" width="16" style="2" customWidth="1"/>
    <col min="11536" max="11536" width="22.5703125" style="2" customWidth="1"/>
    <col min="11537" max="11537" width="27.85546875" style="2" customWidth="1"/>
    <col min="11538" max="11538" width="7.42578125" style="2" customWidth="1"/>
    <col min="11539" max="11785" width="11.42578125" style="2"/>
    <col min="11786" max="11786" width="7.5703125" style="2" customWidth="1"/>
    <col min="11787" max="11787" width="11.42578125" style="2"/>
    <col min="11788" max="11788" width="6.42578125" style="2" customWidth="1"/>
    <col min="11789" max="11789" width="46.42578125" style="2" customWidth="1"/>
    <col min="11790" max="11790" width="17.85546875" style="2" customWidth="1"/>
    <col min="11791" max="11791" width="16" style="2" customWidth="1"/>
    <col min="11792" max="11792" width="22.5703125" style="2" customWidth="1"/>
    <col min="11793" max="11793" width="27.85546875" style="2" customWidth="1"/>
    <col min="11794" max="11794" width="7.42578125" style="2" customWidth="1"/>
    <col min="11795" max="12041" width="11.42578125" style="2"/>
    <col min="12042" max="12042" width="7.5703125" style="2" customWidth="1"/>
    <col min="12043" max="12043" width="11.42578125" style="2"/>
    <col min="12044" max="12044" width="6.42578125" style="2" customWidth="1"/>
    <col min="12045" max="12045" width="46.42578125" style="2" customWidth="1"/>
    <col min="12046" max="12046" width="17.85546875" style="2" customWidth="1"/>
    <col min="12047" max="12047" width="16" style="2" customWidth="1"/>
    <col min="12048" max="12048" width="22.5703125" style="2" customWidth="1"/>
    <col min="12049" max="12049" width="27.85546875" style="2" customWidth="1"/>
    <col min="12050" max="12050" width="7.42578125" style="2" customWidth="1"/>
    <col min="12051" max="12297" width="11.42578125" style="2"/>
    <col min="12298" max="12298" width="7.5703125" style="2" customWidth="1"/>
    <col min="12299" max="12299" width="11.42578125" style="2"/>
    <col min="12300" max="12300" width="6.42578125" style="2" customWidth="1"/>
    <col min="12301" max="12301" width="46.42578125" style="2" customWidth="1"/>
    <col min="12302" max="12302" width="17.85546875" style="2" customWidth="1"/>
    <col min="12303" max="12303" width="16" style="2" customWidth="1"/>
    <col min="12304" max="12304" width="22.5703125" style="2" customWidth="1"/>
    <col min="12305" max="12305" width="27.85546875" style="2" customWidth="1"/>
    <col min="12306" max="12306" width="7.42578125" style="2" customWidth="1"/>
    <col min="12307" max="12553" width="11.42578125" style="2"/>
    <col min="12554" max="12554" width="7.5703125" style="2" customWidth="1"/>
    <col min="12555" max="12555" width="11.42578125" style="2"/>
    <col min="12556" max="12556" width="6.42578125" style="2" customWidth="1"/>
    <col min="12557" max="12557" width="46.42578125" style="2" customWidth="1"/>
    <col min="12558" max="12558" width="17.85546875" style="2" customWidth="1"/>
    <col min="12559" max="12559" width="16" style="2" customWidth="1"/>
    <col min="12560" max="12560" width="22.5703125" style="2" customWidth="1"/>
    <col min="12561" max="12561" width="27.85546875" style="2" customWidth="1"/>
    <col min="12562" max="12562" width="7.42578125" style="2" customWidth="1"/>
    <col min="12563" max="12809" width="11.42578125" style="2"/>
    <col min="12810" max="12810" width="7.5703125" style="2" customWidth="1"/>
    <col min="12811" max="12811" width="11.42578125" style="2"/>
    <col min="12812" max="12812" width="6.42578125" style="2" customWidth="1"/>
    <col min="12813" max="12813" width="46.42578125" style="2" customWidth="1"/>
    <col min="12814" max="12814" width="17.85546875" style="2" customWidth="1"/>
    <col min="12815" max="12815" width="16" style="2" customWidth="1"/>
    <col min="12816" max="12816" width="22.5703125" style="2" customWidth="1"/>
    <col min="12817" max="12817" width="27.85546875" style="2" customWidth="1"/>
    <col min="12818" max="12818" width="7.42578125" style="2" customWidth="1"/>
    <col min="12819" max="13065" width="11.42578125" style="2"/>
    <col min="13066" max="13066" width="7.5703125" style="2" customWidth="1"/>
    <col min="13067" max="13067" width="11.42578125" style="2"/>
    <col min="13068" max="13068" width="6.42578125" style="2" customWidth="1"/>
    <col min="13069" max="13069" width="46.42578125" style="2" customWidth="1"/>
    <col min="13070" max="13070" width="17.85546875" style="2" customWidth="1"/>
    <col min="13071" max="13071" width="16" style="2" customWidth="1"/>
    <col min="13072" max="13072" width="22.5703125" style="2" customWidth="1"/>
    <col min="13073" max="13073" width="27.85546875" style="2" customWidth="1"/>
    <col min="13074" max="13074" width="7.42578125" style="2" customWidth="1"/>
    <col min="13075" max="13321" width="11.42578125" style="2"/>
    <col min="13322" max="13322" width="7.5703125" style="2" customWidth="1"/>
    <col min="13323" max="13323" width="11.42578125" style="2"/>
    <col min="13324" max="13324" width="6.42578125" style="2" customWidth="1"/>
    <col min="13325" max="13325" width="46.42578125" style="2" customWidth="1"/>
    <col min="13326" max="13326" width="17.85546875" style="2" customWidth="1"/>
    <col min="13327" max="13327" width="16" style="2" customWidth="1"/>
    <col min="13328" max="13328" width="22.5703125" style="2" customWidth="1"/>
    <col min="13329" max="13329" width="27.85546875" style="2" customWidth="1"/>
    <col min="13330" max="13330" width="7.42578125" style="2" customWidth="1"/>
    <col min="13331" max="13577" width="11.42578125" style="2"/>
    <col min="13578" max="13578" width="7.5703125" style="2" customWidth="1"/>
    <col min="13579" max="13579" width="11.42578125" style="2"/>
    <col min="13580" max="13580" width="6.42578125" style="2" customWidth="1"/>
    <col min="13581" max="13581" width="46.42578125" style="2" customWidth="1"/>
    <col min="13582" max="13582" width="17.85546875" style="2" customWidth="1"/>
    <col min="13583" max="13583" width="16" style="2" customWidth="1"/>
    <col min="13584" max="13584" width="22.5703125" style="2" customWidth="1"/>
    <col min="13585" max="13585" width="27.85546875" style="2" customWidth="1"/>
    <col min="13586" max="13586" width="7.42578125" style="2" customWidth="1"/>
    <col min="13587" max="13833" width="11.42578125" style="2"/>
    <col min="13834" max="13834" width="7.5703125" style="2" customWidth="1"/>
    <col min="13835" max="13835" width="11.42578125" style="2"/>
    <col min="13836" max="13836" width="6.42578125" style="2" customWidth="1"/>
    <col min="13837" max="13837" width="46.42578125" style="2" customWidth="1"/>
    <col min="13838" max="13838" width="17.85546875" style="2" customWidth="1"/>
    <col min="13839" max="13839" width="16" style="2" customWidth="1"/>
    <col min="13840" max="13840" width="22.5703125" style="2" customWidth="1"/>
    <col min="13841" max="13841" width="27.85546875" style="2" customWidth="1"/>
    <col min="13842" max="13842" width="7.42578125" style="2" customWidth="1"/>
    <col min="13843" max="14089" width="11.42578125" style="2"/>
    <col min="14090" max="14090" width="7.5703125" style="2" customWidth="1"/>
    <col min="14091" max="14091" width="11.42578125" style="2"/>
    <col min="14092" max="14092" width="6.42578125" style="2" customWidth="1"/>
    <col min="14093" max="14093" width="46.42578125" style="2" customWidth="1"/>
    <col min="14094" max="14094" width="17.85546875" style="2" customWidth="1"/>
    <col min="14095" max="14095" width="16" style="2" customWidth="1"/>
    <col min="14096" max="14096" width="22.5703125" style="2" customWidth="1"/>
    <col min="14097" max="14097" width="27.85546875" style="2" customWidth="1"/>
    <col min="14098" max="14098" width="7.42578125" style="2" customWidth="1"/>
    <col min="14099" max="14345" width="11.42578125" style="2"/>
    <col min="14346" max="14346" width="7.5703125" style="2" customWidth="1"/>
    <col min="14347" max="14347" width="11.42578125" style="2"/>
    <col min="14348" max="14348" width="6.42578125" style="2" customWidth="1"/>
    <col min="14349" max="14349" width="46.42578125" style="2" customWidth="1"/>
    <col min="14350" max="14350" width="17.85546875" style="2" customWidth="1"/>
    <col min="14351" max="14351" width="16" style="2" customWidth="1"/>
    <col min="14352" max="14352" width="22.5703125" style="2" customWidth="1"/>
    <col min="14353" max="14353" width="27.85546875" style="2" customWidth="1"/>
    <col min="14354" max="14354" width="7.42578125" style="2" customWidth="1"/>
    <col min="14355" max="14601" width="11.42578125" style="2"/>
    <col min="14602" max="14602" width="7.5703125" style="2" customWidth="1"/>
    <col min="14603" max="14603" width="11.42578125" style="2"/>
    <col min="14604" max="14604" width="6.42578125" style="2" customWidth="1"/>
    <col min="14605" max="14605" width="46.42578125" style="2" customWidth="1"/>
    <col min="14606" max="14606" width="17.85546875" style="2" customWidth="1"/>
    <col min="14607" max="14607" width="16" style="2" customWidth="1"/>
    <col min="14608" max="14608" width="22.5703125" style="2" customWidth="1"/>
    <col min="14609" max="14609" width="27.85546875" style="2" customWidth="1"/>
    <col min="14610" max="14610" width="7.42578125" style="2" customWidth="1"/>
    <col min="14611" max="14857" width="11.42578125" style="2"/>
    <col min="14858" max="14858" width="7.5703125" style="2" customWidth="1"/>
    <col min="14859" max="14859" width="11.42578125" style="2"/>
    <col min="14860" max="14860" width="6.42578125" style="2" customWidth="1"/>
    <col min="14861" max="14861" width="46.42578125" style="2" customWidth="1"/>
    <col min="14862" max="14862" width="17.85546875" style="2" customWidth="1"/>
    <col min="14863" max="14863" width="16" style="2" customWidth="1"/>
    <col min="14864" max="14864" width="22.5703125" style="2" customWidth="1"/>
    <col min="14865" max="14865" width="27.85546875" style="2" customWidth="1"/>
    <col min="14866" max="14866" width="7.42578125" style="2" customWidth="1"/>
    <col min="14867" max="15113" width="11.42578125" style="2"/>
    <col min="15114" max="15114" width="7.5703125" style="2" customWidth="1"/>
    <col min="15115" max="15115" width="11.42578125" style="2"/>
    <col min="15116" max="15116" width="6.42578125" style="2" customWidth="1"/>
    <col min="15117" max="15117" width="46.42578125" style="2" customWidth="1"/>
    <col min="15118" max="15118" width="17.85546875" style="2" customWidth="1"/>
    <col min="15119" max="15119" width="16" style="2" customWidth="1"/>
    <col min="15120" max="15120" width="22.5703125" style="2" customWidth="1"/>
    <col min="15121" max="15121" width="27.85546875" style="2" customWidth="1"/>
    <col min="15122" max="15122" width="7.42578125" style="2" customWidth="1"/>
    <col min="15123" max="15369" width="11.42578125" style="2"/>
    <col min="15370" max="15370" width="7.5703125" style="2" customWidth="1"/>
    <col min="15371" max="15371" width="11.42578125" style="2"/>
    <col min="15372" max="15372" width="6.42578125" style="2" customWidth="1"/>
    <col min="15373" max="15373" width="46.42578125" style="2" customWidth="1"/>
    <col min="15374" max="15374" width="17.85546875" style="2" customWidth="1"/>
    <col min="15375" max="15375" width="16" style="2" customWidth="1"/>
    <col min="15376" max="15376" width="22.5703125" style="2" customWidth="1"/>
    <col min="15377" max="15377" width="27.85546875" style="2" customWidth="1"/>
    <col min="15378" max="15378" width="7.42578125" style="2" customWidth="1"/>
    <col min="15379" max="15625" width="11.42578125" style="2"/>
    <col min="15626" max="15626" width="7.5703125" style="2" customWidth="1"/>
    <col min="15627" max="15627" width="11.42578125" style="2"/>
    <col min="15628" max="15628" width="6.42578125" style="2" customWidth="1"/>
    <col min="15629" max="15629" width="46.42578125" style="2" customWidth="1"/>
    <col min="15630" max="15630" width="17.85546875" style="2" customWidth="1"/>
    <col min="15631" max="15631" width="16" style="2" customWidth="1"/>
    <col min="15632" max="15632" width="22.5703125" style="2" customWidth="1"/>
    <col min="15633" max="15633" width="27.85546875" style="2" customWidth="1"/>
    <col min="15634" max="15634" width="7.42578125" style="2" customWidth="1"/>
    <col min="15635" max="15881" width="11.42578125" style="2"/>
    <col min="15882" max="15882" width="7.5703125" style="2" customWidth="1"/>
    <col min="15883" max="15883" width="11.42578125" style="2"/>
    <col min="15884" max="15884" width="6.42578125" style="2" customWidth="1"/>
    <col min="15885" max="15885" width="46.42578125" style="2" customWidth="1"/>
    <col min="15886" max="15886" width="17.85546875" style="2" customWidth="1"/>
    <col min="15887" max="15887" width="16" style="2" customWidth="1"/>
    <col min="15888" max="15888" width="22.5703125" style="2" customWidth="1"/>
    <col min="15889" max="15889" width="27.85546875" style="2" customWidth="1"/>
    <col min="15890" max="15890" width="7.42578125" style="2" customWidth="1"/>
    <col min="15891" max="16137" width="11.42578125" style="2"/>
    <col min="16138" max="16138" width="7.5703125" style="2" customWidth="1"/>
    <col min="16139" max="16139" width="11.42578125" style="2"/>
    <col min="16140" max="16140" width="6.42578125" style="2" customWidth="1"/>
    <col min="16141" max="16141" width="46.42578125" style="2" customWidth="1"/>
    <col min="16142" max="16142" width="17.85546875" style="2" customWidth="1"/>
    <col min="16143" max="16143" width="16" style="2" customWidth="1"/>
    <col min="16144" max="16144" width="22.5703125" style="2" customWidth="1"/>
    <col min="16145" max="16145" width="27.85546875" style="2" customWidth="1"/>
    <col min="16146" max="16146" width="7.42578125" style="2" customWidth="1"/>
    <col min="16147" max="16384" width="11.42578125" style="2"/>
  </cols>
  <sheetData>
    <row r="2" spans="2:20" ht="30" customHeight="1" x14ac:dyDescent="0.25">
      <c r="B2" s="96" t="s">
        <v>3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</row>
    <row r="3" spans="2:20" ht="15" customHeight="1" x14ac:dyDescent="0.25">
      <c r="O3" s="3"/>
    </row>
    <row r="4" spans="2:20" s="55" customFormat="1" ht="30.75" customHeight="1" x14ac:dyDescent="0.25">
      <c r="B4" s="97" t="s">
        <v>17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54"/>
      <c r="T4" s="54"/>
    </row>
    <row r="5" spans="2:20" ht="15" customHeight="1" x14ac:dyDescent="0.25">
      <c r="O5" s="3"/>
    </row>
    <row r="6" spans="2:20" ht="20.100000000000001" customHeight="1" x14ac:dyDescent="0.25">
      <c r="B6" s="101" t="s">
        <v>41</v>
      </c>
      <c r="C6" s="105" t="s">
        <v>38</v>
      </c>
      <c r="D6" s="105" t="s">
        <v>39</v>
      </c>
      <c r="E6" s="105" t="s">
        <v>40</v>
      </c>
      <c r="F6" s="102" t="s">
        <v>16</v>
      </c>
      <c r="G6" s="105" t="s">
        <v>42</v>
      </c>
      <c r="H6" s="84" t="s">
        <v>0</v>
      </c>
      <c r="I6" s="86" t="s">
        <v>19</v>
      </c>
      <c r="J6" s="88" t="s">
        <v>14</v>
      </c>
      <c r="K6" s="90" t="s">
        <v>2</v>
      </c>
      <c r="L6" s="84" t="s">
        <v>1</v>
      </c>
      <c r="M6" s="91"/>
      <c r="N6" s="92"/>
      <c r="O6" s="4"/>
      <c r="P6" s="84" t="s">
        <v>15</v>
      </c>
      <c r="Q6" s="91"/>
      <c r="R6" s="92"/>
    </row>
    <row r="7" spans="2:20" ht="20.100000000000001" customHeight="1" x14ac:dyDescent="0.25">
      <c r="B7" s="103"/>
      <c r="C7" s="106"/>
      <c r="D7" s="106"/>
      <c r="E7" s="106"/>
      <c r="F7" s="104"/>
      <c r="G7" s="106"/>
      <c r="H7" s="85"/>
      <c r="I7" s="87"/>
      <c r="J7" s="89"/>
      <c r="K7" s="100"/>
      <c r="L7" s="67" t="s">
        <v>13</v>
      </c>
      <c r="M7" s="67" t="s">
        <v>11</v>
      </c>
      <c r="N7" s="67" t="s">
        <v>12</v>
      </c>
      <c r="O7" s="5"/>
      <c r="P7" s="67" t="s">
        <v>13</v>
      </c>
      <c r="Q7" s="67" t="s">
        <v>11</v>
      </c>
      <c r="R7" s="67" t="s">
        <v>12</v>
      </c>
    </row>
    <row r="8" spans="2:20" s="11" customFormat="1" ht="9.9499999999999993" customHeight="1" x14ac:dyDescent="0.25">
      <c r="B8" s="44"/>
      <c r="C8" s="44"/>
      <c r="D8" s="44"/>
      <c r="E8" s="44"/>
      <c r="F8" s="44"/>
      <c r="G8" s="44"/>
      <c r="H8" s="6"/>
      <c r="I8" s="22"/>
      <c r="J8" s="22"/>
      <c r="K8" s="7"/>
      <c r="L8" s="7"/>
      <c r="M8" s="7"/>
      <c r="N8" s="7"/>
      <c r="O8" s="8"/>
      <c r="P8" s="9"/>
      <c r="Q8" s="10"/>
      <c r="R8" s="42"/>
      <c r="S8" s="3"/>
      <c r="T8" s="3"/>
    </row>
    <row r="9" spans="2:20" ht="15" customHeight="1" x14ac:dyDescent="0.25">
      <c r="B9" s="107">
        <f>IF(H9="","",1)</f>
        <v>1</v>
      </c>
      <c r="C9" s="107"/>
      <c r="D9" s="107"/>
      <c r="E9" s="107"/>
      <c r="F9" s="107"/>
      <c r="G9" s="107"/>
      <c r="H9" s="108" t="s">
        <v>28</v>
      </c>
      <c r="I9" s="109" t="s">
        <v>29</v>
      </c>
      <c r="J9" s="72">
        <v>-20000</v>
      </c>
      <c r="K9" s="15"/>
      <c r="L9" s="46">
        <v>1</v>
      </c>
      <c r="M9" s="46">
        <f>5/8</f>
        <v>0.625</v>
      </c>
      <c r="N9" s="13">
        <v>0</v>
      </c>
      <c r="O9" s="14"/>
      <c r="P9" s="111">
        <f>-$J9*L9</f>
        <v>20000</v>
      </c>
      <c r="Q9" s="112">
        <f t="shared" ref="Q9:Q20" si="0">-$J9*M9</f>
        <v>12500</v>
      </c>
      <c r="R9" s="112">
        <f t="shared" ref="R9:R20" si="1">-$J9*N9</f>
        <v>0</v>
      </c>
    </row>
    <row r="10" spans="2:20" x14ac:dyDescent="0.25">
      <c r="B10" s="107">
        <f>IF(H10="","",2)</f>
        <v>2</v>
      </c>
      <c r="C10" s="107"/>
      <c r="D10" s="107"/>
      <c r="E10" s="107"/>
      <c r="F10" s="107"/>
      <c r="G10" s="107"/>
      <c r="H10" s="71" t="s">
        <v>30</v>
      </c>
      <c r="I10" s="109" t="s">
        <v>29</v>
      </c>
      <c r="J10" s="72">
        <v>-240000</v>
      </c>
      <c r="K10" s="73"/>
      <c r="L10" s="46">
        <v>1</v>
      </c>
      <c r="M10" s="46">
        <v>0.2</v>
      </c>
      <c r="N10" s="13">
        <v>0</v>
      </c>
      <c r="O10" s="14"/>
      <c r="P10" s="111">
        <f t="shared" ref="P10:P20" si="2">-$J10*L10</f>
        <v>240000</v>
      </c>
      <c r="Q10" s="112">
        <f t="shared" si="0"/>
        <v>48000</v>
      </c>
      <c r="R10" s="112">
        <f t="shared" si="1"/>
        <v>0</v>
      </c>
    </row>
    <row r="11" spans="2:20" ht="15" customHeight="1" x14ac:dyDescent="0.25">
      <c r="B11" s="107"/>
      <c r="C11" s="107"/>
      <c r="D11" s="107"/>
      <c r="E11" s="107"/>
      <c r="F11" s="107"/>
      <c r="G11" s="107"/>
      <c r="H11" s="71"/>
      <c r="I11" s="109"/>
      <c r="J11" s="72"/>
      <c r="K11" s="73"/>
      <c r="L11" s="46"/>
      <c r="M11" s="46"/>
      <c r="N11" s="13"/>
      <c r="O11" s="14"/>
      <c r="P11" s="111"/>
      <c r="Q11" s="112"/>
      <c r="R11" s="112"/>
    </row>
    <row r="12" spans="2:20" ht="15" customHeight="1" x14ac:dyDescent="0.25">
      <c r="B12" s="107"/>
      <c r="C12" s="107"/>
      <c r="D12" s="107"/>
      <c r="E12" s="107"/>
      <c r="F12" s="107"/>
      <c r="G12" s="107"/>
      <c r="H12" s="71"/>
      <c r="I12" s="109"/>
      <c r="J12" s="72"/>
      <c r="K12" s="73"/>
      <c r="L12" s="46"/>
      <c r="M12" s="46"/>
      <c r="N12" s="13"/>
      <c r="O12" s="14"/>
      <c r="P12" s="111"/>
      <c r="Q12" s="112"/>
      <c r="R12" s="112"/>
    </row>
    <row r="13" spans="2:20" ht="15" customHeight="1" x14ac:dyDescent="0.25">
      <c r="B13" s="107">
        <f>IF(H13="","",3)</f>
        <v>3</v>
      </c>
      <c r="C13" s="107"/>
      <c r="D13" s="107"/>
      <c r="E13" s="107"/>
      <c r="F13" s="107"/>
      <c r="G13" s="107"/>
      <c r="H13" s="71" t="s">
        <v>32</v>
      </c>
      <c r="I13" s="109" t="s">
        <v>29</v>
      </c>
      <c r="J13" s="72">
        <v>-50000</v>
      </c>
      <c r="K13" s="15"/>
      <c r="L13" s="46">
        <v>1</v>
      </c>
      <c r="M13" s="46">
        <v>0</v>
      </c>
      <c r="N13" s="13">
        <v>0</v>
      </c>
      <c r="O13" s="14"/>
      <c r="P13" s="111">
        <f t="shared" si="2"/>
        <v>50000</v>
      </c>
      <c r="Q13" s="112">
        <f t="shared" si="0"/>
        <v>0</v>
      </c>
      <c r="R13" s="112">
        <f t="shared" si="1"/>
        <v>0</v>
      </c>
    </row>
    <row r="14" spans="2:20" ht="15" customHeight="1" x14ac:dyDescent="0.25">
      <c r="B14" s="107">
        <f>IF(H14="","",4)</f>
        <v>4</v>
      </c>
      <c r="C14" s="107"/>
      <c r="D14" s="107"/>
      <c r="E14" s="107"/>
      <c r="F14" s="107"/>
      <c r="G14" s="107"/>
      <c r="H14" s="71" t="s">
        <v>31</v>
      </c>
      <c r="I14" s="109" t="s">
        <v>29</v>
      </c>
      <c r="J14" s="72">
        <v>-470000</v>
      </c>
      <c r="K14" s="15"/>
      <c r="L14" s="46">
        <v>1</v>
      </c>
      <c r="M14" s="46">
        <v>0.5</v>
      </c>
      <c r="N14" s="13">
        <v>0</v>
      </c>
      <c r="O14" s="14"/>
      <c r="P14" s="111">
        <f t="shared" si="2"/>
        <v>470000</v>
      </c>
      <c r="Q14" s="112">
        <f t="shared" si="0"/>
        <v>235000</v>
      </c>
      <c r="R14" s="112">
        <f t="shared" si="1"/>
        <v>0</v>
      </c>
    </row>
    <row r="15" spans="2:20" ht="15" customHeight="1" x14ac:dyDescent="0.25">
      <c r="B15" s="107" t="str">
        <f>IF(H15="","",5)</f>
        <v/>
      </c>
      <c r="C15" s="107"/>
      <c r="D15" s="107"/>
      <c r="E15" s="107"/>
      <c r="F15" s="107"/>
      <c r="G15" s="107"/>
      <c r="H15" s="71"/>
      <c r="I15" s="109"/>
      <c r="J15" s="72"/>
      <c r="K15" s="15"/>
      <c r="L15" s="46"/>
      <c r="M15" s="46"/>
      <c r="N15" s="13"/>
      <c r="O15" s="14"/>
      <c r="P15" s="111">
        <f t="shared" si="2"/>
        <v>0</v>
      </c>
      <c r="Q15" s="112">
        <f t="shared" si="0"/>
        <v>0</v>
      </c>
      <c r="R15" s="112">
        <f t="shared" si="1"/>
        <v>0</v>
      </c>
    </row>
    <row r="16" spans="2:20" ht="15" customHeight="1" x14ac:dyDescent="0.25">
      <c r="B16" s="107" t="str">
        <f>IF(H16="","",6)</f>
        <v/>
      </c>
      <c r="C16" s="107"/>
      <c r="D16" s="107"/>
      <c r="E16" s="107"/>
      <c r="F16" s="107"/>
      <c r="G16" s="107"/>
      <c r="H16" s="108"/>
      <c r="I16" s="109"/>
      <c r="J16" s="72"/>
      <c r="K16" s="15"/>
      <c r="L16" s="46"/>
      <c r="M16" s="46"/>
      <c r="N16" s="17"/>
      <c r="O16" s="18"/>
      <c r="P16" s="111">
        <f t="shared" si="2"/>
        <v>0</v>
      </c>
      <c r="Q16" s="112">
        <f t="shared" si="0"/>
        <v>0</v>
      </c>
      <c r="R16" s="112">
        <f t="shared" si="1"/>
        <v>0</v>
      </c>
    </row>
    <row r="17" spans="2:20" ht="15" customHeight="1" x14ac:dyDescent="0.25">
      <c r="B17" s="107" t="str">
        <f>IF(H17="","",7)</f>
        <v/>
      </c>
      <c r="C17" s="107"/>
      <c r="D17" s="107"/>
      <c r="E17" s="107"/>
      <c r="F17" s="107"/>
      <c r="G17" s="107"/>
      <c r="H17" s="108"/>
      <c r="I17" s="109"/>
      <c r="J17" s="72"/>
      <c r="K17" s="15"/>
      <c r="L17" s="46"/>
      <c r="M17" s="46"/>
      <c r="N17" s="17"/>
      <c r="O17" s="18"/>
      <c r="P17" s="111">
        <f t="shared" si="2"/>
        <v>0</v>
      </c>
      <c r="Q17" s="112">
        <f t="shared" si="0"/>
        <v>0</v>
      </c>
      <c r="R17" s="112">
        <f t="shared" si="1"/>
        <v>0</v>
      </c>
    </row>
    <row r="18" spans="2:20" ht="15" customHeight="1" x14ac:dyDescent="0.25">
      <c r="B18" s="107" t="str">
        <f>IF(H18="","",8)</f>
        <v/>
      </c>
      <c r="C18" s="107"/>
      <c r="D18" s="107"/>
      <c r="E18" s="107"/>
      <c r="F18" s="107"/>
      <c r="G18" s="107"/>
      <c r="H18" s="108"/>
      <c r="I18" s="109"/>
      <c r="J18" s="72"/>
      <c r="K18" s="15"/>
      <c r="L18" s="46"/>
      <c r="M18" s="46"/>
      <c r="N18" s="17"/>
      <c r="O18" s="18"/>
      <c r="P18" s="111">
        <f t="shared" si="2"/>
        <v>0</v>
      </c>
      <c r="Q18" s="112">
        <f t="shared" si="0"/>
        <v>0</v>
      </c>
      <c r="R18" s="112">
        <f t="shared" si="1"/>
        <v>0</v>
      </c>
    </row>
    <row r="19" spans="2:20" ht="15" customHeight="1" x14ac:dyDescent="0.25">
      <c r="B19" s="107" t="str">
        <f>IF(H19="","",9)</f>
        <v/>
      </c>
      <c r="C19" s="107"/>
      <c r="D19" s="107"/>
      <c r="E19" s="107"/>
      <c r="F19" s="107"/>
      <c r="G19" s="107"/>
      <c r="H19" s="108"/>
      <c r="I19" s="109"/>
      <c r="J19" s="72"/>
      <c r="K19" s="15"/>
      <c r="L19" s="46"/>
      <c r="M19" s="46"/>
      <c r="N19" s="17"/>
      <c r="O19" s="18"/>
      <c r="P19" s="111">
        <f t="shared" si="2"/>
        <v>0</v>
      </c>
      <c r="Q19" s="112">
        <f t="shared" si="0"/>
        <v>0</v>
      </c>
      <c r="R19" s="112">
        <f t="shared" si="1"/>
        <v>0</v>
      </c>
    </row>
    <row r="20" spans="2:20" ht="15" customHeight="1" x14ac:dyDescent="0.25">
      <c r="B20" s="107" t="str">
        <f>IF(H20="","",10)</f>
        <v/>
      </c>
      <c r="C20" s="107"/>
      <c r="D20" s="107"/>
      <c r="E20" s="107"/>
      <c r="F20" s="107"/>
      <c r="G20" s="107"/>
      <c r="H20" s="108"/>
      <c r="I20" s="109"/>
      <c r="J20" s="109"/>
      <c r="K20" s="15"/>
      <c r="L20" s="46"/>
      <c r="M20" s="46"/>
      <c r="N20" s="17"/>
      <c r="O20" s="18"/>
      <c r="P20" s="111">
        <f t="shared" si="2"/>
        <v>0</v>
      </c>
      <c r="Q20" s="112">
        <f t="shared" si="0"/>
        <v>0</v>
      </c>
      <c r="R20" s="112">
        <f t="shared" si="1"/>
        <v>0</v>
      </c>
    </row>
    <row r="21" spans="2:20" ht="15" customHeight="1" x14ac:dyDescent="0.25">
      <c r="B21" s="47"/>
      <c r="C21" s="47"/>
      <c r="D21" s="47"/>
      <c r="E21" s="47"/>
      <c r="F21" s="47"/>
      <c r="G21" s="47"/>
      <c r="H21" s="48"/>
      <c r="I21" s="43"/>
      <c r="J21" s="43"/>
      <c r="K21" s="49"/>
      <c r="L21" s="50"/>
      <c r="M21" s="50"/>
      <c r="N21" s="51"/>
      <c r="O21" s="51"/>
      <c r="P21" s="113"/>
      <c r="Q21" s="114"/>
      <c r="R21" s="114"/>
    </row>
    <row r="22" spans="2:20" ht="15" customHeight="1" x14ac:dyDescent="0.25">
      <c r="B22" s="47"/>
      <c r="C22" s="47"/>
      <c r="D22" s="47"/>
      <c r="E22" s="47"/>
      <c r="F22" s="47"/>
      <c r="G22" s="47"/>
      <c r="H22" s="48"/>
      <c r="I22" s="43"/>
      <c r="J22" s="43"/>
      <c r="K22" s="49"/>
      <c r="L22" s="50"/>
      <c r="M22" s="50"/>
      <c r="N22" s="38" t="s">
        <v>43</v>
      </c>
      <c r="P22" s="115" t="e">
        <f>#REF!/VLOOKUP(#REF!,Devises!$A:$D,4,FALSE)+IF(#REF!="",0,#REF!/VLOOKUP(#REF!,Devises!$A:$D,4,FALSE))+IF(#REF!="",0,#REF!/VLOOKUP(#REF!,Devises!$A:$D,4,FALSE))+P23</f>
        <v>#REF!</v>
      </c>
      <c r="Q22" s="116" t="e">
        <f>#REF!/VLOOKUP(#REF!,Devises!$A:$D,4,FALSE)+IF(#REF!="",0,#REF!/VLOOKUP(#REF!,Devises!$A:$D,4,FALSE))+IF(#REF!="",0,#REF!/VLOOKUP(#REF!,Devises!$A:$D,4,FALSE))+Q23</f>
        <v>#REF!</v>
      </c>
      <c r="R22" s="117" t="e">
        <f>#REF!/VLOOKUP(#REF!,Devises!$A:$D,4,FALSE)+IF(#REF!="",0,#REF!/VLOOKUP(#REF!,Devises!$A:$D,4,FALSE))+IF(#REF!="",0,#REF!/VLOOKUP(#REF!,Devises!$A:$D,4,FALSE))+R23</f>
        <v>#REF!</v>
      </c>
    </row>
    <row r="23" spans="2:20" ht="15" customHeight="1" x14ac:dyDescent="0.25">
      <c r="B23" s="47"/>
      <c r="C23" s="47"/>
      <c r="D23" s="47"/>
      <c r="E23" s="47"/>
      <c r="F23" s="47"/>
      <c r="G23" s="47"/>
      <c r="H23" s="48"/>
      <c r="I23" s="43"/>
      <c r="J23" s="43"/>
      <c r="K23" s="49"/>
      <c r="L23" s="50"/>
      <c r="M23" s="50"/>
      <c r="N23" s="57" t="s">
        <v>5</v>
      </c>
      <c r="O23" s="58"/>
      <c r="P23" s="110">
        <f>SUMIFS(P$9:P$20,$K$9:$K$20,$N23)</f>
        <v>0</v>
      </c>
      <c r="Q23" s="110">
        <f>SUMIFS(Q$9:Q$20,$K$9:$K$20,$N23)</f>
        <v>0</v>
      </c>
      <c r="R23" s="110">
        <f>SUMIFS(R$9:R$20,$K$9:$K$20,$N23)</f>
        <v>0</v>
      </c>
    </row>
    <row r="24" spans="2:20" ht="15" customHeight="1" x14ac:dyDescent="0.25">
      <c r="B24" s="47"/>
      <c r="C24" s="47"/>
      <c r="D24" s="47"/>
      <c r="E24" s="47"/>
      <c r="F24" s="47"/>
      <c r="G24" s="47"/>
      <c r="H24" s="48"/>
      <c r="I24" s="43"/>
      <c r="J24" s="43"/>
      <c r="K24" s="49"/>
      <c r="L24" s="50"/>
      <c r="M24" s="50"/>
    </row>
    <row r="25" spans="2:20" ht="15" customHeight="1" x14ac:dyDescent="0.25">
      <c r="B25" s="47"/>
      <c r="C25" s="47"/>
      <c r="D25" s="47"/>
      <c r="E25" s="47"/>
      <c r="F25" s="47"/>
      <c r="G25" s="47"/>
      <c r="H25" s="48"/>
      <c r="I25" s="43"/>
      <c r="J25" s="43"/>
      <c r="K25" s="49"/>
      <c r="L25" s="50"/>
      <c r="M25" s="50"/>
      <c r="N25" s="38" t="s">
        <v>37</v>
      </c>
      <c r="P25" s="66" t="e">
        <f>P22-P26</f>
        <v>#REF!</v>
      </c>
      <c r="Q25" s="66" t="e">
        <f>Q22-Q26</f>
        <v>#REF!</v>
      </c>
      <c r="R25" s="66" t="e">
        <f>R22-R26</f>
        <v>#REF!</v>
      </c>
    </row>
    <row r="26" spans="2:20" ht="15" customHeight="1" x14ac:dyDescent="0.25">
      <c r="B26" s="47"/>
      <c r="C26" s="47"/>
      <c r="D26" s="47"/>
      <c r="E26" s="47"/>
      <c r="F26" s="47"/>
      <c r="G26" s="47"/>
      <c r="H26" s="48"/>
      <c r="I26" s="43"/>
      <c r="J26" s="43"/>
      <c r="K26" s="49"/>
      <c r="L26" s="50"/>
      <c r="M26" s="50"/>
      <c r="N26" s="38" t="s">
        <v>36</v>
      </c>
      <c r="P26" s="66" t="e">
        <f>SUMIFS(P$9:P$20,$K$9:$K$20,$N23,$I$9:$I$20,"Non intégrer")+SUMIFS(P$9:P$20,$K$9:$K$20,#REF!,$I$9:$I$20,"Non intégrer")/VLOOKUP(#REF!,Devises!$A:$D,4,FALSE)+SUMIFS(P$9:P$20,$K$9:$K$20,#REF!,$I$9:$I$20,"Non intégrer")/VLOOKUP(#REF!,Devises!$A:$D,4,FALSE)+SUMIFS(P$9:P$20,$K$9:$K$20,#REF!,$I$9:$I$20,"Non intégrer")/VLOOKUP(#REF!,Devises!$A:$D,4,FALSE)</f>
        <v>#REF!</v>
      </c>
      <c r="Q26" s="66" t="e">
        <f>SUMIFS(Q$9:Q$20,$K$9:$K$20,$N23,$I$9:$I$20,"Non intégrer")+SUMIFS(Q$9:Q$20,$K$9:$K$20,#REF!,$I$9:$I$20,"Non intégrer")/VLOOKUP(#REF!,Devises!$A:$D,4,FALSE)+SUMIFS(Q$9:Q$20,$K$9:$K$20,#REF!,$I$9:$I$20,"Non intégrer")/VLOOKUP(#REF!,Devises!$A:$D,4,FALSE)+SUMIFS(Q$9:Q$20,$K$9:$K$20,#REF!,$I$9:$I$20,"Non intégrer")/VLOOKUP(#REF!,Devises!$A:$D,4,FALSE)</f>
        <v>#REF!</v>
      </c>
      <c r="R26" s="66" t="e">
        <f>SUMIFS(R$9:R$20,$K$9:$K$20,$N23,$I$9:$I$20,"Non intégrer")+SUMIFS(R$9:R$20,$K$9:$K$20,#REF!,$I$9:$I$20,"Non intégrer")/VLOOKUP(#REF!,Devises!$A:$D,4,FALSE)+SUMIFS(R$9:R$20,$K$9:$K$20,#REF!,$I$9:$I$20,"Non intégrer")/VLOOKUP(#REF!,Devises!$A:$D,4,FALSE)+SUMIFS(R$9:R$20,$K$9:$K$20,#REF!,$I$9:$I$20,"Non intégrer")/VLOOKUP(#REF!,Devises!$A:$D,4,FALSE)</f>
        <v>#REF!</v>
      </c>
    </row>
    <row r="27" spans="2:20" s="55" customFormat="1" ht="30.75" customHeight="1" x14ac:dyDescent="0.25">
      <c r="B27" s="47"/>
      <c r="C27" s="47"/>
      <c r="D27" s="47"/>
      <c r="E27" s="47"/>
      <c r="F27" s="47"/>
      <c r="G27" s="47"/>
      <c r="H27" s="48"/>
      <c r="I27" s="43"/>
      <c r="J27" s="43"/>
      <c r="K27" s="49"/>
      <c r="L27" s="50"/>
      <c r="M27" s="50"/>
      <c r="N27" s="1"/>
      <c r="O27" s="1"/>
      <c r="P27" s="1"/>
      <c r="Q27" s="1"/>
      <c r="R27" s="1"/>
      <c r="S27" s="54"/>
      <c r="T27" s="54"/>
    </row>
    <row r="28" spans="2:20" ht="15" customHeight="1" x14ac:dyDescent="0.25">
      <c r="B28" s="47"/>
      <c r="C28" s="47"/>
      <c r="D28" s="47"/>
      <c r="E28" s="47"/>
      <c r="F28" s="47"/>
      <c r="G28" s="47"/>
      <c r="H28" s="48"/>
      <c r="I28" s="43"/>
      <c r="J28" s="43"/>
      <c r="K28" s="49"/>
      <c r="L28" s="50"/>
      <c r="M28" s="50"/>
    </row>
    <row r="29" spans="2:20" s="55" customFormat="1" ht="30.75" customHeight="1" x14ac:dyDescent="0.25">
      <c r="B29" s="99" t="s">
        <v>18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54"/>
      <c r="T29" s="54"/>
    </row>
    <row r="30" spans="2:20" ht="20.100000000000001" customHeight="1" x14ac:dyDescent="0.25">
      <c r="O30" s="3"/>
    </row>
    <row r="31" spans="2:20" s="11" customFormat="1" ht="9.9499999999999993" customHeight="1" x14ac:dyDescent="0.25">
      <c r="B31" s="101" t="s">
        <v>41</v>
      </c>
      <c r="C31" s="105" t="s">
        <v>38</v>
      </c>
      <c r="D31" s="105" t="s">
        <v>39</v>
      </c>
      <c r="E31" s="105" t="s">
        <v>40</v>
      </c>
      <c r="F31" s="102" t="s">
        <v>16</v>
      </c>
      <c r="G31" s="105" t="s">
        <v>42</v>
      </c>
      <c r="H31" s="84" t="s">
        <v>0</v>
      </c>
      <c r="I31" s="86" t="s">
        <v>10</v>
      </c>
      <c r="J31" s="88" t="s">
        <v>14</v>
      </c>
      <c r="K31" s="90" t="s">
        <v>2</v>
      </c>
      <c r="L31" s="84" t="s">
        <v>1</v>
      </c>
      <c r="M31" s="91"/>
      <c r="N31" s="92"/>
      <c r="O31" s="4"/>
      <c r="P31" s="84" t="s">
        <v>15</v>
      </c>
      <c r="Q31" s="91"/>
      <c r="R31" s="92"/>
      <c r="S31" s="3"/>
      <c r="T31" s="3"/>
    </row>
    <row r="32" spans="2:20" ht="15" customHeight="1" x14ac:dyDescent="0.25">
      <c r="B32" s="103"/>
      <c r="C32" s="106"/>
      <c r="D32" s="106"/>
      <c r="E32" s="106"/>
      <c r="F32" s="104"/>
      <c r="G32" s="106"/>
      <c r="H32" s="85"/>
      <c r="I32" s="87"/>
      <c r="J32" s="89"/>
      <c r="K32" s="100"/>
      <c r="L32" s="67" t="s">
        <v>13</v>
      </c>
      <c r="M32" s="67" t="s">
        <v>11</v>
      </c>
      <c r="N32" s="67" t="s">
        <v>12</v>
      </c>
      <c r="O32" s="5"/>
      <c r="P32" s="67" t="s">
        <v>13</v>
      </c>
      <c r="Q32" s="67" t="s">
        <v>11</v>
      </c>
      <c r="R32" s="67" t="s">
        <v>12</v>
      </c>
    </row>
    <row r="33" spans="2:20" ht="15" customHeight="1" x14ac:dyDescent="0.25">
      <c r="B33" s="44"/>
      <c r="C33" s="44"/>
      <c r="D33" s="44"/>
      <c r="E33" s="44"/>
      <c r="F33" s="44"/>
      <c r="G33" s="44"/>
      <c r="H33" s="6"/>
      <c r="I33" s="22"/>
      <c r="J33" s="22"/>
      <c r="K33" s="7"/>
      <c r="L33" s="7"/>
      <c r="M33" s="7"/>
      <c r="N33" s="7"/>
      <c r="O33" s="8"/>
      <c r="P33" s="9"/>
      <c r="Q33" s="10"/>
      <c r="R33" s="42"/>
    </row>
    <row r="34" spans="2:20" ht="15" customHeight="1" x14ac:dyDescent="0.25">
      <c r="B34" s="61">
        <f>IF(H34="","",1)</f>
        <v>1</v>
      </c>
      <c r="C34" s="61"/>
      <c r="D34" s="61"/>
      <c r="E34" s="61"/>
      <c r="F34" s="61"/>
      <c r="G34" s="61"/>
      <c r="H34" s="12" t="s">
        <v>20</v>
      </c>
      <c r="I34" s="25" t="s">
        <v>21</v>
      </c>
      <c r="J34" s="70">
        <v>360000</v>
      </c>
      <c r="K34" s="15" t="s">
        <v>5</v>
      </c>
      <c r="L34" s="46">
        <v>0</v>
      </c>
      <c r="M34" s="46">
        <v>0.5</v>
      </c>
      <c r="N34" s="13">
        <v>1</v>
      </c>
      <c r="O34" s="14"/>
      <c r="P34" s="59">
        <f>$J34*L34</f>
        <v>0</v>
      </c>
      <c r="Q34" s="60">
        <f t="shared" ref="Q34:Q44" si="3">$J34*M34</f>
        <v>180000</v>
      </c>
      <c r="R34" s="60">
        <f t="shared" ref="R34:R44" si="4">$J34*N34</f>
        <v>360000</v>
      </c>
    </row>
    <row r="35" spans="2:20" ht="15" customHeight="1" x14ac:dyDescent="0.25">
      <c r="B35" s="61">
        <f>IF(H35="","",2)</f>
        <v>2</v>
      </c>
      <c r="C35" s="61"/>
      <c r="D35" s="61"/>
      <c r="E35" s="61"/>
      <c r="F35" s="61"/>
      <c r="G35" s="61"/>
      <c r="H35" s="16" t="s">
        <v>22</v>
      </c>
      <c r="I35" s="25" t="s">
        <v>21</v>
      </c>
      <c r="J35" s="70">
        <v>740000</v>
      </c>
      <c r="K35" s="15" t="s">
        <v>5</v>
      </c>
      <c r="L35" s="46">
        <v>0</v>
      </c>
      <c r="M35" s="46">
        <v>0.3</v>
      </c>
      <c r="N35" s="13">
        <v>0.7</v>
      </c>
      <c r="O35" s="14"/>
      <c r="P35" s="59">
        <f t="shared" ref="P35:P44" si="5">$J35*L35</f>
        <v>0</v>
      </c>
      <c r="Q35" s="60">
        <f t="shared" si="3"/>
        <v>222000</v>
      </c>
      <c r="R35" s="60">
        <f t="shared" si="4"/>
        <v>517999.99999999994</v>
      </c>
    </row>
    <row r="36" spans="2:20" ht="15" customHeight="1" x14ac:dyDescent="0.25">
      <c r="B36" s="61">
        <f>IF(H36="","",3)</f>
        <v>3</v>
      </c>
      <c r="C36" s="61"/>
      <c r="D36" s="61"/>
      <c r="E36" s="61"/>
      <c r="F36" s="61"/>
      <c r="G36" s="61"/>
      <c r="H36" s="16" t="s">
        <v>23</v>
      </c>
      <c r="I36" s="25" t="s">
        <v>25</v>
      </c>
      <c r="J36" s="70"/>
      <c r="K36" s="15"/>
      <c r="L36" s="46"/>
      <c r="M36" s="46"/>
      <c r="N36" s="13"/>
      <c r="O36" s="14"/>
      <c r="P36" s="59">
        <f t="shared" si="5"/>
        <v>0</v>
      </c>
      <c r="Q36" s="60">
        <f t="shared" si="3"/>
        <v>0</v>
      </c>
      <c r="R36" s="60">
        <f t="shared" si="4"/>
        <v>0</v>
      </c>
    </row>
    <row r="37" spans="2:20" ht="15" customHeight="1" x14ac:dyDescent="0.25">
      <c r="B37" s="61">
        <f>IF(H37="","",4)</f>
        <v>4</v>
      </c>
      <c r="C37" s="61"/>
      <c r="D37" s="61"/>
      <c r="E37" s="61"/>
      <c r="F37" s="61"/>
      <c r="G37" s="61"/>
      <c r="H37" s="16" t="s">
        <v>26</v>
      </c>
      <c r="I37" s="25" t="s">
        <v>21</v>
      </c>
      <c r="J37" s="70">
        <v>270000</v>
      </c>
      <c r="K37" s="15" t="s">
        <v>5</v>
      </c>
      <c r="L37" s="46">
        <v>0</v>
      </c>
      <c r="M37" s="46">
        <v>0.05</v>
      </c>
      <c r="N37" s="13">
        <v>0.11</v>
      </c>
      <c r="O37" s="14"/>
      <c r="P37" s="59">
        <f t="shared" si="5"/>
        <v>0</v>
      </c>
      <c r="Q37" s="60">
        <f t="shared" si="3"/>
        <v>13500</v>
      </c>
      <c r="R37" s="60">
        <f t="shared" si="4"/>
        <v>29700</v>
      </c>
    </row>
    <row r="38" spans="2:20" ht="15" customHeight="1" x14ac:dyDescent="0.25">
      <c r="B38" s="61">
        <f>IF(H38="","",5)</f>
        <v>5</v>
      </c>
      <c r="C38" s="61"/>
      <c r="D38" s="61"/>
      <c r="E38" s="61"/>
      <c r="F38" s="61"/>
      <c r="G38" s="61"/>
      <c r="H38" s="16" t="s">
        <v>27</v>
      </c>
      <c r="I38" s="25" t="s">
        <v>21</v>
      </c>
      <c r="J38" s="70">
        <v>270000</v>
      </c>
      <c r="K38" s="15" t="s">
        <v>5</v>
      </c>
      <c r="L38" s="46">
        <v>0</v>
      </c>
      <c r="M38" s="46">
        <v>0</v>
      </c>
      <c r="N38" s="13">
        <v>1</v>
      </c>
      <c r="O38" s="14"/>
      <c r="P38" s="59">
        <f t="shared" si="5"/>
        <v>0</v>
      </c>
      <c r="Q38" s="60">
        <f t="shared" si="3"/>
        <v>0</v>
      </c>
      <c r="R38" s="60">
        <f t="shared" si="4"/>
        <v>270000</v>
      </c>
    </row>
    <row r="39" spans="2:20" ht="14.25" customHeight="1" x14ac:dyDescent="0.25">
      <c r="B39" s="61">
        <f>IF(H39="","",6)</f>
        <v>6</v>
      </c>
      <c r="C39" s="61"/>
      <c r="D39" s="61"/>
      <c r="E39" s="61"/>
      <c r="F39" s="61"/>
      <c r="G39" s="61"/>
      <c r="H39" s="12" t="s">
        <v>33</v>
      </c>
      <c r="I39" s="25" t="s">
        <v>24</v>
      </c>
      <c r="J39" s="70">
        <v>45000</v>
      </c>
      <c r="K39" s="15" t="s">
        <v>5</v>
      </c>
      <c r="L39" s="46">
        <v>0</v>
      </c>
      <c r="M39" s="46">
        <v>0.3</v>
      </c>
      <c r="N39" s="17">
        <v>0.8</v>
      </c>
      <c r="O39" s="18"/>
      <c r="P39" s="59">
        <f t="shared" si="5"/>
        <v>0</v>
      </c>
      <c r="Q39" s="60">
        <f t="shared" si="3"/>
        <v>13500</v>
      </c>
      <c r="R39" s="60">
        <f t="shared" si="4"/>
        <v>36000</v>
      </c>
    </row>
    <row r="40" spans="2:20" x14ac:dyDescent="0.25">
      <c r="B40" s="61">
        <f>IF(H40="","",7)</f>
        <v>7</v>
      </c>
      <c r="C40" s="61"/>
      <c r="D40" s="61"/>
      <c r="E40" s="61"/>
      <c r="F40" s="61"/>
      <c r="G40" s="61"/>
      <c r="H40" s="12" t="s">
        <v>34</v>
      </c>
      <c r="I40" s="25" t="s">
        <v>24</v>
      </c>
      <c r="J40" s="70">
        <v>48000</v>
      </c>
      <c r="K40" s="15" t="s">
        <v>5</v>
      </c>
      <c r="L40" s="46">
        <v>0</v>
      </c>
      <c r="M40" s="46">
        <v>0.5</v>
      </c>
      <c r="N40" s="17">
        <v>1</v>
      </c>
      <c r="O40" s="18"/>
      <c r="P40" s="59">
        <f t="shared" si="5"/>
        <v>0</v>
      </c>
      <c r="Q40" s="60">
        <f t="shared" si="3"/>
        <v>24000</v>
      </c>
      <c r="R40" s="60">
        <f t="shared" si="4"/>
        <v>48000</v>
      </c>
    </row>
    <row r="41" spans="2:20" ht="15" customHeight="1" x14ac:dyDescent="0.25">
      <c r="B41" s="61">
        <f>IF(H41="","",8)</f>
        <v>8</v>
      </c>
      <c r="C41" s="61"/>
      <c r="D41" s="61"/>
      <c r="E41" s="61"/>
      <c r="F41" s="61"/>
      <c r="G41" s="61"/>
      <c r="H41" s="12" t="s">
        <v>35</v>
      </c>
      <c r="I41" s="25" t="s">
        <v>24</v>
      </c>
      <c r="J41" s="70">
        <v>250000</v>
      </c>
      <c r="K41" s="15" t="s">
        <v>5</v>
      </c>
      <c r="L41" s="46">
        <v>0</v>
      </c>
      <c r="M41" s="46">
        <v>0.25</v>
      </c>
      <c r="N41" s="17">
        <v>0.5</v>
      </c>
      <c r="O41" s="18"/>
      <c r="P41" s="59">
        <f t="shared" si="5"/>
        <v>0</v>
      </c>
      <c r="Q41" s="60">
        <f t="shared" si="3"/>
        <v>62500</v>
      </c>
      <c r="R41" s="60">
        <f t="shared" si="4"/>
        <v>125000</v>
      </c>
    </row>
    <row r="42" spans="2:20" ht="15" customHeight="1" x14ac:dyDescent="0.25">
      <c r="B42" s="61" t="str">
        <f>IF(H42="","",9)</f>
        <v/>
      </c>
      <c r="C42" s="61"/>
      <c r="D42" s="61"/>
      <c r="E42" s="61"/>
      <c r="F42" s="61"/>
      <c r="G42" s="61"/>
      <c r="H42" s="12"/>
      <c r="I42" s="25"/>
      <c r="J42" s="70"/>
      <c r="K42" s="15"/>
      <c r="L42" s="46"/>
      <c r="M42" s="46"/>
      <c r="N42" s="17"/>
      <c r="O42" s="18"/>
      <c r="P42" s="59">
        <f t="shared" si="5"/>
        <v>0</v>
      </c>
      <c r="Q42" s="60">
        <f t="shared" si="3"/>
        <v>0</v>
      </c>
      <c r="R42" s="60">
        <f t="shared" si="4"/>
        <v>0</v>
      </c>
    </row>
    <row r="43" spans="2:20" ht="15" customHeight="1" x14ac:dyDescent="0.25">
      <c r="B43" s="61" t="str">
        <f>IF(H43="","",10)</f>
        <v/>
      </c>
      <c r="C43" s="61"/>
      <c r="D43" s="61"/>
      <c r="E43" s="61"/>
      <c r="F43" s="61"/>
      <c r="G43" s="61"/>
      <c r="H43" s="12"/>
      <c r="I43" s="25"/>
      <c r="J43" s="70"/>
      <c r="K43" s="15"/>
      <c r="L43" s="46"/>
      <c r="M43" s="46"/>
      <c r="N43" s="17"/>
      <c r="O43" s="18"/>
      <c r="P43" s="59">
        <f t="shared" ref="P43" si="6">$J43*L43</f>
        <v>0</v>
      </c>
      <c r="Q43" s="60">
        <f t="shared" ref="Q43" si="7">$J43*M43</f>
        <v>0</v>
      </c>
      <c r="R43" s="60">
        <f t="shared" ref="R43" si="8">$J43*N43</f>
        <v>0</v>
      </c>
    </row>
    <row r="44" spans="2:20" ht="15" customHeight="1" x14ac:dyDescent="0.25">
      <c r="B44" s="61" t="str">
        <f>IF(H44="","",11)</f>
        <v/>
      </c>
      <c r="C44" s="61"/>
      <c r="D44" s="61"/>
      <c r="E44" s="61"/>
      <c r="F44" s="61"/>
      <c r="G44" s="61"/>
      <c r="H44" s="12"/>
      <c r="I44" s="25"/>
      <c r="J44" s="70"/>
      <c r="K44" s="15"/>
      <c r="L44" s="46"/>
      <c r="M44" s="46"/>
      <c r="N44" s="17"/>
      <c r="O44" s="18"/>
      <c r="P44" s="59">
        <f t="shared" si="5"/>
        <v>0</v>
      </c>
      <c r="Q44" s="60">
        <f t="shared" si="3"/>
        <v>0</v>
      </c>
      <c r="R44" s="60">
        <f t="shared" si="4"/>
        <v>0</v>
      </c>
    </row>
    <row r="45" spans="2:20" ht="15" customHeight="1" x14ac:dyDescent="0.25">
      <c r="B45" s="47"/>
      <c r="C45" s="47"/>
      <c r="D45" s="47"/>
      <c r="E45" s="47"/>
      <c r="F45" s="47"/>
      <c r="G45" s="47"/>
      <c r="H45" s="48"/>
      <c r="I45" s="43"/>
      <c r="J45" s="43"/>
      <c r="K45" s="49"/>
      <c r="L45" s="50"/>
      <c r="M45" s="50"/>
      <c r="N45" s="51"/>
      <c r="O45" s="51"/>
      <c r="P45" s="52"/>
      <c r="Q45" s="43"/>
      <c r="R45" s="43"/>
    </row>
    <row r="46" spans="2:20" ht="15" customHeight="1" x14ac:dyDescent="0.25">
      <c r="B46" s="47"/>
      <c r="C46" s="47"/>
      <c r="D46" s="47"/>
      <c r="E46" s="47"/>
      <c r="F46" s="47"/>
      <c r="G46" s="47"/>
      <c r="H46" s="48"/>
      <c r="I46" s="43"/>
      <c r="J46" s="43"/>
      <c r="K46" s="49"/>
      <c r="L46" s="50"/>
      <c r="M46" s="50"/>
      <c r="N46" s="38" t="s">
        <v>43</v>
      </c>
      <c r="P46" s="62" t="e">
        <f>#REF!/VLOOKUP(#REF!,Devises!$A:$D,4,FALSE)+IF(#REF!="",0,#REF!/VLOOKUP(#REF!,Devises!$A:$D,4,FALSE))+IF(#REF!="",0,#REF!/VLOOKUP(#REF!,Devises!$A:$D,4,FALSE))+P47</f>
        <v>#REF!</v>
      </c>
      <c r="Q46" s="63" t="e">
        <f>#REF!/VLOOKUP(#REF!,Devises!$A:$D,4,FALSE)+IF(#REF!="",0,#REF!/VLOOKUP(#REF!,Devises!$A:$D,4,FALSE))+IF(#REF!="",0,#REF!/VLOOKUP(#REF!,Devises!$A:$D,4,FALSE))+Q47</f>
        <v>#REF!</v>
      </c>
      <c r="R46" s="64" t="e">
        <f>#REF!/VLOOKUP(#REF!,Devises!$A:$D,4,FALSE)+IF(#REF!="",0,#REF!/VLOOKUP(#REF!,Devises!$A:$D,4,FALSE))+IF(#REF!="",0,#REF!/VLOOKUP(#REF!,Devises!$A:$D,4,FALSE))+R47</f>
        <v>#REF!</v>
      </c>
    </row>
    <row r="47" spans="2:20" ht="15" customHeight="1" x14ac:dyDescent="0.25">
      <c r="B47" s="47"/>
      <c r="C47" s="47"/>
      <c r="D47" s="47"/>
      <c r="E47" s="47"/>
      <c r="F47" s="47"/>
      <c r="G47" s="47"/>
      <c r="H47" s="48"/>
      <c r="I47" s="43"/>
      <c r="J47" s="43"/>
      <c r="K47" s="49"/>
      <c r="L47" s="50"/>
      <c r="M47" s="50"/>
      <c r="N47" s="57" t="s">
        <v>5</v>
      </c>
      <c r="O47" s="58"/>
      <c r="P47" s="65">
        <f>SUMIFS(P$34:P$44,$K$34:$K$44,$N47)</f>
        <v>0</v>
      </c>
      <c r="Q47" s="65">
        <f>SUMIFS(Q$34:Q$44,$K$34:$K$44,$N47)</f>
        <v>515500</v>
      </c>
      <c r="R47" s="65">
        <f>SUMIFS(R$34:R$44,$K$34:$K$44,$N47)</f>
        <v>1386700</v>
      </c>
    </row>
    <row r="48" spans="2:20" s="20" customFormat="1" ht="11.25" customHeight="1" x14ac:dyDescent="0.25">
      <c r="B48" s="47"/>
      <c r="C48" s="47"/>
      <c r="D48" s="47"/>
      <c r="E48" s="47"/>
      <c r="F48" s="47"/>
      <c r="G48" s="47"/>
      <c r="H48" s="48"/>
      <c r="I48" s="43"/>
      <c r="J48" s="43"/>
      <c r="K48" s="49"/>
      <c r="L48" s="50"/>
      <c r="M48" s="50"/>
      <c r="N48" s="39"/>
      <c r="O48" s="1"/>
      <c r="P48" s="53"/>
      <c r="Q48" s="53"/>
      <c r="R48" s="53"/>
      <c r="S48" s="19"/>
      <c r="T48" s="19"/>
    </row>
    <row r="49" spans="2:20" s="20" customFormat="1" ht="11.25" customHeight="1" x14ac:dyDescent="0.25">
      <c r="B49" s="44"/>
      <c r="C49" s="44"/>
      <c r="D49" s="44"/>
      <c r="E49" s="44"/>
      <c r="F49" s="44"/>
      <c r="G49" s="44"/>
      <c r="H49" s="3"/>
      <c r="I49" s="23"/>
      <c r="J49" s="23"/>
      <c r="K49" s="8"/>
      <c r="L49" s="8"/>
      <c r="M49" s="8"/>
      <c r="N49" s="38" t="s">
        <v>37</v>
      </c>
      <c r="O49" s="1"/>
      <c r="P49" s="66" t="e">
        <f>P46-P50</f>
        <v>#REF!</v>
      </c>
      <c r="Q49" s="66" t="e">
        <f>Q46-Q50</f>
        <v>#REF!</v>
      </c>
      <c r="R49" s="66" t="e">
        <f>R46-R50</f>
        <v>#REF!</v>
      </c>
      <c r="S49" s="19"/>
      <c r="T49" s="19"/>
    </row>
    <row r="50" spans="2:20" s="20" customFormat="1" ht="11.25" customHeight="1" x14ac:dyDescent="0.25">
      <c r="B50" s="45"/>
      <c r="C50" s="45"/>
      <c r="D50" s="45"/>
      <c r="E50" s="45"/>
      <c r="F50" s="45"/>
      <c r="G50" s="45"/>
      <c r="H50" s="19"/>
      <c r="I50" s="24"/>
      <c r="J50" s="24"/>
      <c r="K50" s="37"/>
      <c r="L50" s="37"/>
      <c r="M50" s="37"/>
      <c r="N50" s="38" t="s">
        <v>36</v>
      </c>
      <c r="O50" s="1"/>
      <c r="P50" s="66" t="e">
        <f>SUMIFS(P$34:P$44,$K$34:$K$44,$N47,$I$34:$I$44,"Non intégrer")+SUMIFS(P$34:P$44,$K$34:$K$44,#REF!,$I$34:$I$44,"Non intégrer")/VLOOKUP(#REF!,Devises!$A:$D,4,FALSE)+SUMIFS(P$34:P$44,$K$34:$K$44,#REF!,$I$34:$I$44,"Non intégrer")/VLOOKUP(#REF!,Devises!$A:$D,4,FALSE)+SUMIFS(P$34:P$44,$K$34:$K$44,#REF!,$I$34:$I$44,"Non intégrer")/VLOOKUP(#REF!,Devises!$A:$D,4,FALSE)</f>
        <v>#REF!</v>
      </c>
      <c r="Q50" s="66" t="e">
        <f>SUMIFS(Q$34:Q$44,$K$34:$K$44,$N47,$I$34:$I$44,"Non intégrer")+SUMIFS(Q$34:Q$44,$K$34:$K$44,#REF!,$I$34:$I$44,"Non intégrer")/VLOOKUP(#REF!,Devises!$A:$D,4,FALSE)+SUMIFS(Q$34:Q$44,$K$34:$K$44,#REF!,$I$34:$I$44,"Non intégrer")/VLOOKUP(#REF!,Devises!$A:$D,4,FALSE)+SUMIFS(Q$34:Q$44,$K$34:$K$44,#REF!,$I$34:$I$44,"Non intégrer")/VLOOKUP(#REF!,Devises!$A:$D,4,FALSE)</f>
        <v>#REF!</v>
      </c>
      <c r="R50" s="66" t="e">
        <f>SUMIFS(R$34:R$44,$K$34:$K$44,$N47,$I$34:$I$44,"Non intégrer")+SUMIFS(R$34:R$44,$K$34:$K$44,#REF!,$I$34:$I$44,"Non intégrer")/VLOOKUP(#REF!,Devises!$A:$D,4,FALSE)+SUMIFS(R$34:R$44,$K$34:$K$44,#REF!,$I$34:$I$44,"Non intégrer")/VLOOKUP(#REF!,Devises!$A:$D,4,FALSE)+SUMIFS(R$34:R$44,$K$34:$K$44,#REF!,$I$34:$I$44,"Non intégrer")/VLOOKUP(#REF!,Devises!$A:$D,4,FALSE)</f>
        <v>#REF!</v>
      </c>
      <c r="S50" s="19"/>
      <c r="T50" s="19"/>
    </row>
    <row r="51" spans="2:20" s="20" customFormat="1" ht="11.25" customHeight="1" x14ac:dyDescent="0.25">
      <c r="B51" s="45"/>
      <c r="C51" s="45"/>
      <c r="D51" s="45"/>
      <c r="E51" s="45"/>
      <c r="F51" s="45"/>
      <c r="G51" s="45"/>
      <c r="H51" s="19"/>
      <c r="I51" s="24"/>
      <c r="J51" s="24"/>
      <c r="K51" s="37"/>
      <c r="L51" s="37"/>
      <c r="M51" s="37"/>
      <c r="N51" s="38"/>
      <c r="O51" s="1"/>
      <c r="P51" s="56"/>
      <c r="Q51" s="56"/>
      <c r="R51" s="56"/>
      <c r="S51" s="19"/>
      <c r="T51" s="19"/>
    </row>
    <row r="52" spans="2:20" s="20" customFormat="1" ht="11.25" customHeight="1" x14ac:dyDescent="0.25">
      <c r="B52" s="45"/>
      <c r="C52" s="45"/>
      <c r="D52" s="45"/>
      <c r="E52" s="45"/>
      <c r="F52" s="45"/>
      <c r="G52" s="45"/>
      <c r="H52" s="19"/>
      <c r="I52" s="24"/>
      <c r="J52" s="24"/>
      <c r="K52" s="37"/>
      <c r="L52" s="37"/>
      <c r="M52" s="37"/>
      <c r="N52" s="38"/>
      <c r="O52" s="1"/>
      <c r="P52" s="56"/>
      <c r="Q52" s="56"/>
      <c r="R52" s="56"/>
      <c r="S52" s="19"/>
      <c r="T52" s="19"/>
    </row>
    <row r="53" spans="2:20" ht="11.25" customHeight="1" x14ac:dyDescent="0.25">
      <c r="B53" s="45"/>
      <c r="C53" s="45"/>
      <c r="D53" s="45"/>
      <c r="E53" s="45"/>
      <c r="F53" s="45"/>
      <c r="G53" s="45"/>
      <c r="H53" s="19"/>
      <c r="I53" s="24"/>
      <c r="J53" s="24"/>
      <c r="K53" s="37"/>
      <c r="L53" s="37"/>
      <c r="M53" s="37"/>
      <c r="N53" s="20"/>
      <c r="O53" s="20"/>
      <c r="P53" s="20"/>
      <c r="Q53" s="20"/>
      <c r="R53" s="20"/>
    </row>
    <row r="54" spans="2:20" ht="7.5" customHeight="1" x14ac:dyDescent="0.25">
      <c r="B54" s="45"/>
      <c r="C54" s="45"/>
      <c r="D54" s="45"/>
      <c r="E54" s="45"/>
      <c r="F54" s="45"/>
      <c r="G54" s="45"/>
      <c r="H54" s="19"/>
      <c r="I54" s="24"/>
      <c r="J54" s="24"/>
      <c r="K54" s="37"/>
      <c r="L54" s="37"/>
      <c r="M54" s="37"/>
      <c r="N54" s="20"/>
      <c r="O54" s="20"/>
      <c r="P54" s="93" t="s">
        <v>17</v>
      </c>
      <c r="Q54" s="94"/>
      <c r="R54" s="95"/>
    </row>
    <row r="55" spans="2:20" ht="11.25" customHeight="1" x14ac:dyDescent="0.25">
      <c r="N55" s="2"/>
      <c r="O55" s="2"/>
      <c r="P55" s="69" t="s">
        <v>13</v>
      </c>
      <c r="Q55" s="69" t="s">
        <v>11</v>
      </c>
      <c r="R55" s="69" t="s">
        <v>12</v>
      </c>
    </row>
    <row r="56" spans="2:20" x14ac:dyDescent="0.25">
      <c r="N56" s="2"/>
      <c r="O56" s="2"/>
      <c r="P56" s="2"/>
      <c r="Q56" s="2"/>
      <c r="R56" s="2"/>
    </row>
    <row r="57" spans="2:20" x14ac:dyDescent="0.25">
      <c r="M57" s="81" t="s">
        <v>18</v>
      </c>
      <c r="N57" s="68" t="s">
        <v>13</v>
      </c>
      <c r="O57" s="2"/>
      <c r="P57" s="74" t="e">
        <f>P46+P22</f>
        <v>#REF!</v>
      </c>
      <c r="Q57" s="75" t="e">
        <f>$Q$22+P46</f>
        <v>#REF!</v>
      </c>
      <c r="R57" s="76" t="e">
        <f>$R$22+P46</f>
        <v>#REF!</v>
      </c>
    </row>
    <row r="58" spans="2:20" x14ac:dyDescent="0.25">
      <c r="M58" s="82"/>
      <c r="N58" s="68" t="s">
        <v>11</v>
      </c>
      <c r="O58" s="2"/>
      <c r="P58" s="77" t="e">
        <f>P22+Q46</f>
        <v>#REF!</v>
      </c>
      <c r="Q58" s="78" t="e">
        <f>$Q$22+Q46</f>
        <v>#REF!</v>
      </c>
      <c r="R58" s="79" t="e">
        <f>$R$22+Q46</f>
        <v>#REF!</v>
      </c>
    </row>
    <row r="59" spans="2:20" x14ac:dyDescent="0.25">
      <c r="M59" s="83"/>
      <c r="N59" s="68" t="s">
        <v>12</v>
      </c>
      <c r="P59" s="76" t="e">
        <f>P22+R46</f>
        <v>#REF!</v>
      </c>
      <c r="Q59" s="79" t="e">
        <f>$Q$22+R46</f>
        <v>#REF!</v>
      </c>
      <c r="R59" s="80" t="e">
        <f>$R$22+R46</f>
        <v>#REF!</v>
      </c>
    </row>
    <row r="60" spans="2:20" x14ac:dyDescent="0.25">
      <c r="N60" s="2"/>
      <c r="O60" s="2"/>
      <c r="P60" s="2"/>
      <c r="Q60" s="2"/>
      <c r="R60" s="2"/>
    </row>
    <row r="61" spans="2:20" x14ac:dyDescent="0.25">
      <c r="N61" s="2"/>
      <c r="O61" s="2"/>
      <c r="P61" s="2"/>
      <c r="Q61" s="2"/>
      <c r="R61" s="2"/>
    </row>
    <row r="62" spans="2:20" x14ac:dyDescent="0.25">
      <c r="N62" s="2"/>
      <c r="O62" s="2"/>
      <c r="P62" s="2"/>
      <c r="Q62" s="2"/>
      <c r="R62" s="2"/>
    </row>
    <row r="63" spans="2:20" x14ac:dyDescent="0.25">
      <c r="N63" s="2"/>
      <c r="O63" s="2"/>
      <c r="P63" s="2"/>
      <c r="Q63" s="2"/>
      <c r="R63" s="2"/>
    </row>
  </sheetData>
  <mergeCells count="29">
    <mergeCell ref="G6:G7"/>
    <mergeCell ref="C31:C32"/>
    <mergeCell ref="D31:D32"/>
    <mergeCell ref="E31:E32"/>
    <mergeCell ref="F31:F32"/>
    <mergeCell ref="G31:G32"/>
    <mergeCell ref="P31:R31"/>
    <mergeCell ref="P54:R54"/>
    <mergeCell ref="I6:I7"/>
    <mergeCell ref="L6:N6"/>
    <mergeCell ref="B2:R2"/>
    <mergeCell ref="B6:B7"/>
    <mergeCell ref="P6:R6"/>
    <mergeCell ref="B4:R4"/>
    <mergeCell ref="H6:H7"/>
    <mergeCell ref="J6:J7"/>
    <mergeCell ref="K6:K7"/>
    <mergeCell ref="B29:R29"/>
    <mergeCell ref="C6:C7"/>
    <mergeCell ref="D6:D7"/>
    <mergeCell ref="E6:E7"/>
    <mergeCell ref="F6:F7"/>
    <mergeCell ref="M57:M59"/>
    <mergeCell ref="B31:B32"/>
    <mergeCell ref="H31:H32"/>
    <mergeCell ref="I31:I32"/>
    <mergeCell ref="J31:J32"/>
    <mergeCell ref="K31:K32"/>
    <mergeCell ref="L31:N31"/>
  </mergeCells>
  <conditionalFormatting sqref="B4:R4 B29:R29">
    <cfRule type="containsText" dxfId="0" priority="10" operator="containsText" text="Risque">
      <formula>NOT(ISERROR(SEARCH("Risque",B4)))</formula>
    </cfRule>
  </conditionalFormatting>
  <dataValidations count="2">
    <dataValidation type="list" allowBlank="1" showInputMessage="1" showErrorMessage="1" sqref="I16:I28 I34:I57">
      <formula1>"Intégrer - Dans débours,Intégrer- Risque/aléas,Non intégrer"</formula1>
    </dataValidation>
    <dataValidation type="list" allowBlank="1" showInputMessage="1" showErrorMessage="1" sqref="I9:I15">
      <formula1>"Intégrer - Dans débours,Intégrer - Risque/Aléas,Non intégrer"</formula1>
    </dataValidation>
  </dataValidations>
  <printOptions horizontalCentered="1"/>
  <pageMargins left="0" right="0" top="0.39370078740157483" bottom="0.19685039370078741" header="0" footer="0"/>
  <pageSetup paperSize="9" scale="41"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Devises!$A$4:$A$7</xm:f>
          </x14:formula1>
          <xm:sqref>K9:K28 K34:K48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>
      <pane ySplit="4" topLeftCell="A5" activePane="bottomLeft" state="frozen"/>
      <selection pane="bottomLeft" activeCell="D5" sqref="D5:D7"/>
    </sheetView>
  </sheetViews>
  <sheetFormatPr baseColWidth="10" defaultRowHeight="15" x14ac:dyDescent="0.25"/>
  <cols>
    <col min="1" max="1" width="23.5703125" customWidth="1"/>
    <col min="2" max="2" width="1.140625" customWidth="1"/>
    <col min="3" max="3" width="16.42578125" customWidth="1"/>
    <col min="4" max="4" width="16.5703125" bestFit="1" customWidth="1"/>
  </cols>
  <sheetData>
    <row r="1" spans="1:4" x14ac:dyDescent="0.25">
      <c r="A1" s="26"/>
      <c r="B1" s="26"/>
      <c r="C1" s="26"/>
      <c r="D1" s="26"/>
    </row>
    <row r="2" spans="1:4" x14ac:dyDescent="0.25">
      <c r="A2" s="26"/>
      <c r="B2" s="26"/>
      <c r="C2" s="26"/>
      <c r="D2" s="26"/>
    </row>
    <row r="3" spans="1:4" x14ac:dyDescent="0.25">
      <c r="A3" s="26"/>
      <c r="B3" s="27"/>
      <c r="C3" s="98" t="s">
        <v>4</v>
      </c>
      <c r="D3" s="98"/>
    </row>
    <row r="4" spans="1:4" x14ac:dyDescent="0.25">
      <c r="A4" s="40" t="s">
        <v>5</v>
      </c>
      <c r="B4" s="28"/>
      <c r="C4" s="29" t="s">
        <v>5</v>
      </c>
      <c r="D4" s="30" t="s">
        <v>6</v>
      </c>
    </row>
    <row r="5" spans="1:4" x14ac:dyDescent="0.25">
      <c r="A5" s="31" t="s">
        <v>9</v>
      </c>
      <c r="B5" s="32"/>
      <c r="C5" s="33">
        <v>1</v>
      </c>
      <c r="D5" s="34">
        <v>655.95699999999999</v>
      </c>
    </row>
    <row r="6" spans="1:4" x14ac:dyDescent="0.25">
      <c r="A6" s="31" t="s">
        <v>7</v>
      </c>
      <c r="B6" s="32"/>
      <c r="C6" s="33">
        <v>1</v>
      </c>
      <c r="D6" s="35">
        <f>1/0.8753</f>
        <v>1.1424654404204273</v>
      </c>
    </row>
    <row r="7" spans="1:4" x14ac:dyDescent="0.25">
      <c r="A7" s="31" t="s">
        <v>8</v>
      </c>
      <c r="B7" s="32"/>
      <c r="C7" s="33">
        <v>1</v>
      </c>
      <c r="D7" s="35">
        <f>4.73757569</f>
        <v>4.7375756899999999</v>
      </c>
    </row>
  </sheetData>
  <mergeCells count="1"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Risques &amp; Opportunités</vt:lpstr>
      <vt:lpstr>Devises</vt:lpstr>
      <vt:lpstr>'Risques &amp; Opportunités'!Zone_d_impression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D'ANGLEJAN Martin</dc:creator>
  <cp:lastModifiedBy>DESCAMPS Nicolas [EIFFAGE INFRASTRUCTURES]</cp:lastModifiedBy>
  <cp:lastPrinted>2019-03-18T12:59:34Z</cp:lastPrinted>
  <dcterms:created xsi:type="dcterms:W3CDTF">2019-03-18T07:54:27Z</dcterms:created>
  <dcterms:modified xsi:type="dcterms:W3CDTF">2019-07-09T14:59:31Z</dcterms:modified>
</cp:coreProperties>
</file>