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ierryHaddad\Desktop\"/>
    </mc:Choice>
  </mc:AlternateContent>
  <xr:revisionPtr revIDLastSave="0" documentId="13_ncr:1_{F13965C8-73A6-4DB2-801D-3DBB8C1C9AF7}" xr6:coauthVersionLast="46" xr6:coauthVersionMax="46" xr10:uidLastSave="{00000000-0000-0000-0000-000000000000}"/>
  <bookViews>
    <workbookView xWindow="-120" yWindow="-120" windowWidth="29040" windowHeight="17640" xr2:uid="{C8A01B68-19B6-42DB-B137-38730577E4A3}"/>
  </bookViews>
  <sheets>
    <sheet name="Summary" sheetId="1" r:id="rId1"/>
    <sheet name="Month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Summary!$C$1:$Q$1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G8" i="1"/>
  <c r="G7" i="1"/>
  <c r="G6" i="1"/>
  <c r="G4" i="1"/>
  <c r="G3" i="1"/>
  <c r="E9" i="1"/>
  <c r="E14" i="1" l="1"/>
  <c r="H14" i="1"/>
  <c r="I16" i="1"/>
  <c r="I14" i="1"/>
  <c r="E15" i="1" l="1"/>
  <c r="H8" i="1" l="1"/>
  <c r="H11" i="1"/>
  <c r="F16" i="1"/>
  <c r="I15" i="1" l="1"/>
  <c r="D16" i="1"/>
  <c r="E16" i="1"/>
  <c r="G16" i="1" s="1"/>
  <c r="D13" i="1"/>
  <c r="I13" i="1"/>
  <c r="D6" i="1"/>
  <c r="E6" i="1"/>
  <c r="E11" i="1"/>
  <c r="D14" i="1"/>
  <c r="D8" i="1"/>
  <c r="E8" i="1"/>
  <c r="D9" i="1"/>
  <c r="D7" i="1"/>
  <c r="E7" i="1"/>
  <c r="I12" i="1"/>
  <c r="G12" i="1" s="1"/>
  <c r="E12" i="1"/>
  <c r="I6" i="1"/>
  <c r="I4" i="1"/>
  <c r="F4" i="1"/>
  <c r="E4" i="1"/>
  <c r="I11" i="1"/>
  <c r="F14" i="1"/>
  <c r="G14" i="1" s="1"/>
  <c r="I8" i="1"/>
  <c r="F8" i="1"/>
  <c r="I3" i="1"/>
  <c r="F3" i="1"/>
  <c r="E3" i="1"/>
  <c r="I7" i="1"/>
  <c r="E17" i="1" l="1"/>
  <c r="I17" i="1" l="1"/>
  <c r="F17" i="1" l="1"/>
  <c r="H6" i="1" l="1"/>
  <c r="G11" i="1" s="1"/>
  <c r="H4" i="1" l="1"/>
  <c r="H7" i="1" l="1"/>
  <c r="H17" i="1" l="1"/>
  <c r="G17" i="1"/>
</calcChain>
</file>

<file path=xl/sharedStrings.xml><?xml version="1.0" encoding="utf-8"?>
<sst xmlns="http://schemas.openxmlformats.org/spreadsheetml/2006/main" count="118" uniqueCount="84">
  <si>
    <t>Month</t>
  </si>
  <si>
    <t>Year</t>
  </si>
  <si>
    <t>Loan</t>
  </si>
  <si>
    <t>Rate</t>
  </si>
  <si>
    <t>Current Outstanding Balance</t>
  </si>
  <si>
    <t>External Investors</t>
  </si>
  <si>
    <t>Security </t>
  </si>
  <si>
    <t>Notes </t>
  </si>
  <si>
    <t>Dec</t>
  </si>
  <si>
    <t xml:space="preserve">316 East 1st / Sofia </t>
  </si>
  <si>
    <t>No </t>
  </si>
  <si>
    <t>December 18, 2019; December 18, 2022 (we can liquidate) </t>
  </si>
  <si>
    <t>ownership </t>
  </si>
  <si>
    <t>Preferred Equity in a limited partnership with a lot of special rights.  </t>
  </si>
  <si>
    <t>1.25% / 1.67%</t>
  </si>
  <si>
    <t>yes </t>
  </si>
  <si>
    <t>We own 30% of this trying to upsize to 33%.  </t>
  </si>
  <si>
    <t>Own the company </t>
  </si>
  <si>
    <t>Hillcore_LOI</t>
  </si>
  <si>
    <t>Greg Tedesco/Chris Skeleton – Bennet Jones </t>
  </si>
  <si>
    <t>Owned by Kulwant </t>
  </si>
  <si>
    <t>La Volierre </t>
  </si>
  <si>
    <t>We own the company that owns the asset.  Amount has been up and down over last couple of years.   </t>
  </si>
  <si>
    <t>Large Kingsway Loan – Cameray Gardens </t>
  </si>
  <si>
    <t>Yes 60% </t>
  </si>
  <si>
    <t>April, 2018 – Due now </t>
  </si>
  <si>
    <r>
      <t>1</t>
    </r>
    <r>
      <rPr>
        <vertAlign val="superscript"/>
        <sz val="8.5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> mortgage – 29 units </t>
    </r>
  </si>
  <si>
    <r>
      <t>We can get conduct of sale June 10</t>
    </r>
    <r>
      <rPr>
        <vertAlign val="superscript"/>
        <sz val="8.5"/>
        <rFont val="Calibri"/>
        <family val="2"/>
        <scheme val="minor"/>
      </rPr>
      <t>th</t>
    </r>
    <r>
      <rPr>
        <sz val="11"/>
        <rFont val="Calibri"/>
        <family val="2"/>
        <scheme val="minor"/>
      </rPr>
      <t> – working with other 45 units </t>
    </r>
  </si>
  <si>
    <t>Moncton </t>
  </si>
  <si>
    <t>February 28, 2020;   December 21,2020 (we can force liquidation) </t>
  </si>
  <si>
    <t>$2,911,765 for 2,887500 units </t>
  </si>
  <si>
    <t>Ravi Punn Loans </t>
  </si>
  <si>
    <t>$500,000 </t>
  </si>
  <si>
    <t>Miles Alperstein- not funded </t>
  </si>
  <si>
    <t>Restructured – Kingsway Loan </t>
  </si>
  <si>
    <t>May 2020 </t>
  </si>
  <si>
    <t>6 months and part of restructuring </t>
  </si>
  <si>
    <t>Saltspring- BMO Line of credit</t>
  </si>
  <si>
    <t>NA</t>
  </si>
  <si>
    <t>Saltspring House- Management Fee</t>
  </si>
  <si>
    <t>Small Kingsway Loan – Cameary Gardens </t>
  </si>
  <si>
    <t>April 2018 – Due now </t>
  </si>
  <si>
    <r>
      <t>1</t>
    </r>
    <r>
      <rPr>
        <vertAlign val="superscript"/>
        <sz val="8.5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> mortgage – 2 units </t>
    </r>
  </si>
  <si>
    <t>We re-structured to protect and obtaining order Nisi </t>
  </si>
  <si>
    <t>Sunset Marina </t>
  </si>
  <si>
    <t>24% / 6%</t>
  </si>
  <si>
    <t>Yes </t>
  </si>
  <si>
    <t>June 11, 2022 </t>
  </si>
  <si>
    <r>
      <t>1</t>
    </r>
    <r>
      <rPr>
        <vertAlign val="superscript"/>
        <sz val="8.5"/>
        <rFont val="Calibri"/>
        <family val="2"/>
        <scheme val="minor"/>
      </rPr>
      <t>st</t>
    </r>
    <r>
      <rPr>
        <sz val="11"/>
        <rFont val="Calibri"/>
        <family val="2"/>
        <scheme val="minor"/>
      </rPr>
      <t> mortgage </t>
    </r>
  </si>
  <si>
    <t>Complicated synthetic inter-alia loan </t>
  </si>
  <si>
    <t>December 13, 2019; January 1, 2021 (18%); June 12, 2021 Due </t>
  </si>
  <si>
    <r>
      <t>2</t>
    </r>
    <r>
      <rPr>
        <vertAlign val="superscript"/>
        <sz val="8.5"/>
        <rFont val="Calibri"/>
        <family val="2"/>
        <scheme val="minor"/>
      </rPr>
      <t>nd</t>
    </r>
    <r>
      <rPr>
        <sz val="11"/>
        <rFont val="Calibri"/>
        <family val="2"/>
        <scheme val="minor"/>
      </rPr>
      <t> mortgage 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</si>
  <si>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</si>
  <si>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</si>
  <si>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</si>
  <si>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</si>
  <si>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</si>
  <si>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</si>
  <si>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</si>
  <si>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</si>
  <si>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</si>
  <si>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</si>
  <si>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</si>
  <si>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Capital At Risk</t>
  </si>
  <si>
    <t>Fee</t>
  </si>
  <si>
    <t>Start Date</t>
  </si>
  <si>
    <t>End of Term</t>
  </si>
  <si>
    <t>Payment Frequency</t>
  </si>
  <si>
    <t>Amount</t>
  </si>
  <si>
    <t>Investment</t>
  </si>
  <si>
    <t>Class</t>
  </si>
  <si>
    <t>Kingsway</t>
  </si>
  <si>
    <t>Other</t>
  </si>
  <si>
    <t>Uncollected Payments</t>
  </si>
  <si>
    <t>Monthly</t>
  </si>
  <si>
    <t>Yes</t>
  </si>
  <si>
    <t>Quarterly</t>
  </si>
  <si>
    <t>Irregular</t>
  </si>
  <si>
    <t>Beverley_Corners</t>
  </si>
  <si>
    <t>Chadsey_Road</t>
  </si>
  <si>
    <t>Country_Terrace </t>
  </si>
  <si>
    <t>Waiward</t>
  </si>
  <si>
    <t>Reserve and Legal Fees</t>
  </si>
  <si>
    <r>
      <t>2</t>
    </r>
    <r>
      <rPr>
        <b/>
        <vertAlign val="superscript"/>
        <sz val="8.5"/>
        <rFont val="Calibri"/>
        <family val="2"/>
        <scheme val="minor"/>
      </rPr>
      <t>nd</t>
    </r>
    <r>
      <rPr>
        <b/>
        <sz val="11"/>
        <rFont val="Calibri"/>
        <family val="2"/>
        <scheme val="minor"/>
      </rPr>
      <t> mortgage 14 units after $5 million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</si>
</sst>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8.5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8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rgb="FF4472C4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7" fontId="0" fillId="0" borderId="0" xfId="0" applyNumberFormat="1"/>
    <xf numFmtId="1" fontId="0" fillId="0" borderId="0" xfId="0" applyNumberFormat="1" applyAlignment="1">
      <alignment horizontal="left"/>
    </xf>
    <xf numFmtId="0" fontId="3" fillId="0" borderId="0" xfId="0" applyFont="1"/>
    <xf numFmtId="0" fontId="7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/>
    </xf>
    <xf numFmtId="15" fontId="2" fillId="2" borderId="2" xfId="0" applyNumberFormat="1" applyFont="1" applyFill="1" applyBorder="1" applyAlignment="1">
      <alignment horizontal="center" vertical="center" wrapText="1"/>
    </xf>
    <xf numFmtId="6" fontId="0" fillId="0" borderId="0" xfId="0" applyNumberFormat="1"/>
    <xf numFmtId="0" fontId="4" fillId="0" borderId="2" xfId="0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/>
    </xf>
    <xf numFmtId="44" fontId="4" fillId="0" borderId="2" xfId="1" applyNumberFormat="1" applyFont="1" applyFill="1" applyBorder="1" applyAlignment="1">
      <alignment horizontal="left" wrapText="1"/>
    </xf>
    <xf numFmtId="9" fontId="0" fillId="0" borderId="2" xfId="0" applyNumberFormat="1" applyFont="1" applyFill="1" applyBorder="1" applyAlignment="1">
      <alignment horizontal="left"/>
    </xf>
    <xf numFmtId="44" fontId="0" fillId="0" borderId="2" xfId="1" applyNumberFormat="1" applyFont="1" applyFill="1" applyBorder="1" applyAlignment="1">
      <alignment horizontal="left"/>
    </xf>
    <xf numFmtId="6" fontId="4" fillId="0" borderId="2" xfId="1" applyNumberFormat="1" applyFont="1" applyFill="1" applyBorder="1" applyAlignment="1">
      <alignment horizontal="left" wrapText="1"/>
    </xf>
    <xf numFmtId="164" fontId="0" fillId="0" borderId="2" xfId="2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44" fontId="0" fillId="0" borderId="0" xfId="0" applyNumberFormat="1" applyFill="1"/>
    <xf numFmtId="0" fontId="8" fillId="0" borderId="2" xfId="0" applyFont="1" applyFill="1" applyBorder="1" applyAlignment="1">
      <alignment horizontal="left" wrapText="1"/>
    </xf>
    <xf numFmtId="9" fontId="3" fillId="0" borderId="2" xfId="0" applyNumberFormat="1" applyFont="1" applyFill="1" applyBorder="1" applyAlignment="1">
      <alignment horizontal="left"/>
    </xf>
    <xf numFmtId="44" fontId="8" fillId="0" borderId="2" xfId="1" applyNumberFormat="1" applyFont="1" applyFill="1" applyBorder="1" applyAlignment="1">
      <alignment horizontal="left" wrapText="1"/>
    </xf>
    <xf numFmtId="10" fontId="3" fillId="0" borderId="2" xfId="0" applyNumberFormat="1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44" fontId="8" fillId="0" borderId="2" xfId="1" applyFont="1" applyFill="1" applyBorder="1" applyAlignment="1">
      <alignment horizontal="left" wrapText="1"/>
    </xf>
  </cellXfs>
  <cellStyles count="3">
    <cellStyle name="Currency" xfId="1" builtinId="4"/>
    <cellStyle name="Normal" xfId="0" builtinId="0"/>
    <cellStyle name="Percent" xfId="2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Beverly_Corners/beverly_corners_debt_workshee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Sunset_Marina/sunset_marina_debt_worksheet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Waiward/waiward_debt_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Chadsey_Road/chadsey_road_debt_workshe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Hillcore_LOI/hillcore_loi_debt_workshe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La_Volliere/la_volliere_debt_work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Kingsway/Blueberry_Holdings/blueberry_holdings_debt_workshe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Moncton/moncton_debt_workshee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Kingsway/Restructured_Kingsway/restr_kingsway_debt_workshee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Salt_Spring_House/salt_spring_debt_workshee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evillemanagement-my.sharepoint.com/personal/thierry_haddad_sevilleinvestments_ca/Documents/Kingsway/Small_Kingsway/small_kingsway_debt_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/>
      <sheetData sheetId="1">
        <row r="3">
          <cell r="B3" t="str">
            <v>Period</v>
          </cell>
          <cell r="C3" t="str">
            <v>Opening Balance</v>
          </cell>
          <cell r="D3" t="str">
            <v>Misc Adj</v>
          </cell>
          <cell r="E3" t="str">
            <v>Preferred Return</v>
          </cell>
          <cell r="F3" t="str">
            <v>Payment Issued to Seville Management</v>
          </cell>
          <cell r="G3" t="str">
            <v>Closing Balance</v>
          </cell>
          <cell r="H3" t="str">
            <v>Balance Owing on Interests</v>
          </cell>
        </row>
        <row r="4">
          <cell r="B4">
            <v>0</v>
          </cell>
          <cell r="C4">
            <v>3000000</v>
          </cell>
          <cell r="D4">
            <v>120000</v>
          </cell>
          <cell r="E4">
            <v>0</v>
          </cell>
          <cell r="F4"/>
          <cell r="G4">
            <v>3120000</v>
          </cell>
          <cell r="H4">
            <v>0</v>
          </cell>
        </row>
        <row r="5">
          <cell r="B5">
            <v>2019</v>
          </cell>
          <cell r="C5"/>
          <cell r="D5"/>
          <cell r="E5"/>
          <cell r="F5"/>
          <cell r="G5"/>
          <cell r="H5"/>
        </row>
        <row r="6">
          <cell r="B6">
            <v>1</v>
          </cell>
          <cell r="C6">
            <v>3120000</v>
          </cell>
          <cell r="D6"/>
          <cell r="E6">
            <v>13334.794520547945</v>
          </cell>
          <cell r="F6"/>
          <cell r="G6">
            <v>3133334.7945205481</v>
          </cell>
          <cell r="H6">
            <v>13334.794520547945</v>
          </cell>
        </row>
        <row r="7">
          <cell r="B7">
            <v>2020</v>
          </cell>
          <cell r="C7"/>
          <cell r="D7"/>
          <cell r="E7"/>
          <cell r="F7"/>
          <cell r="G7"/>
          <cell r="H7"/>
        </row>
        <row r="8">
          <cell r="B8">
            <v>43831</v>
          </cell>
          <cell r="C8">
            <v>3133334.7945205481</v>
          </cell>
          <cell r="D8"/>
          <cell r="E8">
            <v>31200</v>
          </cell>
          <cell r="F8">
            <v>0</v>
          </cell>
          <cell r="G8">
            <v>3164534.7945205481</v>
          </cell>
          <cell r="H8">
            <v>44534.794520547948</v>
          </cell>
        </row>
        <row r="9">
          <cell r="B9">
            <v>43862</v>
          </cell>
          <cell r="C9">
            <v>3164534.7945205481</v>
          </cell>
          <cell r="D9"/>
          <cell r="E9">
            <v>31200</v>
          </cell>
          <cell r="F9">
            <v>0</v>
          </cell>
          <cell r="G9">
            <v>3195734.7945205481</v>
          </cell>
          <cell r="H9">
            <v>75734.794520547948</v>
          </cell>
        </row>
        <row r="10">
          <cell r="B10">
            <v>43891</v>
          </cell>
          <cell r="C10">
            <v>3195734.7945205481</v>
          </cell>
          <cell r="D10"/>
          <cell r="E10">
            <v>31200</v>
          </cell>
          <cell r="F10">
            <v>0</v>
          </cell>
          <cell r="G10">
            <v>3226934.7945205481</v>
          </cell>
          <cell r="H10">
            <v>106934.79452054795</v>
          </cell>
        </row>
        <row r="11">
          <cell r="B11">
            <v>43922</v>
          </cell>
          <cell r="C11">
            <v>3226934.7945205481</v>
          </cell>
          <cell r="D11"/>
          <cell r="E11">
            <v>31200</v>
          </cell>
          <cell r="F11">
            <v>0</v>
          </cell>
          <cell r="G11">
            <v>3258134.7945205481</v>
          </cell>
          <cell r="H11">
            <v>138134.79452054796</v>
          </cell>
        </row>
        <row r="12">
          <cell r="B12">
            <v>43952</v>
          </cell>
          <cell r="C12">
            <v>3258134.7945205481</v>
          </cell>
          <cell r="D12"/>
          <cell r="E12">
            <v>31200</v>
          </cell>
          <cell r="F12">
            <v>0</v>
          </cell>
          <cell r="G12">
            <v>3289334.7945205481</v>
          </cell>
          <cell r="H12">
            <v>169334.79452054796</v>
          </cell>
        </row>
        <row r="13">
          <cell r="B13">
            <v>43983</v>
          </cell>
          <cell r="C13">
            <v>3289334.7945205481</v>
          </cell>
          <cell r="D13"/>
          <cell r="E13">
            <v>31200</v>
          </cell>
          <cell r="F13">
            <v>0</v>
          </cell>
          <cell r="G13">
            <v>3320534.7945205481</v>
          </cell>
          <cell r="H13">
            <v>200534.79452054796</v>
          </cell>
        </row>
        <row r="14">
          <cell r="B14">
            <v>44013</v>
          </cell>
          <cell r="C14">
            <v>3320534.7945205481</v>
          </cell>
          <cell r="D14"/>
          <cell r="E14">
            <v>31200</v>
          </cell>
          <cell r="F14">
            <v>106934.79</v>
          </cell>
          <cell r="G14">
            <v>3244800.004520548</v>
          </cell>
          <cell r="H14">
            <v>124800.00452054797</v>
          </cell>
        </row>
        <row r="15">
          <cell r="B15">
            <v>44044</v>
          </cell>
          <cell r="C15">
            <v>3244800.004520548</v>
          </cell>
          <cell r="D15"/>
          <cell r="E15">
            <v>31200</v>
          </cell>
          <cell r="F15">
            <v>0</v>
          </cell>
          <cell r="G15">
            <v>3276000.004520548</v>
          </cell>
          <cell r="H15">
            <v>156000.00452054798</v>
          </cell>
        </row>
        <row r="16">
          <cell r="B16">
            <v>44075</v>
          </cell>
          <cell r="C16">
            <v>3276000.004520548</v>
          </cell>
          <cell r="D16"/>
          <cell r="E16">
            <v>31200</v>
          </cell>
          <cell r="F16">
            <v>0</v>
          </cell>
          <cell r="G16">
            <v>3307200.004520548</v>
          </cell>
          <cell r="H16">
            <v>187200.00452054798</v>
          </cell>
        </row>
        <row r="17">
          <cell r="B17">
            <v>44105</v>
          </cell>
          <cell r="C17">
            <v>3307200.004520548</v>
          </cell>
          <cell r="D17"/>
          <cell r="E17">
            <v>31200</v>
          </cell>
          <cell r="F17">
            <v>93600</v>
          </cell>
          <cell r="G17">
            <v>3244800.004520548</v>
          </cell>
          <cell r="H17">
            <v>124800.00452054798</v>
          </cell>
        </row>
        <row r="18">
          <cell r="B18">
            <v>44136</v>
          </cell>
          <cell r="C18">
            <v>3244800.004520548</v>
          </cell>
          <cell r="D18"/>
          <cell r="E18">
            <v>31200</v>
          </cell>
          <cell r="F18">
            <v>0</v>
          </cell>
          <cell r="G18">
            <v>3276000.004520548</v>
          </cell>
          <cell r="H18">
            <v>156000.00452054798</v>
          </cell>
        </row>
        <row r="19">
          <cell r="B19">
            <v>44166</v>
          </cell>
          <cell r="C19">
            <v>3276000.004520548</v>
          </cell>
          <cell r="D19"/>
          <cell r="E19">
            <v>31200</v>
          </cell>
          <cell r="F19">
            <v>0</v>
          </cell>
          <cell r="G19">
            <v>3307200.004520548</v>
          </cell>
          <cell r="H19">
            <v>187200.00452054798</v>
          </cell>
        </row>
        <row r="20">
          <cell r="B20">
            <v>2021</v>
          </cell>
          <cell r="C20"/>
          <cell r="D20"/>
          <cell r="E20"/>
          <cell r="F20"/>
          <cell r="G20"/>
          <cell r="H20"/>
        </row>
        <row r="21">
          <cell r="B21">
            <v>44197</v>
          </cell>
          <cell r="C21">
            <v>3307200.004520548</v>
          </cell>
          <cell r="D21"/>
          <cell r="E21">
            <v>31200</v>
          </cell>
          <cell r="F21">
            <v>0</v>
          </cell>
          <cell r="G21">
            <v>3338400.004520548</v>
          </cell>
          <cell r="H21">
            <v>218400.00452054798</v>
          </cell>
        </row>
        <row r="22">
          <cell r="B22">
            <v>44228</v>
          </cell>
          <cell r="C22">
            <v>3338400.004520548</v>
          </cell>
          <cell r="D22"/>
          <cell r="E22">
            <v>31200</v>
          </cell>
          <cell r="F22">
            <v>0</v>
          </cell>
          <cell r="G22">
            <v>3369600.004520548</v>
          </cell>
          <cell r="H22">
            <v>249600.00452054798</v>
          </cell>
        </row>
        <row r="23">
          <cell r="B23">
            <v>44256</v>
          </cell>
          <cell r="C23">
            <v>3369600.004520548</v>
          </cell>
          <cell r="D23"/>
          <cell r="E23">
            <v>31200</v>
          </cell>
          <cell r="F23">
            <v>0</v>
          </cell>
          <cell r="G23">
            <v>3400800.004520548</v>
          </cell>
          <cell r="H23">
            <v>280800.00452054798</v>
          </cell>
        </row>
        <row r="24">
          <cell r="B24">
            <v>44287</v>
          </cell>
          <cell r="C24">
            <v>3400800.004520548</v>
          </cell>
          <cell r="D24"/>
          <cell r="E24">
            <v>31200</v>
          </cell>
          <cell r="F24">
            <v>0</v>
          </cell>
          <cell r="G24">
            <v>3432000.004520548</v>
          </cell>
          <cell r="H24">
            <v>312000.00452054798</v>
          </cell>
        </row>
        <row r="25">
          <cell r="B25">
            <v>44317</v>
          </cell>
          <cell r="C25">
            <v>3432000.004520548</v>
          </cell>
          <cell r="D25"/>
          <cell r="E25">
            <v>31200</v>
          </cell>
          <cell r="F25">
            <v>0</v>
          </cell>
          <cell r="G25">
            <v>3463200.004520548</v>
          </cell>
          <cell r="H25">
            <v>343200.00452054798</v>
          </cell>
        </row>
        <row r="26">
          <cell r="B26">
            <v>44348</v>
          </cell>
          <cell r="C26">
            <v>3463200.004520548</v>
          </cell>
          <cell r="D26"/>
          <cell r="E26">
            <v>31200</v>
          </cell>
          <cell r="F26">
            <v>0</v>
          </cell>
          <cell r="G26">
            <v>3494400.004520548</v>
          </cell>
          <cell r="H26">
            <v>374400.00452054798</v>
          </cell>
        </row>
        <row r="27">
          <cell r="B27">
            <v>44378</v>
          </cell>
          <cell r="C27">
            <v>3494400.004520548</v>
          </cell>
          <cell r="D27"/>
          <cell r="E27">
            <v>31200</v>
          </cell>
          <cell r="F27">
            <v>0</v>
          </cell>
          <cell r="G27">
            <v>3525600.004520548</v>
          </cell>
          <cell r="H27">
            <v>405600.00452054798</v>
          </cell>
        </row>
        <row r="28">
          <cell r="B28">
            <v>44409</v>
          </cell>
          <cell r="C28">
            <v>3525600.004520548</v>
          </cell>
          <cell r="D28"/>
          <cell r="E28">
            <v>31200</v>
          </cell>
          <cell r="F28">
            <v>0</v>
          </cell>
          <cell r="G28">
            <v>3556800.004520548</v>
          </cell>
          <cell r="H28">
            <v>436800.00452054798</v>
          </cell>
        </row>
        <row r="29">
          <cell r="B29">
            <v>44440</v>
          </cell>
          <cell r="C29">
            <v>3556800.004520548</v>
          </cell>
          <cell r="D29"/>
          <cell r="E29">
            <v>31200</v>
          </cell>
          <cell r="F29">
            <v>0</v>
          </cell>
          <cell r="G29">
            <v>3588000.004520548</v>
          </cell>
          <cell r="H29">
            <v>468000.00452054798</v>
          </cell>
        </row>
        <row r="30">
          <cell r="B30">
            <v>44470</v>
          </cell>
          <cell r="C30">
            <v>3588000.004520548</v>
          </cell>
          <cell r="D30"/>
          <cell r="E30">
            <v>31200</v>
          </cell>
          <cell r="F30">
            <v>0</v>
          </cell>
          <cell r="G30">
            <v>3619200.004520548</v>
          </cell>
          <cell r="H30">
            <v>499200.00452054798</v>
          </cell>
        </row>
        <row r="31">
          <cell r="B31">
            <v>44501</v>
          </cell>
          <cell r="C31">
            <v>3619200.004520548</v>
          </cell>
          <cell r="D31"/>
          <cell r="E31">
            <v>31200</v>
          </cell>
          <cell r="F31">
            <v>0</v>
          </cell>
          <cell r="G31">
            <v>3650400.004520548</v>
          </cell>
          <cell r="H31">
            <v>530400.00452054804</v>
          </cell>
        </row>
        <row r="32">
          <cell r="B32">
            <v>44531</v>
          </cell>
          <cell r="C32">
            <v>3650400.004520548</v>
          </cell>
          <cell r="D32"/>
          <cell r="E32">
            <v>31200</v>
          </cell>
          <cell r="F32">
            <v>0</v>
          </cell>
          <cell r="G32">
            <v>3681600.004520548</v>
          </cell>
          <cell r="H32">
            <v>561600.00452054804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Unit_Holders"/>
      <sheetName val="Payouts"/>
      <sheetName val="Ammort_Schedule"/>
      <sheetName val="Azim_Schedule"/>
    </sheetNames>
    <sheetDataSet>
      <sheetData sheetId="0">
        <row r="7">
          <cell r="E7">
            <v>3000000</v>
          </cell>
        </row>
      </sheetData>
      <sheetData sheetId="1"/>
      <sheetData sheetId="2" refreshError="1"/>
      <sheetData sheetId="3">
        <row r="3">
          <cell r="A3">
            <v>43647</v>
          </cell>
          <cell r="B3">
            <v>17643.75</v>
          </cell>
          <cell r="C3">
            <v>17643.75</v>
          </cell>
          <cell r="D3">
            <v>11709.375</v>
          </cell>
          <cell r="E3">
            <v>11709.375</v>
          </cell>
          <cell r="F3">
            <v>4420000</v>
          </cell>
          <cell r="G3">
            <v>35287.5</v>
          </cell>
          <cell r="H3">
            <v>23418.75</v>
          </cell>
          <cell r="I3">
            <v>11868.75</v>
          </cell>
          <cell r="J3">
            <v>288131.25</v>
          </cell>
          <cell r="K3">
            <v>0</v>
          </cell>
          <cell r="L3">
            <v>1000000</v>
          </cell>
          <cell r="M3">
            <v>0</v>
          </cell>
          <cell r="N3">
            <v>4420000</v>
          </cell>
        </row>
        <row r="4">
          <cell r="A4">
            <v>43678</v>
          </cell>
          <cell r="B4">
            <v>17643.75</v>
          </cell>
          <cell r="C4">
            <v>17643.75</v>
          </cell>
          <cell r="D4">
            <v>11709.375</v>
          </cell>
          <cell r="E4">
            <v>11709.375</v>
          </cell>
          <cell r="F4">
            <v>4420000</v>
          </cell>
          <cell r="G4">
            <v>35287.5</v>
          </cell>
          <cell r="H4">
            <v>23418.75</v>
          </cell>
          <cell r="I4">
            <v>11868.75</v>
          </cell>
          <cell r="J4">
            <v>276262.5</v>
          </cell>
          <cell r="K4">
            <v>0</v>
          </cell>
          <cell r="L4">
            <v>1000000</v>
          </cell>
          <cell r="M4">
            <v>0</v>
          </cell>
          <cell r="N4">
            <v>4420000</v>
          </cell>
        </row>
        <row r="5">
          <cell r="A5">
            <v>43709</v>
          </cell>
          <cell r="B5">
            <v>17643.75</v>
          </cell>
          <cell r="C5">
            <v>17643.75</v>
          </cell>
          <cell r="D5">
            <v>11709.375</v>
          </cell>
          <cell r="E5">
            <v>11709.375</v>
          </cell>
          <cell r="F5">
            <v>4420000</v>
          </cell>
          <cell r="G5">
            <v>35287.5</v>
          </cell>
          <cell r="H5">
            <v>23418.75</v>
          </cell>
          <cell r="I5">
            <v>11868.75</v>
          </cell>
          <cell r="J5">
            <v>264393.75</v>
          </cell>
          <cell r="K5">
            <v>0</v>
          </cell>
          <cell r="L5">
            <v>1000000</v>
          </cell>
          <cell r="M5">
            <v>0</v>
          </cell>
          <cell r="N5">
            <v>4420000</v>
          </cell>
        </row>
        <row r="6">
          <cell r="A6">
            <v>43739</v>
          </cell>
          <cell r="B6">
            <v>17643.75</v>
          </cell>
          <cell r="C6">
            <v>17643.75</v>
          </cell>
          <cell r="D6">
            <v>11709.375</v>
          </cell>
          <cell r="E6">
            <v>11709.375</v>
          </cell>
          <cell r="F6">
            <v>4420000</v>
          </cell>
          <cell r="G6">
            <v>35287.5</v>
          </cell>
          <cell r="H6">
            <v>23418.75</v>
          </cell>
          <cell r="I6">
            <v>11868.75</v>
          </cell>
          <cell r="J6">
            <v>252525</v>
          </cell>
          <cell r="K6">
            <v>0</v>
          </cell>
          <cell r="L6">
            <v>1000000</v>
          </cell>
          <cell r="M6">
            <v>0</v>
          </cell>
          <cell r="N6">
            <v>4420000</v>
          </cell>
        </row>
        <row r="7">
          <cell r="A7">
            <v>43770</v>
          </cell>
          <cell r="B7">
            <v>17643.75</v>
          </cell>
          <cell r="C7">
            <v>17643.75</v>
          </cell>
          <cell r="D7">
            <v>11709.375</v>
          </cell>
          <cell r="E7">
            <v>11709.375</v>
          </cell>
          <cell r="F7">
            <v>4420000</v>
          </cell>
          <cell r="G7">
            <v>35287.5</v>
          </cell>
          <cell r="H7">
            <v>23418.75</v>
          </cell>
          <cell r="I7">
            <v>11868.75</v>
          </cell>
          <cell r="J7">
            <v>240656.25</v>
          </cell>
          <cell r="K7">
            <v>0</v>
          </cell>
          <cell r="L7">
            <v>1000000</v>
          </cell>
          <cell r="M7">
            <v>0</v>
          </cell>
          <cell r="N7">
            <v>4420000</v>
          </cell>
        </row>
        <row r="8">
          <cell r="A8">
            <v>43800</v>
          </cell>
          <cell r="B8">
            <v>17643.75</v>
          </cell>
          <cell r="C8">
            <v>17643.75</v>
          </cell>
          <cell r="D8">
            <v>11709.375</v>
          </cell>
          <cell r="E8">
            <v>11709.375</v>
          </cell>
          <cell r="F8">
            <v>4420000</v>
          </cell>
          <cell r="G8">
            <v>35287.5</v>
          </cell>
          <cell r="H8">
            <v>23418.75</v>
          </cell>
          <cell r="I8">
            <v>11868.75</v>
          </cell>
          <cell r="J8">
            <v>228787.5</v>
          </cell>
          <cell r="K8">
            <v>0</v>
          </cell>
          <cell r="L8">
            <v>1000000</v>
          </cell>
          <cell r="M8">
            <v>0</v>
          </cell>
          <cell r="N8">
            <v>4420000</v>
          </cell>
        </row>
        <row r="9">
          <cell r="A9">
            <v>43831</v>
          </cell>
          <cell r="B9">
            <v>17643.75</v>
          </cell>
          <cell r="C9">
            <v>17643.75</v>
          </cell>
          <cell r="D9">
            <v>11709.375</v>
          </cell>
          <cell r="E9">
            <v>11709.375</v>
          </cell>
          <cell r="F9">
            <v>4420000</v>
          </cell>
          <cell r="G9">
            <v>35287.5</v>
          </cell>
          <cell r="H9">
            <v>23418.75</v>
          </cell>
          <cell r="I9">
            <v>11868.75</v>
          </cell>
          <cell r="J9">
            <v>216918.75</v>
          </cell>
          <cell r="K9">
            <v>0</v>
          </cell>
          <cell r="L9">
            <v>1000000</v>
          </cell>
          <cell r="M9">
            <v>0</v>
          </cell>
          <cell r="N9">
            <v>4420000</v>
          </cell>
        </row>
        <row r="10">
          <cell r="A10">
            <v>43862</v>
          </cell>
          <cell r="B10">
            <v>17643.75</v>
          </cell>
          <cell r="C10">
            <v>17643.75</v>
          </cell>
          <cell r="D10">
            <v>11709.375</v>
          </cell>
          <cell r="E10">
            <v>11709.375</v>
          </cell>
          <cell r="F10">
            <v>4420000</v>
          </cell>
          <cell r="G10">
            <v>35287.5</v>
          </cell>
          <cell r="H10">
            <v>23418.75</v>
          </cell>
          <cell r="I10">
            <v>11868.75</v>
          </cell>
          <cell r="J10">
            <v>205050</v>
          </cell>
          <cell r="K10">
            <v>0</v>
          </cell>
          <cell r="L10">
            <v>1000000</v>
          </cell>
          <cell r="M10">
            <v>0</v>
          </cell>
          <cell r="N10">
            <v>4420000</v>
          </cell>
        </row>
        <row r="11">
          <cell r="A11">
            <v>43891</v>
          </cell>
          <cell r="B11">
            <v>17643.75</v>
          </cell>
          <cell r="C11">
            <v>17643.75</v>
          </cell>
          <cell r="D11">
            <v>11709.375</v>
          </cell>
          <cell r="E11">
            <v>11709.375</v>
          </cell>
          <cell r="F11">
            <v>4420000</v>
          </cell>
          <cell r="G11">
            <v>35287.5</v>
          </cell>
          <cell r="H11">
            <v>23418.75</v>
          </cell>
          <cell r="I11">
            <v>11868.75</v>
          </cell>
          <cell r="J11">
            <v>193181.25</v>
          </cell>
          <cell r="K11">
            <v>0</v>
          </cell>
          <cell r="L11">
            <v>1000000</v>
          </cell>
          <cell r="M11">
            <v>0</v>
          </cell>
          <cell r="N11">
            <v>4420000</v>
          </cell>
        </row>
        <row r="12">
          <cell r="A12">
            <v>43922</v>
          </cell>
          <cell r="B12">
            <v>17643.75</v>
          </cell>
          <cell r="C12">
            <v>17643.75</v>
          </cell>
          <cell r="D12">
            <v>11709.375</v>
          </cell>
          <cell r="E12">
            <v>11709.375</v>
          </cell>
          <cell r="F12">
            <v>4420000</v>
          </cell>
          <cell r="G12">
            <v>35287.5</v>
          </cell>
          <cell r="H12">
            <v>23418.75</v>
          </cell>
          <cell r="I12">
            <v>11868.75</v>
          </cell>
          <cell r="J12">
            <v>181312.5</v>
          </cell>
          <cell r="K12">
            <v>0</v>
          </cell>
          <cell r="L12">
            <v>1000000</v>
          </cell>
          <cell r="M12">
            <v>0</v>
          </cell>
          <cell r="N12">
            <v>4420000</v>
          </cell>
        </row>
        <row r="13">
          <cell r="A13">
            <v>43952</v>
          </cell>
          <cell r="B13">
            <v>17643.75</v>
          </cell>
          <cell r="C13">
            <v>17643.75</v>
          </cell>
          <cell r="D13">
            <v>11709.375</v>
          </cell>
          <cell r="E13">
            <v>11709.375</v>
          </cell>
          <cell r="F13">
            <v>4420000</v>
          </cell>
          <cell r="G13">
            <v>35287.5</v>
          </cell>
          <cell r="H13">
            <v>23418.75</v>
          </cell>
          <cell r="I13">
            <v>11868.75</v>
          </cell>
          <cell r="J13">
            <v>169443.75</v>
          </cell>
          <cell r="K13">
            <v>0</v>
          </cell>
          <cell r="L13">
            <v>1000000</v>
          </cell>
          <cell r="M13">
            <v>0</v>
          </cell>
          <cell r="N13">
            <v>4420000</v>
          </cell>
        </row>
        <row r="14">
          <cell r="A14">
            <v>43983</v>
          </cell>
          <cell r="B14">
            <v>17643.75</v>
          </cell>
          <cell r="C14">
            <v>17643.75</v>
          </cell>
          <cell r="D14">
            <v>7093.75</v>
          </cell>
          <cell r="E14">
            <v>7093.75</v>
          </cell>
          <cell r="F14">
            <v>4420000</v>
          </cell>
          <cell r="G14">
            <v>35287.5</v>
          </cell>
          <cell r="H14">
            <v>14187.5</v>
          </cell>
          <cell r="I14">
            <v>21100</v>
          </cell>
          <cell r="J14">
            <v>148343.75</v>
          </cell>
          <cell r="K14">
            <v>0</v>
          </cell>
          <cell r="L14">
            <v>1000000</v>
          </cell>
          <cell r="M14">
            <v>0</v>
          </cell>
          <cell r="N14">
            <v>4420000</v>
          </cell>
        </row>
        <row r="15">
          <cell r="A15">
            <v>44013</v>
          </cell>
          <cell r="B15">
            <v>26875</v>
          </cell>
          <cell r="C15">
            <v>26875</v>
          </cell>
          <cell r="D15">
            <v>16325</v>
          </cell>
          <cell r="E15">
            <v>16325</v>
          </cell>
          <cell r="F15">
            <v>4420000</v>
          </cell>
          <cell r="G15">
            <v>53750</v>
          </cell>
          <cell r="H15">
            <v>32650</v>
          </cell>
          <cell r="I15">
            <v>21100</v>
          </cell>
          <cell r="J15">
            <v>127243.75</v>
          </cell>
          <cell r="K15">
            <v>0</v>
          </cell>
          <cell r="L15">
            <v>1000000</v>
          </cell>
          <cell r="M15">
            <v>0</v>
          </cell>
          <cell r="N15">
            <v>4420000</v>
          </cell>
        </row>
        <row r="16">
          <cell r="A16">
            <v>44044</v>
          </cell>
          <cell r="B16">
            <v>26875</v>
          </cell>
          <cell r="C16">
            <v>26875</v>
          </cell>
          <cell r="D16">
            <v>16325</v>
          </cell>
          <cell r="E16">
            <v>16325</v>
          </cell>
          <cell r="F16">
            <v>4420000</v>
          </cell>
          <cell r="G16">
            <v>53750</v>
          </cell>
          <cell r="H16">
            <v>32650</v>
          </cell>
          <cell r="I16">
            <v>21100</v>
          </cell>
          <cell r="J16">
            <v>106143.75</v>
          </cell>
          <cell r="K16">
            <v>0</v>
          </cell>
          <cell r="L16">
            <v>1000000</v>
          </cell>
          <cell r="M16">
            <v>0</v>
          </cell>
          <cell r="N16">
            <v>4420000</v>
          </cell>
        </row>
        <row r="17">
          <cell r="A17">
            <v>44075</v>
          </cell>
          <cell r="B17">
            <v>26875</v>
          </cell>
          <cell r="C17">
            <v>26875</v>
          </cell>
          <cell r="D17">
            <v>16325</v>
          </cell>
          <cell r="E17">
            <v>16325</v>
          </cell>
          <cell r="F17">
            <v>4420000</v>
          </cell>
          <cell r="G17">
            <v>53750</v>
          </cell>
          <cell r="H17">
            <v>32650</v>
          </cell>
          <cell r="I17">
            <v>21100</v>
          </cell>
          <cell r="J17">
            <v>85043.75</v>
          </cell>
          <cell r="K17">
            <v>0</v>
          </cell>
          <cell r="L17">
            <v>1000000</v>
          </cell>
          <cell r="M17">
            <v>0</v>
          </cell>
          <cell r="N17">
            <v>4420000</v>
          </cell>
        </row>
        <row r="18">
          <cell r="A18">
            <v>44105</v>
          </cell>
          <cell r="B18">
            <v>26875</v>
          </cell>
          <cell r="C18">
            <v>26875</v>
          </cell>
          <cell r="D18">
            <v>16325</v>
          </cell>
          <cell r="E18">
            <v>16325</v>
          </cell>
          <cell r="F18">
            <v>4420000</v>
          </cell>
          <cell r="G18">
            <v>53750</v>
          </cell>
          <cell r="H18">
            <v>32650</v>
          </cell>
          <cell r="I18">
            <v>21100</v>
          </cell>
          <cell r="J18">
            <v>63943.75</v>
          </cell>
          <cell r="K18">
            <v>0</v>
          </cell>
          <cell r="L18">
            <v>1000000</v>
          </cell>
          <cell r="M18">
            <v>0</v>
          </cell>
          <cell r="N18">
            <v>4420000</v>
          </cell>
        </row>
        <row r="19">
          <cell r="A19">
            <v>44136</v>
          </cell>
          <cell r="B19">
            <v>26875</v>
          </cell>
          <cell r="C19">
            <v>26875</v>
          </cell>
          <cell r="D19">
            <v>16325</v>
          </cell>
          <cell r="E19">
            <v>16325</v>
          </cell>
          <cell r="F19">
            <v>4420000</v>
          </cell>
          <cell r="G19">
            <v>53750</v>
          </cell>
          <cell r="H19">
            <v>32650</v>
          </cell>
          <cell r="I19">
            <v>21100</v>
          </cell>
          <cell r="J19">
            <v>42843.75</v>
          </cell>
          <cell r="K19">
            <v>0</v>
          </cell>
          <cell r="L19">
            <v>1000000</v>
          </cell>
          <cell r="M19">
            <v>0</v>
          </cell>
          <cell r="N19">
            <v>4420000</v>
          </cell>
        </row>
        <row r="20">
          <cell r="A20">
            <v>44166</v>
          </cell>
          <cell r="B20">
            <v>26875</v>
          </cell>
          <cell r="C20">
            <v>26875</v>
          </cell>
          <cell r="D20">
            <v>16325</v>
          </cell>
          <cell r="E20">
            <v>16325</v>
          </cell>
          <cell r="F20">
            <v>4420000</v>
          </cell>
          <cell r="G20">
            <v>53750</v>
          </cell>
          <cell r="H20">
            <v>32650</v>
          </cell>
          <cell r="I20">
            <v>21100</v>
          </cell>
          <cell r="J20">
            <v>21743.75</v>
          </cell>
          <cell r="K20">
            <v>0</v>
          </cell>
          <cell r="L20">
            <v>1000000</v>
          </cell>
          <cell r="M20">
            <v>0</v>
          </cell>
          <cell r="N20">
            <v>4420000</v>
          </cell>
        </row>
        <row r="21">
          <cell r="A21">
            <v>44197</v>
          </cell>
          <cell r="B21">
            <v>26875</v>
          </cell>
          <cell r="C21">
            <v>26875</v>
          </cell>
          <cell r="D21">
            <v>16325</v>
          </cell>
          <cell r="E21">
            <v>16325</v>
          </cell>
          <cell r="F21">
            <v>4420000</v>
          </cell>
          <cell r="G21">
            <v>53750</v>
          </cell>
          <cell r="H21">
            <v>32650</v>
          </cell>
          <cell r="I21">
            <v>21100</v>
          </cell>
          <cell r="J21">
            <v>643.75</v>
          </cell>
          <cell r="K21">
            <v>0</v>
          </cell>
          <cell r="L21">
            <v>1000000</v>
          </cell>
          <cell r="M21">
            <v>0</v>
          </cell>
          <cell r="N21">
            <v>4420000</v>
          </cell>
        </row>
        <row r="22">
          <cell r="A22">
            <v>44228</v>
          </cell>
          <cell r="B22">
            <v>26875</v>
          </cell>
          <cell r="C22">
            <v>26875</v>
          </cell>
          <cell r="D22">
            <v>26553.125</v>
          </cell>
          <cell r="E22">
            <v>26553.125</v>
          </cell>
          <cell r="F22">
            <v>4420000</v>
          </cell>
          <cell r="G22">
            <v>53750</v>
          </cell>
          <cell r="H22">
            <v>53106.25</v>
          </cell>
          <cell r="I22">
            <v>643.75</v>
          </cell>
          <cell r="J22">
            <v>0</v>
          </cell>
          <cell r="K22">
            <v>0</v>
          </cell>
          <cell r="L22">
            <v>1000000</v>
          </cell>
          <cell r="M22">
            <v>0</v>
          </cell>
          <cell r="N22">
            <v>4420000</v>
          </cell>
        </row>
        <row r="23">
          <cell r="A23">
            <v>44256</v>
          </cell>
          <cell r="B23">
            <v>26875</v>
          </cell>
          <cell r="C23">
            <v>26875</v>
          </cell>
          <cell r="D23">
            <v>26875</v>
          </cell>
          <cell r="E23">
            <v>26875</v>
          </cell>
          <cell r="F23">
            <v>4420000</v>
          </cell>
          <cell r="G23">
            <v>53750</v>
          </cell>
          <cell r="H23">
            <v>53750</v>
          </cell>
          <cell r="I23">
            <v>0</v>
          </cell>
          <cell r="J23">
            <v>0</v>
          </cell>
          <cell r="K23">
            <v>0</v>
          </cell>
          <cell r="L23">
            <v>1000000</v>
          </cell>
          <cell r="M23">
            <v>0</v>
          </cell>
          <cell r="N23">
            <v>4420000</v>
          </cell>
        </row>
        <row r="24">
          <cell r="A24">
            <v>44287</v>
          </cell>
          <cell r="B24">
            <v>26875</v>
          </cell>
          <cell r="C24">
            <v>26875</v>
          </cell>
          <cell r="D24">
            <v>26875</v>
          </cell>
          <cell r="E24">
            <v>26875</v>
          </cell>
          <cell r="F24">
            <v>4420000</v>
          </cell>
          <cell r="G24">
            <v>53750</v>
          </cell>
          <cell r="H24">
            <v>53750</v>
          </cell>
          <cell r="I24">
            <v>0</v>
          </cell>
          <cell r="J24">
            <v>0</v>
          </cell>
          <cell r="K24">
            <v>0</v>
          </cell>
          <cell r="L24">
            <v>1000000</v>
          </cell>
          <cell r="M24">
            <v>0</v>
          </cell>
          <cell r="N24">
            <v>4420000</v>
          </cell>
        </row>
        <row r="25">
          <cell r="A25">
            <v>44317</v>
          </cell>
          <cell r="B25">
            <v>26875</v>
          </cell>
          <cell r="C25">
            <v>26875</v>
          </cell>
          <cell r="D25">
            <v>26875</v>
          </cell>
          <cell r="E25">
            <v>26875</v>
          </cell>
          <cell r="F25">
            <v>4420000</v>
          </cell>
          <cell r="G25">
            <v>53750</v>
          </cell>
          <cell r="H25">
            <v>53750</v>
          </cell>
          <cell r="I25">
            <v>0</v>
          </cell>
          <cell r="J25">
            <v>0</v>
          </cell>
          <cell r="K25">
            <v>0</v>
          </cell>
          <cell r="L25">
            <v>1000000</v>
          </cell>
          <cell r="M25">
            <v>0</v>
          </cell>
          <cell r="N25">
            <v>4420000</v>
          </cell>
        </row>
        <row r="26">
          <cell r="A26">
            <v>44348</v>
          </cell>
          <cell r="B26">
            <v>26875</v>
          </cell>
          <cell r="C26">
            <v>26875</v>
          </cell>
          <cell r="D26">
            <v>26875</v>
          </cell>
          <cell r="E26">
            <v>26875</v>
          </cell>
          <cell r="F26">
            <v>4420000</v>
          </cell>
          <cell r="G26">
            <v>53750</v>
          </cell>
          <cell r="H26">
            <v>53750</v>
          </cell>
          <cell r="I26">
            <v>0</v>
          </cell>
          <cell r="J26">
            <v>0</v>
          </cell>
          <cell r="K26">
            <v>0</v>
          </cell>
          <cell r="L26">
            <v>1000000</v>
          </cell>
          <cell r="M26">
            <v>0</v>
          </cell>
          <cell r="N26">
            <v>4420000</v>
          </cell>
        </row>
        <row r="27">
          <cell r="A27">
            <v>44378</v>
          </cell>
          <cell r="B27">
            <v>26875</v>
          </cell>
          <cell r="C27">
            <v>26875</v>
          </cell>
          <cell r="D27">
            <v>26875</v>
          </cell>
          <cell r="E27">
            <v>26875</v>
          </cell>
          <cell r="F27">
            <v>4420000</v>
          </cell>
          <cell r="G27">
            <v>53750</v>
          </cell>
          <cell r="H27">
            <v>53750</v>
          </cell>
          <cell r="I27">
            <v>0</v>
          </cell>
          <cell r="J27">
            <v>0</v>
          </cell>
          <cell r="K27">
            <v>0</v>
          </cell>
          <cell r="L27">
            <v>1000000</v>
          </cell>
          <cell r="M27">
            <v>0</v>
          </cell>
          <cell r="N27">
            <v>4420000</v>
          </cell>
        </row>
        <row r="28">
          <cell r="A28">
            <v>44409</v>
          </cell>
          <cell r="B28">
            <v>26875</v>
          </cell>
          <cell r="C28">
            <v>26875</v>
          </cell>
          <cell r="D28">
            <v>26875</v>
          </cell>
          <cell r="E28">
            <v>26875</v>
          </cell>
          <cell r="F28">
            <v>4420000</v>
          </cell>
          <cell r="G28">
            <v>53750</v>
          </cell>
          <cell r="H28">
            <v>53750</v>
          </cell>
          <cell r="I28">
            <v>0</v>
          </cell>
          <cell r="J28">
            <v>0</v>
          </cell>
          <cell r="K28">
            <v>0</v>
          </cell>
          <cell r="L28">
            <v>1000000</v>
          </cell>
          <cell r="M28">
            <v>0</v>
          </cell>
          <cell r="N28">
            <v>4420000</v>
          </cell>
        </row>
      </sheetData>
      <sheetData sheetId="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3">
          <cell r="C3">
            <v>120000</v>
          </cell>
        </row>
        <row r="4">
          <cell r="C4">
            <v>2975000</v>
          </cell>
        </row>
        <row r="5">
          <cell r="C5">
            <v>25000</v>
          </cell>
        </row>
        <row r="10">
          <cell r="C10">
            <v>0.18</v>
          </cell>
        </row>
      </sheetData>
      <sheetData sheetId="1">
        <row r="4">
          <cell r="C4">
            <v>43800</v>
          </cell>
          <cell r="D4">
            <v>20716.13</v>
          </cell>
          <cell r="E4"/>
          <cell r="F4"/>
          <cell r="G4"/>
          <cell r="H4"/>
          <cell r="I4">
            <v>0</v>
          </cell>
          <cell r="J4">
            <v>3140716.13</v>
          </cell>
        </row>
        <row r="5">
          <cell r="C5">
            <v>43831</v>
          </cell>
          <cell r="D5">
            <v>17560.990000000002</v>
          </cell>
          <cell r="E5">
            <v>38277.120000000003</v>
          </cell>
          <cell r="F5">
            <v>25742.300000000003</v>
          </cell>
          <cell r="G5">
            <v>6153.82</v>
          </cell>
          <cell r="H5">
            <v>6381</v>
          </cell>
          <cell r="I5">
            <v>0</v>
          </cell>
          <cell r="J5">
            <v>3120000</v>
          </cell>
        </row>
        <row r="6">
          <cell r="C6">
            <v>43831</v>
          </cell>
          <cell r="D6">
            <v>16354.84</v>
          </cell>
          <cell r="E6">
            <v>16354.84</v>
          </cell>
          <cell r="F6">
            <v>16354.84</v>
          </cell>
          <cell r="G6"/>
          <cell r="H6"/>
          <cell r="I6">
            <v>0</v>
          </cell>
          <cell r="J6">
            <v>3120000</v>
          </cell>
        </row>
        <row r="7">
          <cell r="C7">
            <v>43862</v>
          </cell>
          <cell r="D7">
            <v>33800</v>
          </cell>
          <cell r="E7">
            <v>33800</v>
          </cell>
          <cell r="F7">
            <v>21149.46</v>
          </cell>
          <cell r="G7">
            <v>2650.54</v>
          </cell>
          <cell r="H7">
            <v>10000</v>
          </cell>
          <cell r="I7">
            <v>0</v>
          </cell>
          <cell r="J7">
            <v>3120000</v>
          </cell>
        </row>
        <row r="8">
          <cell r="C8">
            <v>43891</v>
          </cell>
          <cell r="D8">
            <v>33800</v>
          </cell>
          <cell r="E8">
            <v>33800</v>
          </cell>
          <cell r="F8">
            <v>28378.48</v>
          </cell>
          <cell r="G8">
            <v>5421.52</v>
          </cell>
          <cell r="H8">
            <v>0</v>
          </cell>
          <cell r="I8">
            <v>0</v>
          </cell>
          <cell r="J8">
            <v>3120000</v>
          </cell>
        </row>
        <row r="9">
          <cell r="C9">
            <v>43922</v>
          </cell>
          <cell r="D9">
            <v>33800</v>
          </cell>
          <cell r="E9">
            <v>33800</v>
          </cell>
          <cell r="F9">
            <v>28378.48</v>
          </cell>
          <cell r="G9">
            <v>5421.52</v>
          </cell>
          <cell r="H9">
            <v>0</v>
          </cell>
          <cell r="I9">
            <v>0</v>
          </cell>
          <cell r="J9">
            <v>3120000</v>
          </cell>
        </row>
        <row r="10">
          <cell r="C10">
            <v>43952</v>
          </cell>
          <cell r="D10">
            <v>33800</v>
          </cell>
          <cell r="E10">
            <v>33800</v>
          </cell>
          <cell r="F10">
            <v>28378.5</v>
          </cell>
          <cell r="G10">
            <v>5421.5</v>
          </cell>
          <cell r="H10">
            <v>0</v>
          </cell>
          <cell r="I10">
            <v>0</v>
          </cell>
          <cell r="J10">
            <v>3120000</v>
          </cell>
        </row>
        <row r="11">
          <cell r="C11">
            <v>43983</v>
          </cell>
          <cell r="D11">
            <v>33800</v>
          </cell>
          <cell r="E11">
            <v>33800</v>
          </cell>
          <cell r="F11">
            <v>28378.5</v>
          </cell>
          <cell r="G11">
            <v>5421.5</v>
          </cell>
          <cell r="H11">
            <v>0</v>
          </cell>
          <cell r="I11">
            <v>0</v>
          </cell>
          <cell r="J11">
            <v>3120000</v>
          </cell>
        </row>
        <row r="12">
          <cell r="C12">
            <v>44013</v>
          </cell>
          <cell r="D12">
            <v>33800</v>
          </cell>
          <cell r="E12">
            <v>33800</v>
          </cell>
          <cell r="F12">
            <v>28378.5</v>
          </cell>
          <cell r="G12">
            <v>5421.5</v>
          </cell>
          <cell r="H12">
            <v>0</v>
          </cell>
          <cell r="I12">
            <v>0</v>
          </cell>
          <cell r="J12">
            <v>3120000</v>
          </cell>
        </row>
        <row r="13">
          <cell r="C13">
            <v>44044</v>
          </cell>
          <cell r="D13">
            <v>33800</v>
          </cell>
          <cell r="E13">
            <v>33800</v>
          </cell>
          <cell r="F13">
            <v>28378.5</v>
          </cell>
          <cell r="G13">
            <v>5421.5</v>
          </cell>
          <cell r="H13">
            <v>0</v>
          </cell>
          <cell r="I13">
            <v>0</v>
          </cell>
          <cell r="J13">
            <v>3120000</v>
          </cell>
        </row>
        <row r="14">
          <cell r="C14">
            <v>44075</v>
          </cell>
          <cell r="D14">
            <v>33800</v>
          </cell>
          <cell r="E14">
            <v>33800</v>
          </cell>
          <cell r="F14">
            <v>28378.5</v>
          </cell>
          <cell r="G14">
            <v>5421.5</v>
          </cell>
          <cell r="H14">
            <v>0</v>
          </cell>
          <cell r="I14">
            <v>0</v>
          </cell>
          <cell r="J14">
            <v>3120000</v>
          </cell>
        </row>
        <row r="15">
          <cell r="C15">
            <v>44105</v>
          </cell>
          <cell r="D15">
            <v>33800</v>
          </cell>
          <cell r="E15">
            <v>33800</v>
          </cell>
          <cell r="F15">
            <v>28378.5</v>
          </cell>
          <cell r="G15">
            <v>5421.5</v>
          </cell>
          <cell r="H15">
            <v>0</v>
          </cell>
          <cell r="I15">
            <v>0</v>
          </cell>
          <cell r="J15">
            <v>3120000</v>
          </cell>
        </row>
        <row r="16">
          <cell r="C16">
            <v>44136</v>
          </cell>
          <cell r="D16">
            <v>33800</v>
          </cell>
          <cell r="E16">
            <v>33800</v>
          </cell>
          <cell r="F16">
            <v>28378.5</v>
          </cell>
          <cell r="G16">
            <v>5421.5</v>
          </cell>
          <cell r="H16">
            <v>0</v>
          </cell>
          <cell r="I16">
            <v>0</v>
          </cell>
          <cell r="J16">
            <v>3120000</v>
          </cell>
        </row>
        <row r="17">
          <cell r="C17">
            <v>44166</v>
          </cell>
          <cell r="D17">
            <v>13083.87</v>
          </cell>
          <cell r="E17"/>
          <cell r="F17">
            <v>0</v>
          </cell>
          <cell r="G17"/>
          <cell r="H17">
            <v>0</v>
          </cell>
          <cell r="I17">
            <v>0</v>
          </cell>
          <cell r="J17">
            <v>3133083.87</v>
          </cell>
        </row>
        <row r="18">
          <cell r="C18">
            <v>44166</v>
          </cell>
          <cell r="D18">
            <v>28683.87</v>
          </cell>
          <cell r="E18">
            <v>41767.74</v>
          </cell>
          <cell r="F18">
            <v>36346.239999999998</v>
          </cell>
          <cell r="G18">
            <v>5421.5</v>
          </cell>
          <cell r="H18">
            <v>0</v>
          </cell>
          <cell r="I18">
            <v>0</v>
          </cell>
          <cell r="J18">
            <v>3120000</v>
          </cell>
        </row>
        <row r="19">
          <cell r="C19">
            <v>44197</v>
          </cell>
          <cell r="D19">
            <v>46800</v>
          </cell>
          <cell r="E19"/>
          <cell r="F19">
            <v>0</v>
          </cell>
          <cell r="G19"/>
          <cell r="H19">
            <v>0</v>
          </cell>
          <cell r="I19">
            <v>0</v>
          </cell>
          <cell r="J19">
            <v>3166800</v>
          </cell>
        </row>
        <row r="20">
          <cell r="C20">
            <v>44228</v>
          </cell>
          <cell r="D20">
            <v>46800</v>
          </cell>
          <cell r="E20"/>
          <cell r="F20">
            <v>0</v>
          </cell>
          <cell r="G20"/>
          <cell r="H20">
            <v>0</v>
          </cell>
          <cell r="I20">
            <v>0</v>
          </cell>
          <cell r="J20">
            <v>3213600</v>
          </cell>
        </row>
        <row r="21">
          <cell r="C21">
            <v>44256</v>
          </cell>
          <cell r="D21">
            <v>46800</v>
          </cell>
          <cell r="E21"/>
          <cell r="F21">
            <v>0</v>
          </cell>
          <cell r="G21"/>
          <cell r="H21">
            <v>0</v>
          </cell>
          <cell r="I21">
            <v>0</v>
          </cell>
          <cell r="J21">
            <v>3260400</v>
          </cell>
        </row>
        <row r="22">
          <cell r="C22">
            <v>44287</v>
          </cell>
          <cell r="D22">
            <v>46800</v>
          </cell>
          <cell r="E22"/>
          <cell r="F22">
            <v>0</v>
          </cell>
          <cell r="G22"/>
          <cell r="H22">
            <v>0</v>
          </cell>
          <cell r="I22">
            <v>0</v>
          </cell>
          <cell r="J22">
            <v>3307200</v>
          </cell>
        </row>
        <row r="23">
          <cell r="C23">
            <v>44317</v>
          </cell>
          <cell r="D23">
            <v>46800</v>
          </cell>
          <cell r="E23"/>
          <cell r="F23">
            <v>0</v>
          </cell>
          <cell r="G23"/>
          <cell r="H23">
            <v>0</v>
          </cell>
          <cell r="I23">
            <v>0</v>
          </cell>
          <cell r="J23">
            <v>3354000</v>
          </cell>
        </row>
        <row r="24">
          <cell r="C24">
            <v>44348</v>
          </cell>
          <cell r="D24">
            <v>18720</v>
          </cell>
          <cell r="E24"/>
          <cell r="F24">
            <v>0</v>
          </cell>
          <cell r="G24"/>
          <cell r="H24">
            <v>0</v>
          </cell>
          <cell r="I24"/>
          <cell r="J24">
            <v>3372720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6">
          <cell r="C6">
            <v>75000</v>
          </cell>
        </row>
        <row r="7">
          <cell r="C7">
            <v>25000</v>
          </cell>
        </row>
        <row r="8">
          <cell r="C8">
            <v>500000</v>
          </cell>
        </row>
      </sheetData>
      <sheetData sheetId="1">
        <row r="15">
          <cell r="C15">
            <v>44119</v>
          </cell>
          <cell r="D15">
            <v>600000</v>
          </cell>
          <cell r="E15">
            <v>0</v>
          </cell>
          <cell r="F15">
            <v>0</v>
          </cell>
          <cell r="G15">
            <v>75000</v>
          </cell>
          <cell r="H15">
            <v>0</v>
          </cell>
          <cell r="I15">
            <v>0</v>
          </cell>
          <cell r="J15">
            <v>600000</v>
          </cell>
        </row>
        <row r="16">
          <cell r="C16">
            <v>44136</v>
          </cell>
          <cell r="D16">
            <v>600000</v>
          </cell>
          <cell r="E16">
            <v>3749.9999999999995</v>
          </cell>
          <cell r="F16">
            <v>3749.9999999999995</v>
          </cell>
          <cell r="G16">
            <v>71250</v>
          </cell>
          <cell r="H16">
            <v>0</v>
          </cell>
          <cell r="I16">
            <v>3749.9999999999995</v>
          </cell>
          <cell r="J16">
            <v>600000</v>
          </cell>
        </row>
        <row r="17">
          <cell r="C17">
            <v>44136</v>
          </cell>
          <cell r="D17">
            <v>600000</v>
          </cell>
          <cell r="E17">
            <v>7499.9999999999991</v>
          </cell>
          <cell r="F17">
            <v>7499.9999999999991</v>
          </cell>
          <cell r="G17">
            <v>63750</v>
          </cell>
          <cell r="H17"/>
          <cell r="I17">
            <v>7499.9999999999991</v>
          </cell>
          <cell r="J17">
            <v>600000</v>
          </cell>
        </row>
        <row r="18">
          <cell r="C18">
            <v>44166</v>
          </cell>
          <cell r="D18">
            <v>600000</v>
          </cell>
          <cell r="E18">
            <v>7499.9999999999991</v>
          </cell>
          <cell r="F18">
            <v>7499.9999999999991</v>
          </cell>
          <cell r="G18">
            <v>56250</v>
          </cell>
          <cell r="H18">
            <v>0</v>
          </cell>
          <cell r="I18">
            <v>7499.9999999999991</v>
          </cell>
          <cell r="J18">
            <v>600000</v>
          </cell>
        </row>
        <row r="19">
          <cell r="C19">
            <v>44197</v>
          </cell>
          <cell r="D19">
            <v>600000</v>
          </cell>
          <cell r="E19">
            <v>7499.9999999999991</v>
          </cell>
          <cell r="F19">
            <v>7499.9999999999991</v>
          </cell>
          <cell r="G19">
            <v>48750</v>
          </cell>
          <cell r="H19">
            <v>0</v>
          </cell>
          <cell r="I19">
            <v>7499.9999999999991</v>
          </cell>
          <cell r="J19">
            <v>600000</v>
          </cell>
        </row>
        <row r="20">
          <cell r="C20">
            <v>44228</v>
          </cell>
          <cell r="D20">
            <v>600000</v>
          </cell>
          <cell r="E20">
            <v>7499.9999999999991</v>
          </cell>
          <cell r="F20">
            <v>7499.9999999999991</v>
          </cell>
          <cell r="G20">
            <v>41250</v>
          </cell>
          <cell r="H20">
            <v>0</v>
          </cell>
          <cell r="I20">
            <v>7499.9999999999991</v>
          </cell>
          <cell r="J20">
            <v>600000</v>
          </cell>
        </row>
        <row r="21">
          <cell r="C21">
            <v>44256</v>
          </cell>
          <cell r="D21">
            <v>600000</v>
          </cell>
          <cell r="E21">
            <v>7499.9999999999991</v>
          </cell>
          <cell r="F21">
            <v>7499.9999999999991</v>
          </cell>
          <cell r="G21">
            <v>33750</v>
          </cell>
          <cell r="H21">
            <v>0</v>
          </cell>
          <cell r="I21">
            <v>7499.9999999999991</v>
          </cell>
          <cell r="J21">
            <v>600000</v>
          </cell>
        </row>
        <row r="22">
          <cell r="C22">
            <v>44287</v>
          </cell>
          <cell r="D22">
            <v>600000</v>
          </cell>
          <cell r="E22">
            <v>7499.9999999999991</v>
          </cell>
          <cell r="F22">
            <v>7499.9999999999991</v>
          </cell>
          <cell r="G22">
            <v>26250</v>
          </cell>
          <cell r="H22">
            <v>0</v>
          </cell>
          <cell r="I22">
            <v>7499.9999999999991</v>
          </cell>
          <cell r="J22">
            <v>600000</v>
          </cell>
        </row>
        <row r="23">
          <cell r="C23">
            <v>44317</v>
          </cell>
          <cell r="D23">
            <v>600000</v>
          </cell>
          <cell r="E23">
            <v>7499.9999999999991</v>
          </cell>
          <cell r="F23">
            <v>7499.9999999999991</v>
          </cell>
          <cell r="G23">
            <v>18750</v>
          </cell>
          <cell r="H23">
            <v>0</v>
          </cell>
          <cell r="I23">
            <v>7499.9999999999991</v>
          </cell>
          <cell r="J23">
            <v>600000</v>
          </cell>
        </row>
        <row r="24">
          <cell r="C24">
            <v>44348</v>
          </cell>
          <cell r="D24">
            <v>600000</v>
          </cell>
          <cell r="E24">
            <v>7499.9999999999991</v>
          </cell>
          <cell r="F24">
            <v>7499.9999999999991</v>
          </cell>
          <cell r="G24">
            <v>11250</v>
          </cell>
          <cell r="H24">
            <v>0</v>
          </cell>
          <cell r="I24">
            <v>7499.9999999999991</v>
          </cell>
          <cell r="J24">
            <v>600000</v>
          </cell>
        </row>
        <row r="25">
          <cell r="C25">
            <v>44378</v>
          </cell>
          <cell r="D25">
            <v>600000</v>
          </cell>
          <cell r="E25">
            <v>7499.9999999999991</v>
          </cell>
          <cell r="F25">
            <v>7499.9999999999991</v>
          </cell>
          <cell r="G25">
            <v>3750.0000000000009</v>
          </cell>
          <cell r="H25">
            <v>0</v>
          </cell>
          <cell r="I25">
            <v>7499.9999999999991</v>
          </cell>
          <cell r="J25">
            <v>600000</v>
          </cell>
        </row>
        <row r="26">
          <cell r="C26">
            <v>44409</v>
          </cell>
          <cell r="D26">
            <v>600000</v>
          </cell>
          <cell r="E26">
            <v>7499.9999999999991</v>
          </cell>
          <cell r="F26">
            <v>3750</v>
          </cell>
          <cell r="G26">
            <v>0</v>
          </cell>
          <cell r="H26"/>
          <cell r="I26">
            <v>3750</v>
          </cell>
          <cell r="J26">
            <v>603750</v>
          </cell>
        </row>
        <row r="27">
          <cell r="C27">
            <v>44440</v>
          </cell>
          <cell r="D27">
            <v>603750</v>
          </cell>
          <cell r="E27">
            <v>7499.9999999999991</v>
          </cell>
          <cell r="F27">
            <v>0</v>
          </cell>
          <cell r="G27">
            <v>0</v>
          </cell>
          <cell r="H27"/>
          <cell r="I27">
            <v>0</v>
          </cell>
          <cell r="J27">
            <v>611250</v>
          </cell>
        </row>
        <row r="28">
          <cell r="C28">
            <v>44470</v>
          </cell>
          <cell r="D28">
            <v>611250</v>
          </cell>
          <cell r="E28">
            <v>7499.9999999999991</v>
          </cell>
          <cell r="F28">
            <v>0</v>
          </cell>
          <cell r="G28">
            <v>0</v>
          </cell>
          <cell r="H28"/>
          <cell r="I28">
            <v>0</v>
          </cell>
          <cell r="J28">
            <v>618750</v>
          </cell>
        </row>
        <row r="29">
          <cell r="C29">
            <v>44501</v>
          </cell>
          <cell r="D29">
            <v>618750</v>
          </cell>
          <cell r="E29">
            <v>10000</v>
          </cell>
          <cell r="F29">
            <v>0</v>
          </cell>
          <cell r="G29">
            <v>0</v>
          </cell>
          <cell r="H29"/>
          <cell r="I29">
            <v>0</v>
          </cell>
          <cell r="J29">
            <v>628750</v>
          </cell>
        </row>
        <row r="30">
          <cell r="C30">
            <v>44531</v>
          </cell>
          <cell r="D30">
            <v>628750</v>
          </cell>
          <cell r="E30">
            <v>10000</v>
          </cell>
          <cell r="F30">
            <v>0</v>
          </cell>
          <cell r="G30">
            <v>0</v>
          </cell>
          <cell r="H30"/>
          <cell r="I30">
            <v>0</v>
          </cell>
          <cell r="J30">
            <v>638750</v>
          </cell>
        </row>
        <row r="31">
          <cell r="C31">
            <v>44562</v>
          </cell>
          <cell r="D31">
            <v>638750</v>
          </cell>
          <cell r="E31">
            <v>10000</v>
          </cell>
          <cell r="F31">
            <v>0</v>
          </cell>
          <cell r="G31">
            <v>0</v>
          </cell>
          <cell r="H31"/>
          <cell r="I31">
            <v>0</v>
          </cell>
          <cell r="J31">
            <v>648750</v>
          </cell>
        </row>
        <row r="32">
          <cell r="C32">
            <v>44593</v>
          </cell>
          <cell r="D32">
            <v>648750</v>
          </cell>
          <cell r="E32">
            <v>10000</v>
          </cell>
          <cell r="F32">
            <v>0</v>
          </cell>
          <cell r="G32">
            <v>0</v>
          </cell>
          <cell r="H32"/>
          <cell r="I32">
            <v>0</v>
          </cell>
          <cell r="J32">
            <v>658750</v>
          </cell>
        </row>
        <row r="33">
          <cell r="C33">
            <v>44621</v>
          </cell>
          <cell r="D33">
            <v>658750</v>
          </cell>
          <cell r="E33">
            <v>10000</v>
          </cell>
          <cell r="F33">
            <v>0</v>
          </cell>
          <cell r="G33">
            <v>0</v>
          </cell>
          <cell r="H33"/>
          <cell r="I33">
            <v>0</v>
          </cell>
          <cell r="J33">
            <v>668750</v>
          </cell>
        </row>
        <row r="34">
          <cell r="C34">
            <v>44652</v>
          </cell>
          <cell r="D34">
            <v>668750</v>
          </cell>
          <cell r="E34">
            <v>10000</v>
          </cell>
          <cell r="F34">
            <v>0</v>
          </cell>
          <cell r="G34">
            <v>0</v>
          </cell>
          <cell r="H34"/>
          <cell r="I34">
            <v>0</v>
          </cell>
          <cell r="J34">
            <v>678750</v>
          </cell>
        </row>
        <row r="35">
          <cell r="C35">
            <v>44682</v>
          </cell>
          <cell r="D35">
            <v>678750</v>
          </cell>
          <cell r="E35">
            <v>10000</v>
          </cell>
          <cell r="F35">
            <v>0</v>
          </cell>
          <cell r="G35">
            <v>0</v>
          </cell>
          <cell r="H35"/>
          <cell r="I35">
            <v>0</v>
          </cell>
          <cell r="J35">
            <v>688750</v>
          </cell>
        </row>
        <row r="36">
          <cell r="C36">
            <v>44713</v>
          </cell>
          <cell r="D36">
            <v>688750</v>
          </cell>
          <cell r="E36">
            <v>10000</v>
          </cell>
          <cell r="F36">
            <v>0</v>
          </cell>
          <cell r="G36">
            <v>0</v>
          </cell>
          <cell r="H36"/>
          <cell r="I36">
            <v>0</v>
          </cell>
          <cell r="J36">
            <v>698750</v>
          </cell>
        </row>
        <row r="37">
          <cell r="C37">
            <v>44743</v>
          </cell>
          <cell r="D37">
            <v>698750</v>
          </cell>
          <cell r="E37">
            <v>10000</v>
          </cell>
          <cell r="F37">
            <v>0</v>
          </cell>
          <cell r="G37">
            <v>0</v>
          </cell>
          <cell r="H37"/>
          <cell r="I37">
            <v>0</v>
          </cell>
          <cell r="J37">
            <v>708750</v>
          </cell>
        </row>
        <row r="38">
          <cell r="C38">
            <v>44774</v>
          </cell>
          <cell r="D38">
            <v>708750</v>
          </cell>
          <cell r="E38">
            <v>10000</v>
          </cell>
          <cell r="F38">
            <v>0</v>
          </cell>
          <cell r="G38">
            <v>0</v>
          </cell>
          <cell r="H38"/>
          <cell r="I38">
            <v>0</v>
          </cell>
          <cell r="J38">
            <v>718750</v>
          </cell>
        </row>
        <row r="39">
          <cell r="C39">
            <v>44805</v>
          </cell>
          <cell r="D39">
            <v>718750</v>
          </cell>
          <cell r="E39">
            <v>10000</v>
          </cell>
          <cell r="F39">
            <v>0</v>
          </cell>
          <cell r="G39">
            <v>0</v>
          </cell>
          <cell r="H39"/>
          <cell r="I39">
            <v>0</v>
          </cell>
          <cell r="J39">
            <v>728750</v>
          </cell>
        </row>
        <row r="40">
          <cell r="C40">
            <v>44835</v>
          </cell>
          <cell r="D40">
            <v>728750</v>
          </cell>
          <cell r="E40">
            <v>10000</v>
          </cell>
          <cell r="F40">
            <v>0</v>
          </cell>
          <cell r="G40">
            <v>0</v>
          </cell>
          <cell r="H40"/>
          <cell r="I40">
            <v>0</v>
          </cell>
          <cell r="J40">
            <v>738750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4">
          <cell r="C4">
            <v>250000</v>
          </cell>
        </row>
        <row r="5">
          <cell r="C5">
            <v>0.22</v>
          </cell>
        </row>
      </sheetData>
      <sheetData sheetId="1">
        <row r="6">
          <cell r="D6">
            <v>44044</v>
          </cell>
          <cell r="E6">
            <v>44070</v>
          </cell>
          <cell r="F6">
            <v>44100</v>
          </cell>
          <cell r="G6">
            <v>31</v>
          </cell>
          <cell r="H6">
            <v>4671.232876712329</v>
          </cell>
          <cell r="I6">
            <v>0</v>
          </cell>
          <cell r="J6">
            <v>4671.2299999999996</v>
          </cell>
          <cell r="K6">
            <v>0</v>
          </cell>
          <cell r="L6">
            <v>0</v>
          </cell>
          <cell r="M6">
            <v>250000.00287671233</v>
          </cell>
        </row>
        <row r="7">
          <cell r="D7">
            <v>44075</v>
          </cell>
          <cell r="E7">
            <v>44101</v>
          </cell>
          <cell r="F7">
            <v>44130</v>
          </cell>
          <cell r="G7">
            <v>30</v>
          </cell>
          <cell r="H7">
            <v>4520.547997222744</v>
          </cell>
          <cell r="I7">
            <v>0</v>
          </cell>
          <cell r="J7">
            <v>4520.55</v>
          </cell>
          <cell r="K7">
            <v>0</v>
          </cell>
          <cell r="L7">
            <v>0</v>
          </cell>
          <cell r="M7">
            <v>250000.00087393509</v>
          </cell>
        </row>
        <row r="8">
          <cell r="D8">
            <v>44105</v>
          </cell>
          <cell r="E8">
            <v>44131</v>
          </cell>
          <cell r="F8">
            <v>44161</v>
          </cell>
          <cell r="G8">
            <v>31</v>
          </cell>
          <cell r="H8">
            <v>4671.2328930417461</v>
          </cell>
          <cell r="I8">
            <v>0</v>
          </cell>
          <cell r="J8"/>
          <cell r="K8">
            <v>0</v>
          </cell>
          <cell r="L8">
            <v>0</v>
          </cell>
          <cell r="M8">
            <v>254671.23376697683</v>
          </cell>
        </row>
        <row r="9">
          <cell r="D9">
            <v>44136</v>
          </cell>
          <cell r="E9">
            <v>44162</v>
          </cell>
          <cell r="F9">
            <v>44191</v>
          </cell>
          <cell r="G9">
            <v>30</v>
          </cell>
          <cell r="H9">
            <v>4605.0140900330061</v>
          </cell>
          <cell r="I9">
            <v>0</v>
          </cell>
          <cell r="J9"/>
          <cell r="K9">
            <v>0</v>
          </cell>
          <cell r="L9">
            <v>0</v>
          </cell>
          <cell r="M9">
            <v>259276.24785700985</v>
          </cell>
        </row>
        <row r="10">
          <cell r="D10">
            <v>44166</v>
          </cell>
          <cell r="E10">
            <v>44192</v>
          </cell>
          <cell r="F10">
            <v>44222</v>
          </cell>
          <cell r="G10">
            <v>31</v>
          </cell>
          <cell r="H10">
            <v>4844.5589325611163</v>
          </cell>
          <cell r="I10">
            <v>0</v>
          </cell>
          <cell r="J10"/>
          <cell r="K10">
            <v>0</v>
          </cell>
          <cell r="L10">
            <v>0</v>
          </cell>
          <cell r="M10">
            <v>264120.80678957095</v>
          </cell>
        </row>
        <row r="11">
          <cell r="D11">
            <v>44197</v>
          </cell>
          <cell r="E11">
            <v>44223</v>
          </cell>
          <cell r="F11">
            <v>44253</v>
          </cell>
          <cell r="G11">
            <v>31</v>
          </cell>
          <cell r="H11">
            <v>4935.0791843969146</v>
          </cell>
          <cell r="I11">
            <v>0</v>
          </cell>
          <cell r="J11"/>
          <cell r="K11">
            <v>0</v>
          </cell>
          <cell r="L11">
            <v>0</v>
          </cell>
          <cell r="M11">
            <v>269055.88597396784</v>
          </cell>
        </row>
        <row r="12">
          <cell r="D12">
            <v>44228</v>
          </cell>
          <cell r="E12">
            <v>44254</v>
          </cell>
          <cell r="F12">
            <v>44281</v>
          </cell>
          <cell r="G12">
            <v>28</v>
          </cell>
          <cell r="H12">
            <v>4540.7787879442249</v>
          </cell>
          <cell r="I12">
            <v>0</v>
          </cell>
          <cell r="J12"/>
          <cell r="K12">
            <v>0</v>
          </cell>
          <cell r="L12">
            <v>0</v>
          </cell>
          <cell r="M12">
            <v>273596.66476191208</v>
          </cell>
        </row>
        <row r="13">
          <cell r="D13">
            <v>44256</v>
          </cell>
          <cell r="E13">
            <v>44282</v>
          </cell>
          <cell r="F13">
            <v>44312</v>
          </cell>
          <cell r="G13">
            <v>31</v>
          </cell>
          <cell r="H13">
            <v>5112.1349415787417</v>
          </cell>
          <cell r="I13">
            <v>0</v>
          </cell>
          <cell r="J13"/>
          <cell r="K13">
            <v>0</v>
          </cell>
          <cell r="L13">
            <v>0</v>
          </cell>
          <cell r="M13">
            <v>278708.7997034908</v>
          </cell>
        </row>
        <row r="14">
          <cell r="D14">
            <v>44287</v>
          </cell>
          <cell r="E14">
            <v>44313</v>
          </cell>
          <cell r="F14">
            <v>44342</v>
          </cell>
          <cell r="G14">
            <v>30</v>
          </cell>
          <cell r="H14">
            <v>5039.6659672412043</v>
          </cell>
          <cell r="I14">
            <v>0</v>
          </cell>
          <cell r="J14"/>
          <cell r="K14">
            <v>0</v>
          </cell>
          <cell r="L14">
            <v>0</v>
          </cell>
          <cell r="M14">
            <v>283748.46567073202</v>
          </cell>
        </row>
        <row r="15">
          <cell r="D15">
            <v>44317</v>
          </cell>
          <cell r="E15">
            <v>44343</v>
          </cell>
          <cell r="F15">
            <v>44373</v>
          </cell>
          <cell r="G15">
            <v>31</v>
          </cell>
          <cell r="H15">
            <v>5301.8206462312119</v>
          </cell>
          <cell r="I15">
            <v>0</v>
          </cell>
          <cell r="J15"/>
          <cell r="K15">
            <v>0</v>
          </cell>
          <cell r="L15">
            <v>0</v>
          </cell>
          <cell r="M15">
            <v>289050.28631696326</v>
          </cell>
        </row>
        <row r="16">
          <cell r="D16">
            <v>44348</v>
          </cell>
          <cell r="E16">
            <v>44374</v>
          </cell>
          <cell r="F16">
            <v>44403</v>
          </cell>
          <cell r="G16">
            <v>30</v>
          </cell>
          <cell r="H16">
            <v>5226.6627114848161</v>
          </cell>
          <cell r="I16">
            <v>0</v>
          </cell>
          <cell r="J16"/>
          <cell r="K16">
            <v>0</v>
          </cell>
          <cell r="L16">
            <v>0</v>
          </cell>
          <cell r="M16">
            <v>294276.94902844809</v>
          </cell>
        </row>
        <row r="17">
          <cell r="D17">
            <v>44378</v>
          </cell>
          <cell r="E17">
            <v>44404</v>
          </cell>
          <cell r="F17">
            <v>44434</v>
          </cell>
          <cell r="G17">
            <v>31</v>
          </cell>
          <cell r="H17">
            <v>5498.5446366411406</v>
          </cell>
          <cell r="I17">
            <v>0</v>
          </cell>
          <cell r="J17"/>
          <cell r="K17">
            <v>0</v>
          </cell>
          <cell r="L17">
            <v>0</v>
          </cell>
          <cell r="M17">
            <v>299775.49366508925</v>
          </cell>
        </row>
        <row r="18">
          <cell r="D18">
            <v>44409</v>
          </cell>
          <cell r="E18">
            <v>44435</v>
          </cell>
          <cell r="F18">
            <v>44465</v>
          </cell>
          <cell r="G18">
            <v>31</v>
          </cell>
          <cell r="H18">
            <v>5601.2845665641335</v>
          </cell>
          <cell r="I18">
            <v>0</v>
          </cell>
          <cell r="J18"/>
          <cell r="K18">
            <v>0</v>
          </cell>
          <cell r="L18">
            <v>0</v>
          </cell>
          <cell r="M18">
            <v>305376.77823165338</v>
          </cell>
        </row>
        <row r="19">
          <cell r="D19">
            <v>44440</v>
          </cell>
          <cell r="E19">
            <v>44466</v>
          </cell>
          <cell r="F19">
            <v>44495</v>
          </cell>
          <cell r="G19">
            <v>30</v>
          </cell>
          <cell r="H19">
            <v>5521.8814693942804</v>
          </cell>
          <cell r="I19">
            <v>0</v>
          </cell>
          <cell r="J19"/>
          <cell r="K19">
            <v>0</v>
          </cell>
          <cell r="L19">
            <v>0</v>
          </cell>
          <cell r="M19">
            <v>310898.65970104764</v>
          </cell>
        </row>
        <row r="20">
          <cell r="D20">
            <v>44470</v>
          </cell>
          <cell r="E20">
            <v>44496</v>
          </cell>
          <cell r="F20">
            <v>44526</v>
          </cell>
          <cell r="G20">
            <v>31</v>
          </cell>
          <cell r="H20">
            <v>5809.120162085329</v>
          </cell>
          <cell r="I20">
            <v>0</v>
          </cell>
          <cell r="J20"/>
          <cell r="K20">
            <v>0</v>
          </cell>
          <cell r="L20">
            <v>0</v>
          </cell>
          <cell r="M20">
            <v>316707.77986313298</v>
          </cell>
        </row>
        <row r="21">
          <cell r="D21">
            <v>44501</v>
          </cell>
          <cell r="E21">
            <v>44527</v>
          </cell>
          <cell r="F21">
            <v>44556</v>
          </cell>
          <cell r="G21">
            <v>30</v>
          </cell>
          <cell r="H21">
            <v>5726.7708139635006</v>
          </cell>
          <cell r="I21">
            <v>0</v>
          </cell>
          <cell r="J21"/>
          <cell r="K21">
            <v>0</v>
          </cell>
          <cell r="L21">
            <v>0</v>
          </cell>
          <cell r="M21">
            <v>322434.55067709647</v>
          </cell>
        </row>
        <row r="22">
          <cell r="D22">
            <v>44531</v>
          </cell>
          <cell r="E22">
            <v>44557</v>
          </cell>
          <cell r="F22">
            <v>44587</v>
          </cell>
          <cell r="G22">
            <v>31</v>
          </cell>
          <cell r="H22">
            <v>6024.6674948432828</v>
          </cell>
          <cell r="I22">
            <v>0</v>
          </cell>
          <cell r="J22"/>
          <cell r="K22">
            <v>0</v>
          </cell>
          <cell r="L22">
            <v>0</v>
          </cell>
          <cell r="M22">
            <v>328459.21817193978</v>
          </cell>
        </row>
        <row r="23">
          <cell r="D23">
            <v>44562</v>
          </cell>
          <cell r="E23">
            <v>44588</v>
          </cell>
          <cell r="F23">
            <v>44618</v>
          </cell>
          <cell r="G23">
            <v>31</v>
          </cell>
          <cell r="H23">
            <v>6137.237994335972</v>
          </cell>
          <cell r="I23">
            <v>0</v>
          </cell>
          <cell r="J23"/>
          <cell r="K23">
            <v>0</v>
          </cell>
          <cell r="L23">
            <v>0</v>
          </cell>
          <cell r="M23">
            <v>334596.45616627578</v>
          </cell>
        </row>
        <row r="24">
          <cell r="D24">
            <v>44593</v>
          </cell>
          <cell r="E24">
            <v>44619</v>
          </cell>
          <cell r="F24">
            <v>44646</v>
          </cell>
          <cell r="G24">
            <v>28</v>
          </cell>
          <cell r="H24">
            <v>5646.8881369431747</v>
          </cell>
          <cell r="I24">
            <v>0</v>
          </cell>
          <cell r="J24"/>
          <cell r="K24">
            <v>0</v>
          </cell>
          <cell r="L24">
            <v>0</v>
          </cell>
          <cell r="M24">
            <v>340243.34430321894</v>
          </cell>
        </row>
        <row r="25">
          <cell r="D25">
            <v>44621</v>
          </cell>
          <cell r="E25">
            <v>44647</v>
          </cell>
          <cell r="F25">
            <v>44677</v>
          </cell>
          <cell r="G25">
            <v>31</v>
          </cell>
          <cell r="H25">
            <v>6357.4235839669955</v>
          </cell>
          <cell r="I25">
            <v>0</v>
          </cell>
          <cell r="J25"/>
          <cell r="K25">
            <v>0</v>
          </cell>
          <cell r="L25">
            <v>0</v>
          </cell>
          <cell r="M25">
            <v>346600.76788718591</v>
          </cell>
        </row>
        <row r="26">
          <cell r="D26">
            <v>44652</v>
          </cell>
          <cell r="E26">
            <v>44678</v>
          </cell>
          <cell r="F26">
            <v>44707</v>
          </cell>
          <cell r="G26">
            <v>30</v>
          </cell>
          <cell r="H26">
            <v>6267.3015563162389</v>
          </cell>
          <cell r="I26">
            <v>0</v>
          </cell>
          <cell r="J26"/>
          <cell r="K26">
            <v>0</v>
          </cell>
          <cell r="L26">
            <v>0</v>
          </cell>
          <cell r="M26">
            <v>352868.06944350217</v>
          </cell>
        </row>
        <row r="27">
          <cell r="D27">
            <v>44682</v>
          </cell>
          <cell r="E27">
            <v>44708</v>
          </cell>
          <cell r="F27">
            <v>44738</v>
          </cell>
          <cell r="G27">
            <v>31</v>
          </cell>
          <cell r="H27">
            <v>6593.3157085059856</v>
          </cell>
          <cell r="I27">
            <v>0</v>
          </cell>
          <cell r="J27"/>
          <cell r="K27">
            <v>0</v>
          </cell>
          <cell r="L27">
            <v>0</v>
          </cell>
          <cell r="M27">
            <v>359461.38515200815</v>
          </cell>
        </row>
        <row r="28">
          <cell r="D28">
            <v>44713</v>
          </cell>
          <cell r="E28">
            <v>44739</v>
          </cell>
          <cell r="F28">
            <v>44768</v>
          </cell>
          <cell r="G28">
            <v>30</v>
          </cell>
          <cell r="H28">
            <v>6499.8497041185037</v>
          </cell>
          <cell r="I28">
            <v>2500</v>
          </cell>
          <cell r="J28"/>
          <cell r="K28">
            <v>250000</v>
          </cell>
          <cell r="L28">
            <v>2500</v>
          </cell>
          <cell r="M28">
            <v>115961.23485612666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s (old)"/>
      <sheetName val="Background"/>
      <sheetName val="Schedule"/>
      <sheetName val="Loans"/>
    </sheetNames>
    <sheetDataSet>
      <sheetData sheetId="0"/>
      <sheetData sheetId="1"/>
      <sheetData sheetId="2">
        <row r="4">
          <cell r="A4">
            <v>43800</v>
          </cell>
          <cell r="B4">
            <v>43800</v>
          </cell>
          <cell r="C4"/>
          <cell r="D4"/>
          <cell r="E4">
            <v>250000</v>
          </cell>
          <cell r="F4">
            <v>250000</v>
          </cell>
        </row>
        <row r="5">
          <cell r="A5">
            <v>43831</v>
          </cell>
          <cell r="B5">
            <v>43861</v>
          </cell>
          <cell r="C5"/>
          <cell r="D5"/>
          <cell r="E5">
            <v>250000</v>
          </cell>
          <cell r="F5">
            <v>250000</v>
          </cell>
        </row>
        <row r="6">
          <cell r="A6">
            <v>43862</v>
          </cell>
          <cell r="B6">
            <v>43890</v>
          </cell>
          <cell r="C6"/>
          <cell r="D6"/>
          <cell r="E6">
            <v>425000</v>
          </cell>
          <cell r="F6">
            <v>425000</v>
          </cell>
        </row>
        <row r="7">
          <cell r="A7">
            <v>43891</v>
          </cell>
          <cell r="B7">
            <v>43921</v>
          </cell>
          <cell r="C7"/>
          <cell r="D7"/>
          <cell r="E7">
            <v>425000</v>
          </cell>
          <cell r="F7">
            <v>425000</v>
          </cell>
        </row>
        <row r="8">
          <cell r="A8">
            <v>43891</v>
          </cell>
          <cell r="B8">
            <v>43921</v>
          </cell>
          <cell r="C8"/>
          <cell r="D8">
            <v>550000</v>
          </cell>
          <cell r="E8">
            <v>425000</v>
          </cell>
          <cell r="F8">
            <v>975000</v>
          </cell>
          <cell r="G8">
            <v>0.22</v>
          </cell>
        </row>
        <row r="9">
          <cell r="A9">
            <v>43922</v>
          </cell>
          <cell r="B9">
            <v>43951</v>
          </cell>
          <cell r="C9"/>
          <cell r="D9">
            <v>550000</v>
          </cell>
          <cell r="E9">
            <v>425000</v>
          </cell>
          <cell r="F9">
            <v>975000</v>
          </cell>
        </row>
        <row r="10">
          <cell r="A10">
            <v>43922</v>
          </cell>
          <cell r="B10">
            <v>43951</v>
          </cell>
          <cell r="C10">
            <v>1057000</v>
          </cell>
          <cell r="D10">
            <v>550000</v>
          </cell>
          <cell r="E10">
            <v>425000</v>
          </cell>
          <cell r="F10">
            <v>2032000</v>
          </cell>
        </row>
        <row r="11">
          <cell r="A11">
            <v>43952</v>
          </cell>
          <cell r="B11">
            <v>43982</v>
          </cell>
          <cell r="C11">
            <v>1057000</v>
          </cell>
          <cell r="D11">
            <v>550000</v>
          </cell>
          <cell r="E11">
            <v>425000</v>
          </cell>
          <cell r="F11">
            <v>2032000</v>
          </cell>
        </row>
        <row r="12">
          <cell r="A12">
            <v>43983</v>
          </cell>
          <cell r="B12">
            <v>44012</v>
          </cell>
          <cell r="C12">
            <v>1057000</v>
          </cell>
          <cell r="D12">
            <v>550000</v>
          </cell>
          <cell r="E12">
            <v>425000</v>
          </cell>
          <cell r="F12">
            <v>2032000</v>
          </cell>
        </row>
        <row r="13">
          <cell r="A13">
            <v>44013</v>
          </cell>
          <cell r="B13">
            <v>44043</v>
          </cell>
          <cell r="C13">
            <v>1057000</v>
          </cell>
          <cell r="D13">
            <v>550000</v>
          </cell>
          <cell r="E13">
            <v>425000</v>
          </cell>
          <cell r="F13">
            <v>2032000</v>
          </cell>
        </row>
        <row r="14">
          <cell r="A14" t="str">
            <v>May-Jun-Jul Interests</v>
          </cell>
          <cell r="B14" t="str">
            <v>May-Jun-Jul Interests</v>
          </cell>
          <cell r="C14">
            <v>58135</v>
          </cell>
          <cell r="D14">
            <v>30250</v>
          </cell>
          <cell r="E14">
            <v>23375</v>
          </cell>
          <cell r="F14">
            <v>111760</v>
          </cell>
        </row>
        <row r="15">
          <cell r="A15">
            <v>44044</v>
          </cell>
          <cell r="B15">
            <v>44074</v>
          </cell>
          <cell r="C15">
            <v>1115135</v>
          </cell>
          <cell r="D15">
            <v>580250</v>
          </cell>
          <cell r="E15">
            <v>448375</v>
          </cell>
          <cell r="F15">
            <v>2143760</v>
          </cell>
        </row>
        <row r="16">
          <cell r="A16">
            <v>44075</v>
          </cell>
          <cell r="B16">
            <v>44104</v>
          </cell>
          <cell r="C16">
            <v>1115135</v>
          </cell>
          <cell r="D16">
            <v>580250</v>
          </cell>
          <cell r="E16">
            <v>448375</v>
          </cell>
          <cell r="F16">
            <v>2143760</v>
          </cell>
        </row>
        <row r="17">
          <cell r="A17">
            <v>44105</v>
          </cell>
          <cell r="B17">
            <v>44135</v>
          </cell>
          <cell r="C17">
            <v>1115135</v>
          </cell>
          <cell r="D17">
            <v>580250</v>
          </cell>
          <cell r="E17">
            <v>448375</v>
          </cell>
          <cell r="F17">
            <v>2143760</v>
          </cell>
        </row>
        <row r="18">
          <cell r="A18">
            <v>44136</v>
          </cell>
          <cell r="B18">
            <v>44165</v>
          </cell>
          <cell r="C18">
            <v>1176467.4249999998</v>
          </cell>
          <cell r="D18">
            <v>762163.75</v>
          </cell>
          <cell r="E18">
            <v>473035.625</v>
          </cell>
          <cell r="F18">
            <v>2411666.7999999998</v>
          </cell>
        </row>
        <row r="19">
          <cell r="A19">
            <v>44166</v>
          </cell>
          <cell r="B19">
            <v>44196</v>
          </cell>
          <cell r="C19">
            <v>1176467.4249999998</v>
          </cell>
          <cell r="D19">
            <v>812163.75</v>
          </cell>
          <cell r="E19">
            <v>473035.625</v>
          </cell>
          <cell r="F19">
            <v>2461666.7999999998</v>
          </cell>
        </row>
        <row r="20">
          <cell r="A20">
            <v>44197</v>
          </cell>
          <cell r="B20">
            <v>44227</v>
          </cell>
          <cell r="C20">
            <v>1176467.4249999998</v>
          </cell>
          <cell r="D20">
            <v>1812163.75</v>
          </cell>
          <cell r="E20">
            <v>473035.625</v>
          </cell>
          <cell r="F20">
            <v>3461666.8</v>
          </cell>
        </row>
        <row r="21">
          <cell r="A21">
            <v>44228</v>
          </cell>
          <cell r="B21">
            <v>44255</v>
          </cell>
          <cell r="C21">
            <v>1176467.4249999998</v>
          </cell>
          <cell r="D21">
            <v>1812163.75</v>
          </cell>
          <cell r="E21">
            <v>473035.625</v>
          </cell>
          <cell r="F21">
            <v>3461666.8</v>
          </cell>
        </row>
        <row r="22">
          <cell r="A22">
            <v>44256</v>
          </cell>
          <cell r="B22">
            <v>44286</v>
          </cell>
          <cell r="C22">
            <v>1176467.4249999998</v>
          </cell>
          <cell r="D22">
            <v>1812163.75</v>
          </cell>
          <cell r="E22">
            <v>473035.625</v>
          </cell>
          <cell r="F22">
            <v>3461666.8</v>
          </cell>
        </row>
        <row r="23">
          <cell r="A23">
            <v>44287</v>
          </cell>
          <cell r="B23">
            <v>44316</v>
          </cell>
          <cell r="C23">
            <v>1176467.4249999998</v>
          </cell>
          <cell r="D23">
            <v>1812163.75</v>
          </cell>
          <cell r="E23">
            <v>473035.625</v>
          </cell>
          <cell r="F23">
            <v>3461666.8</v>
          </cell>
        </row>
        <row r="24">
          <cell r="A24">
            <v>44317</v>
          </cell>
          <cell r="B24">
            <v>44347</v>
          </cell>
          <cell r="C24">
            <v>1176467.4249999998</v>
          </cell>
          <cell r="D24">
            <v>1812163.75</v>
          </cell>
          <cell r="E24">
            <v>473035.625</v>
          </cell>
          <cell r="F24">
            <v>3461666.8</v>
          </cell>
        </row>
        <row r="25">
          <cell r="A25">
            <v>44348</v>
          </cell>
          <cell r="B25">
            <v>44377</v>
          </cell>
          <cell r="C25">
            <v>1176467.4249999998</v>
          </cell>
          <cell r="D25">
            <v>1812163.75</v>
          </cell>
          <cell r="E25">
            <v>473035.625</v>
          </cell>
          <cell r="F25">
            <v>3461666.8</v>
          </cell>
        </row>
        <row r="26">
          <cell r="A26">
            <v>44378</v>
          </cell>
          <cell r="B26">
            <v>44408</v>
          </cell>
          <cell r="C26">
            <v>1176467.4249999998</v>
          </cell>
          <cell r="D26">
            <v>1812163.75</v>
          </cell>
          <cell r="E26">
            <v>473035.625</v>
          </cell>
          <cell r="F26">
            <v>3461666.8</v>
          </cell>
        </row>
        <row r="27">
          <cell r="A27">
            <v>44409</v>
          </cell>
          <cell r="B27">
            <v>44439</v>
          </cell>
          <cell r="C27">
            <v>1176467.4249999998</v>
          </cell>
          <cell r="D27">
            <v>1812163.75</v>
          </cell>
          <cell r="E27">
            <v>473035.625</v>
          </cell>
          <cell r="F27">
            <v>3461666.8</v>
          </cell>
        </row>
        <row r="28">
          <cell r="A28">
            <v>44440</v>
          </cell>
          <cell r="B28">
            <v>44469</v>
          </cell>
          <cell r="C28">
            <v>1176467.4249999998</v>
          </cell>
          <cell r="D28">
            <v>1812163.75</v>
          </cell>
          <cell r="E28">
            <v>473035.625</v>
          </cell>
          <cell r="F28">
            <v>3461666.8</v>
          </cell>
        </row>
        <row r="29">
          <cell r="A29">
            <v>44470</v>
          </cell>
          <cell r="B29">
            <v>44500</v>
          </cell>
          <cell r="C29">
            <v>1176467.4249999998</v>
          </cell>
          <cell r="D29">
            <v>1812163.75</v>
          </cell>
          <cell r="E29">
            <v>473035.625</v>
          </cell>
          <cell r="F29">
            <v>3461666.8</v>
          </cell>
        </row>
        <row r="30">
          <cell r="A30">
            <v>44501</v>
          </cell>
          <cell r="B30">
            <v>44530</v>
          </cell>
          <cell r="C30">
            <v>1176467.4249999998</v>
          </cell>
          <cell r="D30">
            <v>1812163.75</v>
          </cell>
          <cell r="E30">
            <v>473035.625</v>
          </cell>
          <cell r="F30">
            <v>3461666.8</v>
          </cell>
        </row>
        <row r="31">
          <cell r="A31">
            <v>44531</v>
          </cell>
          <cell r="B31">
            <v>44561</v>
          </cell>
          <cell r="C31">
            <v>1176467.4249999998</v>
          </cell>
          <cell r="D31">
            <v>1812163.75</v>
          </cell>
          <cell r="E31">
            <v>473035.625</v>
          </cell>
          <cell r="F31">
            <v>3461666.8</v>
          </cell>
        </row>
        <row r="32">
          <cell r="A32">
            <v>44562</v>
          </cell>
          <cell r="B32">
            <v>44592</v>
          </cell>
          <cell r="C32">
            <v>1176467.4249999998</v>
          </cell>
          <cell r="D32">
            <v>1812163.75</v>
          </cell>
          <cell r="E32">
            <v>473035.625</v>
          </cell>
          <cell r="F32">
            <v>3461666.8</v>
          </cell>
        </row>
        <row r="33">
          <cell r="A33">
            <v>44593</v>
          </cell>
          <cell r="B33">
            <v>44620</v>
          </cell>
          <cell r="C33">
            <v>1176467.4249999998</v>
          </cell>
          <cell r="D33">
            <v>1812163.75</v>
          </cell>
          <cell r="E33">
            <v>473035.625</v>
          </cell>
          <cell r="F33">
            <v>3461666.8</v>
          </cell>
        </row>
        <row r="34">
          <cell r="A34">
            <v>44621</v>
          </cell>
          <cell r="B34">
            <v>44651</v>
          </cell>
          <cell r="C34">
            <v>1176467.4249999998</v>
          </cell>
          <cell r="D34">
            <v>1812163.75</v>
          </cell>
          <cell r="E34">
            <v>473035.625</v>
          </cell>
          <cell r="F34">
            <v>3461666.8</v>
          </cell>
        </row>
        <row r="35">
          <cell r="A35">
            <v>44652</v>
          </cell>
          <cell r="B35">
            <v>44681</v>
          </cell>
          <cell r="C35">
            <v>1176467.4249999998</v>
          </cell>
          <cell r="D35">
            <v>1812163.75</v>
          </cell>
          <cell r="E35">
            <v>473035.625</v>
          </cell>
          <cell r="F35">
            <v>3461666.8</v>
          </cell>
        </row>
        <row r="36">
          <cell r="A36">
            <v>44682</v>
          </cell>
          <cell r="B36">
            <v>44712</v>
          </cell>
          <cell r="C36">
            <v>1176467.4249999998</v>
          </cell>
          <cell r="D36">
            <v>1812163.75</v>
          </cell>
          <cell r="E36">
            <v>473035.625</v>
          </cell>
          <cell r="F36">
            <v>3461666.8</v>
          </cell>
        </row>
        <row r="37">
          <cell r="A37">
            <v>44713</v>
          </cell>
          <cell r="B37">
            <v>44742</v>
          </cell>
          <cell r="C37">
            <v>1176467.4249999998</v>
          </cell>
          <cell r="D37">
            <v>1812163.75</v>
          </cell>
          <cell r="E37">
            <v>473035.625</v>
          </cell>
          <cell r="F37">
            <v>3461666.8</v>
          </cell>
        </row>
        <row r="38">
          <cell r="A38">
            <v>44743</v>
          </cell>
          <cell r="B38">
            <v>44773</v>
          </cell>
          <cell r="C38">
            <v>1176467.4249999998</v>
          </cell>
          <cell r="D38">
            <v>1812163.75</v>
          </cell>
          <cell r="E38">
            <v>473035.625</v>
          </cell>
          <cell r="F38">
            <v>3461666.8</v>
          </cell>
        </row>
        <row r="39">
          <cell r="A39">
            <v>44774</v>
          </cell>
          <cell r="B39">
            <v>44804</v>
          </cell>
          <cell r="C39">
            <v>1176467.4249999998</v>
          </cell>
          <cell r="D39">
            <v>1812163.75</v>
          </cell>
          <cell r="E39">
            <v>473035.625</v>
          </cell>
          <cell r="F39">
            <v>3461666.8</v>
          </cell>
        </row>
        <row r="40">
          <cell r="A40">
            <v>44805</v>
          </cell>
          <cell r="B40">
            <v>44834</v>
          </cell>
          <cell r="C40">
            <v>1176467.4249999998</v>
          </cell>
          <cell r="D40">
            <v>1812163.75</v>
          </cell>
          <cell r="E40">
            <v>473035.625</v>
          </cell>
          <cell r="F40">
            <v>3461666.8</v>
          </cell>
        </row>
        <row r="41">
          <cell r="A41">
            <v>44835</v>
          </cell>
          <cell r="B41">
            <v>44865</v>
          </cell>
          <cell r="C41">
            <v>1176467.4249999998</v>
          </cell>
          <cell r="D41">
            <v>1812163.75</v>
          </cell>
          <cell r="E41">
            <v>473035.625</v>
          </cell>
          <cell r="F41">
            <v>3461666.8</v>
          </cell>
        </row>
        <row r="42">
          <cell r="A42">
            <v>44866</v>
          </cell>
          <cell r="B42">
            <v>44895</v>
          </cell>
          <cell r="C42">
            <v>1176467.4249999998</v>
          </cell>
          <cell r="D42">
            <v>1812163.75</v>
          </cell>
          <cell r="E42">
            <v>473035.625</v>
          </cell>
          <cell r="F42">
            <v>3461666.8</v>
          </cell>
        </row>
        <row r="43">
          <cell r="A43">
            <v>44896</v>
          </cell>
          <cell r="B43">
            <v>44926</v>
          </cell>
          <cell r="C43">
            <v>1176467.4249999998</v>
          </cell>
          <cell r="D43">
            <v>1812163.75</v>
          </cell>
          <cell r="E43">
            <v>473035.625</v>
          </cell>
          <cell r="F43">
            <v>3461666.8</v>
          </cell>
        </row>
        <row r="44">
          <cell r="A44">
            <v>44927</v>
          </cell>
          <cell r="B44">
            <v>44957</v>
          </cell>
          <cell r="C44">
            <v>1176467.4249999998</v>
          </cell>
          <cell r="D44">
            <v>1812163.75</v>
          </cell>
          <cell r="E44">
            <v>473035.625</v>
          </cell>
          <cell r="F44">
            <v>3461666.8</v>
          </cell>
        </row>
        <row r="45">
          <cell r="A45">
            <v>44958</v>
          </cell>
          <cell r="B45">
            <v>44985</v>
          </cell>
          <cell r="C45">
            <v>1176467.4249999998</v>
          </cell>
          <cell r="D45">
            <v>1812163.75</v>
          </cell>
          <cell r="E45">
            <v>473035.625</v>
          </cell>
          <cell r="F45">
            <v>3461666.8</v>
          </cell>
        </row>
        <row r="46">
          <cell r="A46">
            <v>44986</v>
          </cell>
          <cell r="B46">
            <v>45016</v>
          </cell>
          <cell r="C46">
            <v>1176467.4249999998</v>
          </cell>
          <cell r="D46">
            <v>1812163.75</v>
          </cell>
          <cell r="E46">
            <v>473035.625</v>
          </cell>
          <cell r="F46">
            <v>3461666.8</v>
          </cell>
        </row>
        <row r="47">
          <cell r="A47">
            <v>45017</v>
          </cell>
          <cell r="B47">
            <v>45046</v>
          </cell>
          <cell r="C47">
            <v>1176467.4249999998</v>
          </cell>
          <cell r="D47">
            <v>1812163.75</v>
          </cell>
          <cell r="E47">
            <v>473035.625</v>
          </cell>
          <cell r="F47">
            <v>3461666.8</v>
          </cell>
        </row>
        <row r="48">
          <cell r="A48">
            <v>45047</v>
          </cell>
          <cell r="B48">
            <v>45077</v>
          </cell>
          <cell r="C48">
            <v>1176467.4249999998</v>
          </cell>
          <cell r="D48">
            <v>1812163.75</v>
          </cell>
          <cell r="E48">
            <v>473035.625</v>
          </cell>
          <cell r="F48">
            <v>3461666.8</v>
          </cell>
        </row>
        <row r="49">
          <cell r="A49">
            <v>45078</v>
          </cell>
          <cell r="B49">
            <v>45107</v>
          </cell>
          <cell r="C49">
            <v>1176467.4249999998</v>
          </cell>
          <cell r="D49">
            <v>1812163.75</v>
          </cell>
          <cell r="E49">
            <v>473035.625</v>
          </cell>
          <cell r="F49">
            <v>3461666.8</v>
          </cell>
        </row>
        <row r="50">
          <cell r="A50">
            <v>45108</v>
          </cell>
          <cell r="B50">
            <v>45138</v>
          </cell>
          <cell r="C50">
            <v>1176467.4249999998</v>
          </cell>
          <cell r="D50">
            <v>1812163.75</v>
          </cell>
          <cell r="E50">
            <v>473035.625</v>
          </cell>
          <cell r="F50">
            <v>3461666.8</v>
          </cell>
        </row>
        <row r="51">
          <cell r="A51">
            <v>45139</v>
          </cell>
          <cell r="B51">
            <v>45169</v>
          </cell>
          <cell r="C51">
            <v>1176467.4249999998</v>
          </cell>
          <cell r="D51">
            <v>1812163.75</v>
          </cell>
          <cell r="E51">
            <v>473035.625</v>
          </cell>
          <cell r="F51">
            <v>3461666.8</v>
          </cell>
        </row>
        <row r="52">
          <cell r="A52">
            <v>45170</v>
          </cell>
          <cell r="B52">
            <v>45199</v>
          </cell>
          <cell r="C52">
            <v>1176467.4249999998</v>
          </cell>
          <cell r="D52">
            <v>1812163.75</v>
          </cell>
          <cell r="E52">
            <v>473035.625</v>
          </cell>
          <cell r="F52">
            <v>3461666.8</v>
          </cell>
        </row>
        <row r="53">
          <cell r="A53">
            <v>45200</v>
          </cell>
          <cell r="B53">
            <v>45230</v>
          </cell>
          <cell r="C53">
            <v>1176467.4249999998</v>
          </cell>
          <cell r="D53">
            <v>1812163.75</v>
          </cell>
          <cell r="E53">
            <v>473035.625</v>
          </cell>
          <cell r="F53">
            <v>3461666.8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Distribution"/>
      <sheetName val="Mortgage_Schedule"/>
    </sheetNames>
    <sheetDataSet>
      <sheetData sheetId="0">
        <row r="2">
          <cell r="C2">
            <v>9950000</v>
          </cell>
        </row>
        <row r="3">
          <cell r="C3">
            <v>300000</v>
          </cell>
        </row>
        <row r="4">
          <cell r="C4">
            <v>50000</v>
          </cell>
        </row>
        <row r="5">
          <cell r="C5">
            <v>350000</v>
          </cell>
        </row>
        <row r="6">
          <cell r="C6">
            <v>150000</v>
          </cell>
        </row>
        <row r="9">
          <cell r="C9">
            <v>0.126</v>
          </cell>
        </row>
      </sheetData>
      <sheetData sheetId="1"/>
      <sheetData sheetId="2">
        <row r="3">
          <cell r="C3" t="str">
            <v>Date</v>
          </cell>
          <cell r="D3" t="str">
            <v>Opening Balance</v>
          </cell>
          <cell r="E3" t="str">
            <v>Misc Adj</v>
          </cell>
          <cell r="F3" t="str">
            <v>Interest Accrued</v>
          </cell>
          <cell r="G3" t="str">
            <v>Interest Reserve Used</v>
          </cell>
          <cell r="H3" t="str">
            <v>Unused Interest Reserve</v>
          </cell>
          <cell r="I3" t="str">
            <v>Cash Payment</v>
          </cell>
          <cell r="J3" t="str">
            <v>Total Payment</v>
          </cell>
          <cell r="K3" t="str">
            <v>Closing Balance</v>
          </cell>
        </row>
        <row r="4">
          <cell r="C4">
            <v>43191</v>
          </cell>
          <cell r="D4">
            <v>10800000</v>
          </cell>
          <cell r="E4"/>
          <cell r="F4">
            <v>0</v>
          </cell>
          <cell r="G4">
            <v>0</v>
          </cell>
          <cell r="H4">
            <v>350000</v>
          </cell>
          <cell r="I4">
            <v>0</v>
          </cell>
          <cell r="J4">
            <v>0</v>
          </cell>
          <cell r="K4">
            <v>10800000</v>
          </cell>
        </row>
        <row r="5">
          <cell r="C5">
            <v>43221</v>
          </cell>
          <cell r="D5">
            <v>10800000</v>
          </cell>
          <cell r="E5"/>
          <cell r="F5">
            <v>113400</v>
          </cell>
          <cell r="G5">
            <v>113400</v>
          </cell>
          <cell r="H5">
            <v>236600</v>
          </cell>
          <cell r="I5">
            <v>0</v>
          </cell>
          <cell r="J5">
            <v>113400</v>
          </cell>
          <cell r="K5">
            <v>10800000</v>
          </cell>
        </row>
        <row r="6">
          <cell r="C6">
            <v>43252</v>
          </cell>
          <cell r="D6">
            <v>10800000</v>
          </cell>
          <cell r="E6"/>
          <cell r="F6">
            <v>113400</v>
          </cell>
          <cell r="G6">
            <v>113400</v>
          </cell>
          <cell r="H6">
            <v>123200</v>
          </cell>
          <cell r="I6">
            <v>0</v>
          </cell>
          <cell r="J6">
            <v>113400</v>
          </cell>
          <cell r="K6">
            <v>10800000</v>
          </cell>
        </row>
        <row r="7">
          <cell r="C7">
            <v>43282</v>
          </cell>
          <cell r="D7">
            <v>10800000</v>
          </cell>
          <cell r="E7"/>
          <cell r="F7">
            <v>113400</v>
          </cell>
          <cell r="G7">
            <v>123200</v>
          </cell>
          <cell r="H7">
            <v>0</v>
          </cell>
          <cell r="I7">
            <v>0</v>
          </cell>
          <cell r="J7">
            <v>123200</v>
          </cell>
          <cell r="K7">
            <v>10790200</v>
          </cell>
        </row>
        <row r="8">
          <cell r="C8">
            <v>43313</v>
          </cell>
          <cell r="D8">
            <v>10790200</v>
          </cell>
          <cell r="E8"/>
          <cell r="F8">
            <v>113297.09999999999</v>
          </cell>
          <cell r="G8"/>
          <cell r="H8">
            <v>0</v>
          </cell>
          <cell r="I8">
            <v>0</v>
          </cell>
          <cell r="J8">
            <v>0</v>
          </cell>
          <cell r="K8">
            <v>10903497.1</v>
          </cell>
        </row>
        <row r="9">
          <cell r="C9">
            <v>43344</v>
          </cell>
          <cell r="D9">
            <v>10903497.1</v>
          </cell>
          <cell r="E9"/>
          <cell r="F9">
            <v>114486.71954999999</v>
          </cell>
          <cell r="G9"/>
          <cell r="H9"/>
          <cell r="I9">
            <v>0</v>
          </cell>
          <cell r="J9">
            <v>0</v>
          </cell>
          <cell r="K9">
            <v>11017983.81955</v>
          </cell>
        </row>
        <row r="10">
          <cell r="C10">
            <v>43374</v>
          </cell>
          <cell r="D10">
            <v>11017983.81955</v>
          </cell>
          <cell r="E10"/>
          <cell r="F10">
            <v>115688.83010527499</v>
          </cell>
          <cell r="G10"/>
          <cell r="H10"/>
          <cell r="I10">
            <v>0</v>
          </cell>
          <cell r="J10">
            <v>0</v>
          </cell>
          <cell r="K10">
            <v>11133672.649655275</v>
          </cell>
        </row>
        <row r="11">
          <cell r="C11">
            <v>43405</v>
          </cell>
          <cell r="D11">
            <v>11133672.649655275</v>
          </cell>
          <cell r="E11"/>
          <cell r="F11">
            <v>116903.56282138039</v>
          </cell>
          <cell r="G11"/>
          <cell r="H11"/>
          <cell r="I11">
            <v>0</v>
          </cell>
          <cell r="J11">
            <v>0</v>
          </cell>
          <cell r="K11">
            <v>11250576.212476656</v>
          </cell>
        </row>
        <row r="12">
          <cell r="C12">
            <v>43435</v>
          </cell>
          <cell r="D12">
            <v>11250576.212476656</v>
          </cell>
          <cell r="E12"/>
          <cell r="F12">
            <v>118131.05023100489</v>
          </cell>
          <cell r="G12"/>
          <cell r="H12"/>
          <cell r="I12">
            <v>0</v>
          </cell>
          <cell r="J12">
            <v>0</v>
          </cell>
          <cell r="K12">
            <v>11368707.26270766</v>
          </cell>
        </row>
        <row r="13">
          <cell r="C13">
            <v>43466</v>
          </cell>
          <cell r="D13">
            <v>11368707.26270766</v>
          </cell>
          <cell r="E13"/>
          <cell r="F13">
            <v>119371.42625843042</v>
          </cell>
          <cell r="G13"/>
          <cell r="H13"/>
          <cell r="I13">
            <v>0</v>
          </cell>
          <cell r="J13">
            <v>0</v>
          </cell>
          <cell r="K13">
            <v>11488078.68896609</v>
          </cell>
        </row>
        <row r="14">
          <cell r="C14">
            <v>43497</v>
          </cell>
          <cell r="D14">
            <v>11488078.68896609</v>
          </cell>
          <cell r="E14"/>
          <cell r="F14">
            <v>120624.82623414394</v>
          </cell>
          <cell r="G14"/>
          <cell r="H14"/>
          <cell r="I14">
            <v>0</v>
          </cell>
          <cell r="J14">
            <v>0</v>
          </cell>
          <cell r="K14">
            <v>11608703.515200233</v>
          </cell>
        </row>
        <row r="15">
          <cell r="C15">
            <v>43525</v>
          </cell>
          <cell r="D15">
            <v>11608703.515200233</v>
          </cell>
          <cell r="E15"/>
          <cell r="F15">
            <v>121891.38690960244</v>
          </cell>
          <cell r="G15"/>
          <cell r="H15"/>
          <cell r="I15">
            <v>0</v>
          </cell>
          <cell r="J15">
            <v>0</v>
          </cell>
          <cell r="K15">
            <v>11730594.902109835</v>
          </cell>
        </row>
        <row r="16">
          <cell r="C16">
            <v>43556</v>
          </cell>
          <cell r="D16">
            <v>11730594.902109835</v>
          </cell>
          <cell r="E16"/>
          <cell r="F16">
            <v>123171.24647215327</v>
          </cell>
          <cell r="G16"/>
          <cell r="H16"/>
          <cell r="I16">
            <v>0</v>
          </cell>
          <cell r="J16">
            <v>0</v>
          </cell>
          <cell r="K16">
            <v>11853766.148581989</v>
          </cell>
        </row>
        <row r="17">
          <cell r="C17">
            <v>43586</v>
          </cell>
          <cell r="D17">
            <v>11853766.148581989</v>
          </cell>
          <cell r="E17"/>
          <cell r="F17">
            <v>124464.54456011089</v>
          </cell>
          <cell r="G17"/>
          <cell r="H17"/>
          <cell r="I17">
            <v>0</v>
          </cell>
          <cell r="J17">
            <v>0</v>
          </cell>
          <cell r="K17">
            <v>11978230.693142099</v>
          </cell>
        </row>
        <row r="18">
          <cell r="C18">
            <v>43617</v>
          </cell>
          <cell r="D18">
            <v>11978230.693142099</v>
          </cell>
          <cell r="E18"/>
          <cell r="F18">
            <v>125771.42227799205</v>
          </cell>
          <cell r="G18"/>
          <cell r="H18"/>
          <cell r="I18">
            <v>0</v>
          </cell>
          <cell r="J18">
            <v>0</v>
          </cell>
          <cell r="K18">
            <v>12104002.115420092</v>
          </cell>
        </row>
        <row r="19">
          <cell r="C19">
            <v>43647</v>
          </cell>
          <cell r="D19">
            <v>12104002.115420092</v>
          </cell>
          <cell r="E19"/>
          <cell r="F19">
            <v>127092.02221191097</v>
          </cell>
          <cell r="G19"/>
          <cell r="H19"/>
          <cell r="I19">
            <v>0</v>
          </cell>
          <cell r="J19">
            <v>0</v>
          </cell>
          <cell r="K19">
            <v>12231094.137632003</v>
          </cell>
        </row>
        <row r="20">
          <cell r="C20">
            <v>43678</v>
          </cell>
          <cell r="D20">
            <v>12231094.137632003</v>
          </cell>
          <cell r="E20"/>
          <cell r="F20">
            <v>128426.48844513604</v>
          </cell>
          <cell r="G20"/>
          <cell r="H20"/>
          <cell r="I20">
            <v>0</v>
          </cell>
          <cell r="J20">
            <v>0</v>
          </cell>
          <cell r="K20">
            <v>12359520.62607714</v>
          </cell>
        </row>
        <row r="21">
          <cell r="C21">
            <v>43709</v>
          </cell>
          <cell r="D21">
            <v>12359520.62607714</v>
          </cell>
          <cell r="E21"/>
          <cell r="F21">
            <v>129774.96657380997</v>
          </cell>
          <cell r="G21"/>
          <cell r="H21"/>
          <cell r="I21">
            <v>0</v>
          </cell>
          <cell r="J21">
            <v>0</v>
          </cell>
          <cell r="K21">
            <v>12489295.59265095</v>
          </cell>
        </row>
        <row r="22">
          <cell r="C22">
            <v>43739</v>
          </cell>
          <cell r="D22">
            <v>12489295.59265095</v>
          </cell>
          <cell r="E22"/>
          <cell r="F22">
            <v>131137.60372283499</v>
          </cell>
          <cell r="G22"/>
          <cell r="H22"/>
          <cell r="I22">
            <v>0</v>
          </cell>
          <cell r="J22">
            <v>0</v>
          </cell>
          <cell r="K22">
            <v>12620433.196373785</v>
          </cell>
        </row>
        <row r="23">
          <cell r="C23">
            <v>43770</v>
          </cell>
          <cell r="D23">
            <v>12620433.196373785</v>
          </cell>
          <cell r="E23">
            <v>39624.07</v>
          </cell>
          <cell r="F23">
            <v>132930.60129692475</v>
          </cell>
          <cell r="G23"/>
          <cell r="H23"/>
          <cell r="I23">
            <v>0</v>
          </cell>
          <cell r="J23">
            <v>0</v>
          </cell>
          <cell r="K23">
            <v>12792987.867670709</v>
          </cell>
        </row>
        <row r="24">
          <cell r="C24">
            <v>43800</v>
          </cell>
          <cell r="D24">
            <v>12792987.867670709</v>
          </cell>
          <cell r="E24"/>
          <cell r="F24">
            <v>134326.37261054246</v>
          </cell>
          <cell r="G24"/>
          <cell r="H24"/>
          <cell r="I24">
            <v>0</v>
          </cell>
          <cell r="J24">
            <v>0</v>
          </cell>
          <cell r="K24">
            <v>12927314.240281252</v>
          </cell>
        </row>
        <row r="25">
          <cell r="C25">
            <v>43831</v>
          </cell>
          <cell r="D25">
            <v>12927314.240281252</v>
          </cell>
          <cell r="E25"/>
          <cell r="F25">
            <v>135736.79952295314</v>
          </cell>
          <cell r="G25"/>
          <cell r="H25"/>
          <cell r="I25">
            <v>0</v>
          </cell>
          <cell r="J25">
            <v>0</v>
          </cell>
          <cell r="K25">
            <v>13063051.039804205</v>
          </cell>
        </row>
        <row r="26">
          <cell r="C26">
            <v>43862</v>
          </cell>
          <cell r="D26">
            <v>13063051.039804205</v>
          </cell>
          <cell r="E26"/>
          <cell r="F26">
            <v>137162.03591794416</v>
          </cell>
          <cell r="G26"/>
          <cell r="H26"/>
          <cell r="I26">
            <v>0</v>
          </cell>
          <cell r="J26">
            <v>0</v>
          </cell>
          <cell r="K26">
            <v>13200213.075722149</v>
          </cell>
        </row>
        <row r="27">
          <cell r="C27">
            <v>43891</v>
          </cell>
          <cell r="D27">
            <v>13200213.075722149</v>
          </cell>
          <cell r="E27"/>
          <cell r="F27">
            <v>138602.23729508257</v>
          </cell>
          <cell r="G27"/>
          <cell r="H27"/>
          <cell r="I27">
            <v>0</v>
          </cell>
          <cell r="J27">
            <v>0</v>
          </cell>
          <cell r="K27">
            <v>13338815.31301723</v>
          </cell>
        </row>
        <row r="28">
          <cell r="C28">
            <v>43922</v>
          </cell>
          <cell r="D28">
            <v>13338815.31301723</v>
          </cell>
          <cell r="E28"/>
          <cell r="F28">
            <v>140057.56078668093</v>
          </cell>
          <cell r="G28"/>
          <cell r="H28"/>
          <cell r="I28">
            <v>0</v>
          </cell>
          <cell r="J28">
            <v>0</v>
          </cell>
          <cell r="K28">
            <v>13478872.873803912</v>
          </cell>
        </row>
        <row r="29">
          <cell r="C29">
            <v>43952</v>
          </cell>
          <cell r="D29">
            <v>13478872.873803912</v>
          </cell>
          <cell r="E29"/>
          <cell r="F29">
            <v>141528.16517494107</v>
          </cell>
          <cell r="G29"/>
          <cell r="H29"/>
          <cell r="I29">
            <v>0</v>
          </cell>
          <cell r="J29">
            <v>0</v>
          </cell>
          <cell r="K29">
            <v>13620401.038978852</v>
          </cell>
        </row>
        <row r="30">
          <cell r="C30">
            <v>43983</v>
          </cell>
          <cell r="D30">
            <v>13620401.038978852</v>
          </cell>
          <cell r="E30"/>
          <cell r="F30">
            <v>143014.21090927796</v>
          </cell>
          <cell r="G30"/>
          <cell r="H30"/>
          <cell r="I30">
            <v>0</v>
          </cell>
          <cell r="J30">
            <v>0</v>
          </cell>
          <cell r="K30">
            <v>13763415.24988813</v>
          </cell>
        </row>
        <row r="31">
          <cell r="C31">
            <v>44013</v>
          </cell>
          <cell r="D31">
            <v>13763415.24988813</v>
          </cell>
          <cell r="E31"/>
          <cell r="F31">
            <v>144515.86012382535</v>
          </cell>
          <cell r="G31"/>
          <cell r="H31"/>
          <cell r="I31">
            <v>0</v>
          </cell>
          <cell r="J31">
            <v>0</v>
          </cell>
          <cell r="K31">
            <v>13907931.110011956</v>
          </cell>
        </row>
        <row r="32">
          <cell r="C32">
            <v>44044</v>
          </cell>
          <cell r="D32">
            <v>13907931.110011956</v>
          </cell>
          <cell r="E32"/>
          <cell r="F32">
            <v>146033.27665512552</v>
          </cell>
          <cell r="G32"/>
          <cell r="H32"/>
          <cell r="I32">
            <v>0</v>
          </cell>
          <cell r="J32">
            <v>0</v>
          </cell>
          <cell r="K32">
            <v>14053964.386667082</v>
          </cell>
        </row>
        <row r="33">
          <cell r="C33">
            <v>44075</v>
          </cell>
          <cell r="D33">
            <v>14053964.386667082</v>
          </cell>
          <cell r="E33"/>
          <cell r="F33">
            <v>147566.62606000438</v>
          </cell>
          <cell r="G33"/>
          <cell r="H33"/>
          <cell r="I33">
            <v>0</v>
          </cell>
          <cell r="J33">
            <v>0</v>
          </cell>
          <cell r="K33">
            <v>14201531.012727087</v>
          </cell>
        </row>
        <row r="34">
          <cell r="C34">
            <v>44105</v>
          </cell>
          <cell r="D34">
            <v>14201531.012727087</v>
          </cell>
          <cell r="E34"/>
          <cell r="F34">
            <v>149116.07563363443</v>
          </cell>
          <cell r="G34"/>
          <cell r="H34"/>
          <cell r="I34">
            <v>0</v>
          </cell>
          <cell r="J34">
            <v>0</v>
          </cell>
          <cell r="K34">
            <v>14350647.088360721</v>
          </cell>
        </row>
        <row r="35">
          <cell r="C35">
            <v>44136</v>
          </cell>
          <cell r="D35">
            <v>14350647.088360721</v>
          </cell>
          <cell r="E35"/>
          <cell r="F35">
            <v>150681.79442778756</v>
          </cell>
          <cell r="G35"/>
          <cell r="H35"/>
          <cell r="I35">
            <v>0</v>
          </cell>
          <cell r="J35">
            <v>0</v>
          </cell>
          <cell r="K35">
            <v>14501328.882788509</v>
          </cell>
        </row>
        <row r="36">
          <cell r="C36">
            <v>44166</v>
          </cell>
          <cell r="D36">
            <v>14501328.882788509</v>
          </cell>
          <cell r="E36"/>
          <cell r="F36">
            <v>152263.95326927936</v>
          </cell>
          <cell r="G36"/>
          <cell r="H36"/>
          <cell r="I36">
            <v>0</v>
          </cell>
          <cell r="J36">
            <v>0</v>
          </cell>
          <cell r="K36">
            <v>14653592.836057788</v>
          </cell>
        </row>
        <row r="37">
          <cell r="C37">
            <v>44197</v>
          </cell>
          <cell r="D37">
            <v>14653592.836057788</v>
          </cell>
          <cell r="E37"/>
          <cell r="F37">
            <v>153862.72477860676</v>
          </cell>
          <cell r="G37"/>
          <cell r="H37"/>
          <cell r="I37">
            <v>0</v>
          </cell>
          <cell r="J37">
            <v>0</v>
          </cell>
          <cell r="K37">
            <v>14807455.560836395</v>
          </cell>
        </row>
        <row r="38">
          <cell r="C38">
            <v>44228</v>
          </cell>
          <cell r="D38">
            <v>14807455.560836395</v>
          </cell>
          <cell r="E38"/>
          <cell r="F38">
            <v>155478.28338878215</v>
          </cell>
          <cell r="G38"/>
          <cell r="H38"/>
          <cell r="I38">
            <v>0</v>
          </cell>
          <cell r="J38">
            <v>0</v>
          </cell>
          <cell r="K38">
            <v>14962933.844225178</v>
          </cell>
        </row>
        <row r="39">
          <cell r="C39">
            <v>44256</v>
          </cell>
          <cell r="D39">
            <v>14962933.844225178</v>
          </cell>
          <cell r="E39"/>
          <cell r="F39">
            <v>157110.80536436438</v>
          </cell>
          <cell r="G39"/>
          <cell r="H39"/>
          <cell r="I39">
            <v>0</v>
          </cell>
          <cell r="J39">
            <v>0</v>
          </cell>
          <cell r="K39">
            <v>15120044.649589542</v>
          </cell>
        </row>
        <row r="40">
          <cell r="C40">
            <v>44287</v>
          </cell>
          <cell r="D40">
            <v>15120044.649589542</v>
          </cell>
          <cell r="E40"/>
          <cell r="F40">
            <v>158760.46882069021</v>
          </cell>
          <cell r="G40"/>
          <cell r="H40"/>
          <cell r="I40">
            <v>0</v>
          </cell>
          <cell r="J40">
            <v>0</v>
          </cell>
          <cell r="K40">
            <v>15278805.118410233</v>
          </cell>
        </row>
        <row r="41">
          <cell r="C41">
            <v>44317</v>
          </cell>
          <cell r="D41">
            <v>15278805.118410233</v>
          </cell>
          <cell r="E41"/>
          <cell r="F41">
            <v>160427.45374330744</v>
          </cell>
          <cell r="G41"/>
          <cell r="H41"/>
          <cell r="I41">
            <v>0</v>
          </cell>
          <cell r="J41">
            <v>0</v>
          </cell>
          <cell r="K41">
            <v>15439232.57215354</v>
          </cell>
        </row>
        <row r="42">
          <cell r="C42">
            <v>44348</v>
          </cell>
          <cell r="D42">
            <v>15439232.57215354</v>
          </cell>
          <cell r="E42"/>
          <cell r="F42">
            <v>162111.94200761218</v>
          </cell>
          <cell r="G42"/>
          <cell r="H42"/>
          <cell r="I42">
            <v>0</v>
          </cell>
          <cell r="J42">
            <v>0</v>
          </cell>
          <cell r="K42">
            <v>15601344.514161153</v>
          </cell>
        </row>
        <row r="43">
          <cell r="C43">
            <v>44378</v>
          </cell>
          <cell r="D43">
            <v>15601344.514161153</v>
          </cell>
          <cell r="E43"/>
          <cell r="F43">
            <v>163814.11739869209</v>
          </cell>
          <cell r="G43"/>
          <cell r="H43"/>
          <cell r="I43">
            <v>0</v>
          </cell>
          <cell r="J43">
            <v>0</v>
          </cell>
          <cell r="K43">
            <v>15765158.631559845</v>
          </cell>
        </row>
        <row r="44">
          <cell r="C44">
            <v>44409</v>
          </cell>
          <cell r="D44">
            <v>15765158.631559845</v>
          </cell>
          <cell r="E44"/>
          <cell r="F44">
            <v>165534.16563137839</v>
          </cell>
          <cell r="G44"/>
          <cell r="H44"/>
          <cell r="I44">
            <v>0</v>
          </cell>
          <cell r="J44">
            <v>0</v>
          </cell>
          <cell r="K44">
            <v>15930692.797191223</v>
          </cell>
        </row>
        <row r="45">
          <cell r="C45">
            <v>44440</v>
          </cell>
          <cell r="D45">
            <v>15930692.797191223</v>
          </cell>
          <cell r="E45"/>
          <cell r="F45">
            <v>167272.27437050783</v>
          </cell>
          <cell r="G45"/>
          <cell r="H45"/>
          <cell r="I45">
            <v>0</v>
          </cell>
          <cell r="J45">
            <v>0</v>
          </cell>
          <cell r="K45">
            <v>16097965.071561731</v>
          </cell>
        </row>
        <row r="46">
          <cell r="C46">
            <v>44470</v>
          </cell>
          <cell r="D46">
            <v>16097965.071561731</v>
          </cell>
          <cell r="E46"/>
          <cell r="F46">
            <v>169028.63325139819</v>
          </cell>
          <cell r="G46"/>
          <cell r="H46"/>
          <cell r="I46">
            <v>0</v>
          </cell>
          <cell r="J46">
            <v>0</v>
          </cell>
          <cell r="K46">
            <v>16266993.70481313</v>
          </cell>
        </row>
        <row r="47">
          <cell r="C47">
            <v>44501</v>
          </cell>
          <cell r="D47">
            <v>16266993.70481313</v>
          </cell>
          <cell r="E47"/>
          <cell r="F47">
            <v>170803.43390053787</v>
          </cell>
          <cell r="G47"/>
          <cell r="H47"/>
          <cell r="I47">
            <v>0</v>
          </cell>
          <cell r="J47">
            <v>0</v>
          </cell>
          <cell r="K47">
            <v>16437797.138713667</v>
          </cell>
        </row>
        <row r="48">
          <cell r="C48">
            <v>44531</v>
          </cell>
          <cell r="D48">
            <v>16437797.138713667</v>
          </cell>
          <cell r="E48"/>
          <cell r="F48">
            <v>172596.86995649352</v>
          </cell>
          <cell r="G48"/>
          <cell r="H48"/>
          <cell r="I48">
            <v>0</v>
          </cell>
          <cell r="J48">
            <v>0</v>
          </cell>
          <cell r="K48">
            <v>16610394.008670161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16">
          <cell r="C16">
            <v>2911765</v>
          </cell>
        </row>
        <row r="19">
          <cell r="C19">
            <v>0.12</v>
          </cell>
        </row>
      </sheetData>
      <sheetData sheetId="1">
        <row r="4">
          <cell r="B4">
            <v>43831</v>
          </cell>
          <cell r="C4">
            <v>1455882.5</v>
          </cell>
          <cell r="D4">
            <v>1455882.5</v>
          </cell>
          <cell r="E4">
            <v>2911765</v>
          </cell>
        </row>
        <row r="5">
          <cell r="B5">
            <v>43862</v>
          </cell>
          <cell r="C5">
            <v>1455882.5</v>
          </cell>
          <cell r="D5">
            <v>1455882.5</v>
          </cell>
          <cell r="E5">
            <v>2911765</v>
          </cell>
        </row>
        <row r="6">
          <cell r="B6">
            <v>43891</v>
          </cell>
          <cell r="C6">
            <v>1455882.5</v>
          </cell>
          <cell r="D6">
            <v>1455882.5</v>
          </cell>
          <cell r="E6">
            <v>2911765</v>
          </cell>
        </row>
        <row r="7">
          <cell r="B7">
            <v>43922</v>
          </cell>
          <cell r="C7">
            <v>1455882.5</v>
          </cell>
          <cell r="D7">
            <v>1455882.5</v>
          </cell>
          <cell r="E7">
            <v>2911765</v>
          </cell>
        </row>
        <row r="8">
          <cell r="B8">
            <v>43952</v>
          </cell>
          <cell r="C8">
            <v>1455882.5</v>
          </cell>
          <cell r="D8">
            <v>1455882.5</v>
          </cell>
          <cell r="E8">
            <v>2911765</v>
          </cell>
        </row>
        <row r="9">
          <cell r="B9">
            <v>43983</v>
          </cell>
          <cell r="C9">
            <v>1455882.5</v>
          </cell>
          <cell r="D9">
            <v>1455882.5</v>
          </cell>
          <cell r="E9">
            <v>2911765</v>
          </cell>
        </row>
        <row r="10">
          <cell r="B10">
            <v>44013</v>
          </cell>
          <cell r="C10">
            <v>1455882.5</v>
          </cell>
          <cell r="D10">
            <v>1455882.5</v>
          </cell>
          <cell r="E10">
            <v>2911765</v>
          </cell>
        </row>
        <row r="11">
          <cell r="B11">
            <v>44044</v>
          </cell>
          <cell r="C11">
            <v>1455882.5</v>
          </cell>
          <cell r="D11">
            <v>1455882.5</v>
          </cell>
          <cell r="E11">
            <v>2911765</v>
          </cell>
        </row>
        <row r="12">
          <cell r="B12">
            <v>44075</v>
          </cell>
          <cell r="C12">
            <v>1455882.5</v>
          </cell>
          <cell r="D12">
            <v>1455882.5</v>
          </cell>
          <cell r="E12">
            <v>2911765</v>
          </cell>
        </row>
        <row r="13">
          <cell r="B13">
            <v>44105</v>
          </cell>
          <cell r="C13">
            <v>1455882.5</v>
          </cell>
          <cell r="D13">
            <v>1455882.5</v>
          </cell>
          <cell r="E13">
            <v>2911765</v>
          </cell>
        </row>
        <row r="14">
          <cell r="B14">
            <v>44136</v>
          </cell>
          <cell r="C14">
            <v>1455882.5</v>
          </cell>
          <cell r="D14">
            <v>1455882.5</v>
          </cell>
          <cell r="E14">
            <v>2911765</v>
          </cell>
        </row>
        <row r="15">
          <cell r="B15">
            <v>44166</v>
          </cell>
          <cell r="C15">
            <v>1455882.5</v>
          </cell>
          <cell r="D15">
            <v>1455882.5</v>
          </cell>
          <cell r="E15">
            <v>2911765</v>
          </cell>
        </row>
        <row r="16">
          <cell r="B16">
            <v>44197</v>
          </cell>
          <cell r="C16">
            <v>1455882.5</v>
          </cell>
          <cell r="D16">
            <v>1455882.5</v>
          </cell>
          <cell r="E16">
            <v>2911765</v>
          </cell>
        </row>
        <row r="17">
          <cell r="B17">
            <v>44228</v>
          </cell>
          <cell r="C17">
            <v>1455882.5</v>
          </cell>
          <cell r="D17">
            <v>1455882.5</v>
          </cell>
          <cell r="E17">
            <v>2911765</v>
          </cell>
        </row>
        <row r="18">
          <cell r="B18">
            <v>44256</v>
          </cell>
          <cell r="C18">
            <v>1455882.5</v>
          </cell>
          <cell r="D18">
            <v>1455882.5</v>
          </cell>
          <cell r="E18">
            <v>2911765</v>
          </cell>
        </row>
        <row r="19">
          <cell r="B19">
            <v>44287</v>
          </cell>
          <cell r="C19">
            <v>1455882.5</v>
          </cell>
          <cell r="D19">
            <v>1455882.5</v>
          </cell>
          <cell r="E19">
            <v>2911765</v>
          </cell>
        </row>
        <row r="20">
          <cell r="B20">
            <v>44317</v>
          </cell>
          <cell r="C20">
            <v>1455882.5</v>
          </cell>
          <cell r="D20">
            <v>1455882.5</v>
          </cell>
          <cell r="E20">
            <v>2911765</v>
          </cell>
        </row>
        <row r="21">
          <cell r="B21">
            <v>44348</v>
          </cell>
          <cell r="C21">
            <v>1455882.5</v>
          </cell>
          <cell r="D21">
            <v>1455882.5</v>
          </cell>
          <cell r="E21">
            <v>2911765</v>
          </cell>
        </row>
        <row r="22">
          <cell r="B22">
            <v>44378</v>
          </cell>
          <cell r="C22">
            <v>1455882.5</v>
          </cell>
          <cell r="D22">
            <v>1455882.5</v>
          </cell>
          <cell r="E22">
            <v>2911765</v>
          </cell>
        </row>
        <row r="23">
          <cell r="B23">
            <v>44409</v>
          </cell>
          <cell r="C23">
            <v>1455882.5</v>
          </cell>
          <cell r="D23">
            <v>1455882.5</v>
          </cell>
          <cell r="E23">
            <v>2911765</v>
          </cell>
        </row>
        <row r="24">
          <cell r="B24">
            <v>44440</v>
          </cell>
          <cell r="C24">
            <v>1455882.5</v>
          </cell>
          <cell r="D24">
            <v>1455882.5</v>
          </cell>
          <cell r="E24">
            <v>2911765</v>
          </cell>
        </row>
        <row r="25">
          <cell r="B25">
            <v>44470</v>
          </cell>
          <cell r="C25">
            <v>1455882.5</v>
          </cell>
          <cell r="D25">
            <v>1455882.5</v>
          </cell>
          <cell r="E25">
            <v>2911765</v>
          </cell>
        </row>
        <row r="26">
          <cell r="B26">
            <v>44501</v>
          </cell>
          <cell r="C26">
            <v>1455882.5</v>
          </cell>
          <cell r="D26">
            <v>1455882.5</v>
          </cell>
          <cell r="E26">
            <v>2911765</v>
          </cell>
        </row>
        <row r="27">
          <cell r="B27">
            <v>44531</v>
          </cell>
          <cell r="C27">
            <v>1455882.5</v>
          </cell>
          <cell r="D27">
            <v>1455882.5</v>
          </cell>
          <cell r="E27">
            <v>2911765</v>
          </cell>
        </row>
        <row r="28">
          <cell r="B28">
            <v>44562</v>
          </cell>
          <cell r="C28">
            <v>1455882.5</v>
          </cell>
          <cell r="D28">
            <v>1455882.5</v>
          </cell>
          <cell r="E28">
            <v>2911765</v>
          </cell>
        </row>
        <row r="29">
          <cell r="B29">
            <v>44593</v>
          </cell>
          <cell r="C29">
            <v>1455882.5</v>
          </cell>
          <cell r="D29">
            <v>1455882.5</v>
          </cell>
          <cell r="E29">
            <v>2911765</v>
          </cell>
        </row>
        <row r="30">
          <cell r="B30">
            <v>44621</v>
          </cell>
          <cell r="C30">
            <v>1455882.5</v>
          </cell>
          <cell r="D30">
            <v>1455882.5</v>
          </cell>
          <cell r="E30">
            <v>2911765</v>
          </cell>
        </row>
        <row r="31">
          <cell r="B31">
            <v>44652</v>
          </cell>
          <cell r="C31">
            <v>1455882.5</v>
          </cell>
          <cell r="D31">
            <v>1455882.5</v>
          </cell>
          <cell r="E31">
            <v>2911765</v>
          </cell>
        </row>
        <row r="32">
          <cell r="B32">
            <v>44682</v>
          </cell>
          <cell r="C32">
            <v>1455882.5</v>
          </cell>
          <cell r="D32">
            <v>1455882.5</v>
          </cell>
          <cell r="E32">
            <v>2911765</v>
          </cell>
        </row>
        <row r="33">
          <cell r="B33">
            <v>44713</v>
          </cell>
          <cell r="C33">
            <v>1455882.5</v>
          </cell>
          <cell r="D33">
            <v>1455882.5</v>
          </cell>
          <cell r="E33">
            <v>2911765</v>
          </cell>
        </row>
        <row r="34">
          <cell r="B34">
            <v>44743</v>
          </cell>
          <cell r="C34">
            <v>1455882.5</v>
          </cell>
          <cell r="D34">
            <v>1455882.5</v>
          </cell>
          <cell r="E34">
            <v>2911765</v>
          </cell>
        </row>
        <row r="35">
          <cell r="B35">
            <v>44774</v>
          </cell>
          <cell r="C35">
            <v>1455882.5</v>
          </cell>
          <cell r="D35">
            <v>1455882.5</v>
          </cell>
          <cell r="E35">
            <v>2911765</v>
          </cell>
        </row>
        <row r="36">
          <cell r="B36">
            <v>44805</v>
          </cell>
          <cell r="C36">
            <v>1455882.5</v>
          </cell>
          <cell r="D36">
            <v>1455882.5</v>
          </cell>
          <cell r="E36">
            <v>2911765</v>
          </cell>
        </row>
        <row r="37">
          <cell r="B37">
            <v>44835</v>
          </cell>
          <cell r="C37">
            <v>1455882.5</v>
          </cell>
          <cell r="D37">
            <v>1455882.5</v>
          </cell>
          <cell r="E37">
            <v>2911765</v>
          </cell>
        </row>
        <row r="38">
          <cell r="B38">
            <v>44866</v>
          </cell>
          <cell r="C38">
            <v>1455882.5</v>
          </cell>
          <cell r="D38">
            <v>1455882.5</v>
          </cell>
          <cell r="E38">
            <v>2911765</v>
          </cell>
        </row>
        <row r="39">
          <cell r="B39">
            <v>44896</v>
          </cell>
          <cell r="C39">
            <v>1455882.5</v>
          </cell>
          <cell r="D39">
            <v>1455882.5</v>
          </cell>
          <cell r="E39">
            <v>2911765</v>
          </cell>
        </row>
        <row r="40">
          <cell r="B40">
            <v>44927</v>
          </cell>
          <cell r="C40">
            <v>1455882.5</v>
          </cell>
          <cell r="D40">
            <v>1455882.5</v>
          </cell>
          <cell r="E40">
            <v>2911765</v>
          </cell>
        </row>
        <row r="41">
          <cell r="B41">
            <v>44958</v>
          </cell>
          <cell r="C41">
            <v>1455882.5</v>
          </cell>
          <cell r="D41">
            <v>1455882.5</v>
          </cell>
          <cell r="E41">
            <v>2911765</v>
          </cell>
        </row>
        <row r="42">
          <cell r="B42">
            <v>44986</v>
          </cell>
          <cell r="C42">
            <v>1455882.5</v>
          </cell>
          <cell r="D42">
            <v>1455882.5</v>
          </cell>
          <cell r="E42">
            <v>2911765</v>
          </cell>
        </row>
        <row r="43">
          <cell r="B43">
            <v>45017</v>
          </cell>
          <cell r="C43">
            <v>1455882.5</v>
          </cell>
          <cell r="D43">
            <v>1455882.5</v>
          </cell>
          <cell r="E43">
            <v>2911765</v>
          </cell>
        </row>
        <row r="44">
          <cell r="B44">
            <v>45047</v>
          </cell>
          <cell r="C44">
            <v>1455882.5</v>
          </cell>
          <cell r="D44">
            <v>1455882.5</v>
          </cell>
          <cell r="E44">
            <v>2911765</v>
          </cell>
        </row>
        <row r="45">
          <cell r="B45">
            <v>45078</v>
          </cell>
          <cell r="C45">
            <v>1455882.5</v>
          </cell>
          <cell r="D45">
            <v>1455882.5</v>
          </cell>
          <cell r="E45">
            <v>2911765</v>
          </cell>
        </row>
        <row r="46">
          <cell r="B46">
            <v>45108</v>
          </cell>
          <cell r="C46">
            <v>1455882.5</v>
          </cell>
          <cell r="D46">
            <v>1455882.5</v>
          </cell>
          <cell r="E46">
            <v>2911765</v>
          </cell>
        </row>
        <row r="47">
          <cell r="B47">
            <v>45139</v>
          </cell>
          <cell r="C47">
            <v>1455882.5</v>
          </cell>
          <cell r="D47">
            <v>1455882.5</v>
          </cell>
          <cell r="E47">
            <v>2911765</v>
          </cell>
        </row>
        <row r="48">
          <cell r="B48">
            <v>45170</v>
          </cell>
          <cell r="C48">
            <v>1455882.5</v>
          </cell>
          <cell r="D48">
            <v>1455882.5</v>
          </cell>
          <cell r="E48">
            <v>2911765</v>
          </cell>
        </row>
        <row r="49">
          <cell r="B49">
            <v>45200</v>
          </cell>
          <cell r="C49">
            <v>1455882.5</v>
          </cell>
          <cell r="D49">
            <v>1455882.5</v>
          </cell>
          <cell r="E49">
            <v>2911765</v>
          </cell>
        </row>
        <row r="50">
          <cell r="B50">
            <v>45231</v>
          </cell>
          <cell r="C50">
            <v>1455882.5</v>
          </cell>
          <cell r="D50">
            <v>1455882.5</v>
          </cell>
          <cell r="E50">
            <v>2911765</v>
          </cell>
        </row>
        <row r="51">
          <cell r="B51">
            <v>45261</v>
          </cell>
          <cell r="C51">
            <v>1455882.5</v>
          </cell>
          <cell r="D51">
            <v>1455882.5</v>
          </cell>
          <cell r="E51">
            <v>2911765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9">
          <cell r="C9">
            <v>600000</v>
          </cell>
        </row>
        <row r="12">
          <cell r="C12">
            <v>40000</v>
          </cell>
        </row>
      </sheetData>
      <sheetData sheetId="1">
        <row r="5">
          <cell r="A5">
            <v>43922</v>
          </cell>
          <cell r="B5">
            <v>0</v>
          </cell>
          <cell r="C5">
            <v>43944</v>
          </cell>
          <cell r="D5">
            <v>640000</v>
          </cell>
          <cell r="E5">
            <v>0</v>
          </cell>
          <cell r="F5">
            <v>0</v>
          </cell>
          <cell r="G5">
            <v>40000</v>
          </cell>
          <cell r="H5">
            <v>0</v>
          </cell>
          <cell r="I5">
            <v>0</v>
          </cell>
          <cell r="J5">
            <v>0</v>
          </cell>
          <cell r="K5">
            <v>640000</v>
          </cell>
        </row>
        <row r="6">
          <cell r="A6">
            <v>43952</v>
          </cell>
          <cell r="B6">
            <v>1</v>
          </cell>
          <cell r="C6">
            <v>43974</v>
          </cell>
          <cell r="D6">
            <v>640000</v>
          </cell>
          <cell r="E6">
            <v>6666.666666666667</v>
          </cell>
          <cell r="F6">
            <v>6666.666666666667</v>
          </cell>
          <cell r="G6">
            <v>33333.333333333336</v>
          </cell>
          <cell r="H6">
            <v>6666.666666666667</v>
          </cell>
          <cell r="I6">
            <v>0</v>
          </cell>
          <cell r="J6">
            <v>6666.666666666667</v>
          </cell>
          <cell r="K6">
            <v>640000</v>
          </cell>
        </row>
        <row r="7">
          <cell r="A7">
            <v>43983</v>
          </cell>
          <cell r="B7">
            <v>2</v>
          </cell>
          <cell r="C7">
            <v>44005</v>
          </cell>
          <cell r="D7">
            <v>640000</v>
          </cell>
          <cell r="E7">
            <v>6666.666666666667</v>
          </cell>
          <cell r="F7">
            <v>6666.666666666667</v>
          </cell>
          <cell r="G7">
            <v>26666.666666666668</v>
          </cell>
          <cell r="H7">
            <v>6666.666666666667</v>
          </cell>
          <cell r="I7">
            <v>0</v>
          </cell>
          <cell r="J7">
            <v>6666.666666666667</v>
          </cell>
          <cell r="K7">
            <v>640000</v>
          </cell>
        </row>
        <row r="8">
          <cell r="A8">
            <v>44013</v>
          </cell>
          <cell r="B8">
            <v>3</v>
          </cell>
          <cell r="C8">
            <v>44035</v>
          </cell>
          <cell r="D8">
            <v>640000</v>
          </cell>
          <cell r="E8">
            <v>6666.666666666667</v>
          </cell>
          <cell r="F8">
            <v>6666.666666666667</v>
          </cell>
          <cell r="G8">
            <v>20000</v>
          </cell>
          <cell r="H8">
            <v>6666.666666666667</v>
          </cell>
          <cell r="I8">
            <v>0</v>
          </cell>
          <cell r="J8">
            <v>6666.666666666667</v>
          </cell>
          <cell r="K8">
            <v>640000</v>
          </cell>
        </row>
        <row r="9">
          <cell r="A9">
            <v>44044</v>
          </cell>
          <cell r="B9">
            <v>4</v>
          </cell>
          <cell r="C9">
            <v>44066</v>
          </cell>
          <cell r="D9">
            <v>640000</v>
          </cell>
          <cell r="E9">
            <v>6666.666666666667</v>
          </cell>
          <cell r="F9">
            <v>6666.666666666667</v>
          </cell>
          <cell r="G9">
            <v>13333.333333333332</v>
          </cell>
          <cell r="H9">
            <v>6666.666666666667</v>
          </cell>
          <cell r="I9">
            <v>0</v>
          </cell>
          <cell r="J9">
            <v>6666.666666666667</v>
          </cell>
          <cell r="K9">
            <v>640000</v>
          </cell>
        </row>
        <row r="10">
          <cell r="A10">
            <v>44075</v>
          </cell>
          <cell r="B10">
            <v>5</v>
          </cell>
          <cell r="C10">
            <v>44097</v>
          </cell>
          <cell r="D10">
            <v>640000</v>
          </cell>
          <cell r="E10">
            <v>6666.666666666667</v>
          </cell>
          <cell r="F10">
            <v>6666.666666666667</v>
          </cell>
          <cell r="G10">
            <v>6666.6666666666652</v>
          </cell>
          <cell r="H10">
            <v>6666.666666666667</v>
          </cell>
          <cell r="I10">
            <v>0</v>
          </cell>
          <cell r="J10">
            <v>6666.666666666667</v>
          </cell>
          <cell r="K10">
            <v>640000</v>
          </cell>
        </row>
        <row r="11">
          <cell r="A11">
            <v>44105</v>
          </cell>
          <cell r="B11">
            <v>6</v>
          </cell>
          <cell r="C11">
            <v>44127</v>
          </cell>
          <cell r="D11">
            <v>640000</v>
          </cell>
          <cell r="E11">
            <v>6666.666666666667</v>
          </cell>
          <cell r="F11">
            <v>6666.666666666667</v>
          </cell>
          <cell r="G11">
            <v>0</v>
          </cell>
          <cell r="H11">
            <v>6666.666666666667</v>
          </cell>
          <cell r="I11">
            <v>0</v>
          </cell>
          <cell r="J11">
            <v>6666.666666666667</v>
          </cell>
          <cell r="K11">
            <v>640000</v>
          </cell>
        </row>
        <row r="12">
          <cell r="A12">
            <v>44136</v>
          </cell>
          <cell r="B12">
            <v>7</v>
          </cell>
          <cell r="C12">
            <v>44158</v>
          </cell>
          <cell r="D12">
            <v>640000</v>
          </cell>
          <cell r="E12">
            <v>6666.666666666667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646666.66666666663</v>
          </cell>
        </row>
        <row r="13">
          <cell r="A13">
            <v>44166</v>
          </cell>
          <cell r="B13">
            <v>8</v>
          </cell>
          <cell r="C13">
            <v>44188</v>
          </cell>
          <cell r="D13">
            <v>646666.66666666663</v>
          </cell>
          <cell r="E13">
            <v>6736.1111111111104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653402.77777777775</v>
          </cell>
        </row>
        <row r="14">
          <cell r="A14">
            <v>44197</v>
          </cell>
          <cell r="B14">
            <v>9</v>
          </cell>
          <cell r="C14">
            <v>44219</v>
          </cell>
          <cell r="D14">
            <v>653402.77777777775</v>
          </cell>
          <cell r="E14">
            <v>6806.2789351851852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660209.05671296292</v>
          </cell>
        </row>
        <row r="15">
          <cell r="A15">
            <v>44228</v>
          </cell>
          <cell r="B15">
            <v>10</v>
          </cell>
          <cell r="C15">
            <v>44250</v>
          </cell>
          <cell r="D15">
            <v>660209.05671296292</v>
          </cell>
          <cell r="E15">
            <v>6877.1776740933637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667086.23438705632</v>
          </cell>
        </row>
        <row r="16">
          <cell r="A16">
            <v>44256</v>
          </cell>
          <cell r="B16">
            <v>11</v>
          </cell>
          <cell r="C16">
            <v>44278</v>
          </cell>
          <cell r="D16">
            <v>667086.23438705632</v>
          </cell>
          <cell r="E16">
            <v>6948.8149415318367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674035.04932858818</v>
          </cell>
        </row>
        <row r="17">
          <cell r="A17">
            <v>44287</v>
          </cell>
          <cell r="B17">
            <v>12</v>
          </cell>
          <cell r="C17">
            <v>44309</v>
          </cell>
          <cell r="D17">
            <v>674035.04932858818</v>
          </cell>
          <cell r="E17">
            <v>7021.1984305061269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681056.24775909435</v>
          </cell>
        </row>
        <row r="18">
          <cell r="A18">
            <v>44317</v>
          </cell>
          <cell r="B18">
            <v>13</v>
          </cell>
          <cell r="C18">
            <v>44339</v>
          </cell>
          <cell r="D18">
            <v>681056.24775909435</v>
          </cell>
          <cell r="E18">
            <v>7094.3359141572328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688150.58367325156</v>
          </cell>
        </row>
        <row r="19">
          <cell r="A19">
            <v>44348</v>
          </cell>
          <cell r="B19">
            <v>14</v>
          </cell>
          <cell r="C19">
            <v>44370</v>
          </cell>
          <cell r="D19">
            <v>688150.58367325156</v>
          </cell>
          <cell r="E19">
            <v>7168.2352465963704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695318.81891984795</v>
          </cell>
        </row>
        <row r="20">
          <cell r="A20">
            <v>44378</v>
          </cell>
          <cell r="B20">
            <v>15</v>
          </cell>
          <cell r="C20">
            <v>44400</v>
          </cell>
          <cell r="D20">
            <v>695318.81891984795</v>
          </cell>
          <cell r="E20">
            <v>7242.9043637484165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702561.72328359634</v>
          </cell>
        </row>
        <row r="21">
          <cell r="A21">
            <v>44409</v>
          </cell>
          <cell r="B21">
            <v>16</v>
          </cell>
          <cell r="C21">
            <v>44431</v>
          </cell>
          <cell r="D21">
            <v>702561.72328359634</v>
          </cell>
          <cell r="E21">
            <v>7318.3512842041282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709880.0745678005</v>
          </cell>
        </row>
        <row r="22">
          <cell r="A22">
            <v>44440</v>
          </cell>
          <cell r="B22">
            <v>17</v>
          </cell>
          <cell r="C22">
            <v>44462</v>
          </cell>
          <cell r="D22">
            <v>709880.0745678005</v>
          </cell>
          <cell r="E22">
            <v>7394.5841100812549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717274.65867788182</v>
          </cell>
        </row>
        <row r="23">
          <cell r="A23">
            <v>44470</v>
          </cell>
          <cell r="B23">
            <v>18</v>
          </cell>
          <cell r="C23">
            <v>44492</v>
          </cell>
          <cell r="D23">
            <v>717274.65867788182</v>
          </cell>
          <cell r="E23">
            <v>7471.6110278946026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724746.26970577647</v>
          </cell>
        </row>
        <row r="24">
          <cell r="A24">
            <v>44501</v>
          </cell>
          <cell r="B24">
            <v>19</v>
          </cell>
          <cell r="C24">
            <v>44523</v>
          </cell>
          <cell r="D24">
            <v>724746.26970577647</v>
          </cell>
          <cell r="E24">
            <v>7549.4403094351719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732295.7100152116</v>
          </cell>
        </row>
        <row r="25">
          <cell r="A25">
            <v>44531</v>
          </cell>
          <cell r="B25">
            <v>20</v>
          </cell>
          <cell r="C25">
            <v>44553</v>
          </cell>
          <cell r="D25">
            <v>732295.7100152116</v>
          </cell>
          <cell r="E25">
            <v>7628.0803126584542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739923.79032787005</v>
          </cell>
        </row>
        <row r="26">
          <cell r="A26">
            <v>44562</v>
          </cell>
          <cell r="B26">
            <v>21</v>
          </cell>
          <cell r="C26">
            <v>44584</v>
          </cell>
          <cell r="D26">
            <v>739923.79032787005</v>
          </cell>
          <cell r="E26">
            <v>7707.5394825819794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747631.32981045207</v>
          </cell>
        </row>
        <row r="27">
          <cell r="A27">
            <v>44593</v>
          </cell>
          <cell r="B27">
            <v>22</v>
          </cell>
          <cell r="C27">
            <v>44615</v>
          </cell>
          <cell r="D27">
            <v>747631.32981045207</v>
          </cell>
          <cell r="E27">
            <v>7787.826352192209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755419.15616264427</v>
          </cell>
        </row>
        <row r="28">
          <cell r="A28">
            <v>44621</v>
          </cell>
          <cell r="B28">
            <v>23</v>
          </cell>
          <cell r="C28">
            <v>44643</v>
          </cell>
          <cell r="D28">
            <v>755419.15616264427</v>
          </cell>
          <cell r="E28">
            <v>7868.9495433608781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763288.10570600512</v>
          </cell>
        </row>
        <row r="29">
          <cell r="A29">
            <v>44652</v>
          </cell>
          <cell r="B29">
            <v>24</v>
          </cell>
          <cell r="C29">
            <v>44674</v>
          </cell>
          <cell r="D29">
            <v>763288.10570600512</v>
          </cell>
          <cell r="E29">
            <v>7950.9177677708867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771239.02347377606</v>
          </cell>
        </row>
        <row r="30">
          <cell r="A30">
            <v>44682</v>
          </cell>
          <cell r="B30">
            <v>25</v>
          </cell>
          <cell r="C30">
            <v>44704</v>
          </cell>
          <cell r="D30">
            <v>771239.02347377606</v>
          </cell>
          <cell r="E30">
            <v>8033.739827851834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779272.76330162794</v>
          </cell>
        </row>
        <row r="31">
          <cell r="A31">
            <v>44713</v>
          </cell>
          <cell r="B31">
            <v>26</v>
          </cell>
          <cell r="C31">
            <v>44735</v>
          </cell>
          <cell r="D31">
            <v>779272.76330162794</v>
          </cell>
          <cell r="E31">
            <v>8117.4246177252908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787390.18791935325</v>
          </cell>
        </row>
        <row r="32">
          <cell r="A32">
            <v>44743</v>
          </cell>
          <cell r="B32">
            <v>27</v>
          </cell>
          <cell r="C32">
            <v>44765</v>
          </cell>
          <cell r="D32">
            <v>787390.18791935325</v>
          </cell>
          <cell r="E32">
            <v>8201.9811241599291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795592.16904351313</v>
          </cell>
        </row>
        <row r="33">
          <cell r="A33">
            <v>44774</v>
          </cell>
          <cell r="B33">
            <v>28</v>
          </cell>
          <cell r="C33">
            <v>44796</v>
          </cell>
          <cell r="D33">
            <v>795592.16904351313</v>
          </cell>
          <cell r="E33">
            <v>8287.4184275365951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803879.58747104974</v>
          </cell>
        </row>
        <row r="34">
          <cell r="A34">
            <v>44805</v>
          </cell>
          <cell r="B34">
            <v>29</v>
          </cell>
          <cell r="C34">
            <v>44827</v>
          </cell>
          <cell r="D34">
            <v>803879.58747104974</v>
          </cell>
          <cell r="E34">
            <v>8373.7457028234348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812253.33317387314</v>
          </cell>
        </row>
        <row r="35">
          <cell r="A35">
            <v>44835</v>
          </cell>
          <cell r="B35">
            <v>30</v>
          </cell>
          <cell r="C35">
            <v>44857</v>
          </cell>
          <cell r="D35">
            <v>812253.33317387314</v>
          </cell>
          <cell r="E35">
            <v>8460.9722205611779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820714.30539443437</v>
          </cell>
        </row>
        <row r="36">
          <cell r="A36">
            <v>44866</v>
          </cell>
          <cell r="B36">
            <v>31</v>
          </cell>
          <cell r="C36">
            <v>44888</v>
          </cell>
          <cell r="D36">
            <v>820714.30539443437</v>
          </cell>
          <cell r="E36">
            <v>8549.1073478586914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829263.41274229309</v>
          </cell>
        </row>
        <row r="37">
          <cell r="A37">
            <v>44896</v>
          </cell>
          <cell r="B37">
            <v>32</v>
          </cell>
          <cell r="C37">
            <v>44918</v>
          </cell>
          <cell r="D37">
            <v>829263.41274229309</v>
          </cell>
          <cell r="E37">
            <v>8638.1605493988864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837901.57329169195</v>
          </cell>
        </row>
        <row r="38">
          <cell r="A38">
            <v>44927</v>
          </cell>
          <cell r="B38">
            <v>33</v>
          </cell>
          <cell r="C38">
            <v>44949</v>
          </cell>
          <cell r="D38">
            <v>837901.57329169195</v>
          </cell>
          <cell r="E38">
            <v>8728.1413884551239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846629.71468014712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</sheetNames>
    <sheetDataSet>
      <sheetData sheetId="0">
        <row r="7">
          <cell r="C7">
            <v>0.02</v>
          </cell>
        </row>
        <row r="12">
          <cell r="C12">
            <v>200000</v>
          </cell>
        </row>
      </sheetData>
      <sheetData sheetId="1">
        <row r="4">
          <cell r="B4">
            <v>43678</v>
          </cell>
          <cell r="C4">
            <v>1860000</v>
          </cell>
          <cell r="D4">
            <v>4988.4270000000006</v>
          </cell>
          <cell r="E4">
            <v>3074.1329999999998</v>
          </cell>
          <cell r="F4">
            <v>8062.56</v>
          </cell>
          <cell r="G4">
            <v>1856925.8670000001</v>
          </cell>
          <cell r="H4">
            <v>3100</v>
          </cell>
          <cell r="I4">
            <v>0</v>
          </cell>
          <cell r="J4">
            <v>3100</v>
          </cell>
          <cell r="K4">
            <v>552</v>
          </cell>
          <cell r="L4"/>
          <cell r="M4"/>
          <cell r="N4">
            <v>552</v>
          </cell>
        </row>
        <row r="5">
          <cell r="B5">
            <v>43709</v>
          </cell>
          <cell r="C5">
            <v>1856925.8670000001</v>
          </cell>
          <cell r="D5">
            <v>4980.1823290006505</v>
          </cell>
          <cell r="E5">
            <v>3082.3776709993499</v>
          </cell>
          <cell r="F5">
            <v>8062.56</v>
          </cell>
          <cell r="G5">
            <v>1853843.4893290007</v>
          </cell>
          <cell r="H5">
            <v>3100</v>
          </cell>
          <cell r="I5">
            <v>0</v>
          </cell>
          <cell r="J5">
            <v>6200</v>
          </cell>
          <cell r="K5"/>
          <cell r="L5"/>
          <cell r="M5"/>
          <cell r="N5">
            <v>552</v>
          </cell>
        </row>
        <row r="6">
          <cell r="B6">
            <v>43739</v>
          </cell>
          <cell r="C6">
            <v>1853843.4893290007</v>
          </cell>
          <cell r="D6">
            <v>4971.9155462059134</v>
          </cell>
          <cell r="E6">
            <v>3090.644453794087</v>
          </cell>
          <cell r="F6">
            <v>8062.56</v>
          </cell>
          <cell r="G6">
            <v>1850752.8448752067</v>
          </cell>
          <cell r="H6">
            <v>3100</v>
          </cell>
          <cell r="I6">
            <v>0</v>
          </cell>
          <cell r="J6">
            <v>9300</v>
          </cell>
          <cell r="K6"/>
          <cell r="L6"/>
          <cell r="M6"/>
          <cell r="N6">
            <v>552</v>
          </cell>
        </row>
        <row r="7">
          <cell r="B7">
            <v>43770</v>
          </cell>
          <cell r="C7">
            <v>1850752.8448752067</v>
          </cell>
          <cell r="D7">
            <v>4963.6265923130613</v>
          </cell>
          <cell r="E7">
            <v>3098.9334076869391</v>
          </cell>
          <cell r="F7">
            <v>8062.56</v>
          </cell>
          <cell r="G7">
            <v>1847653.9114675198</v>
          </cell>
          <cell r="H7">
            <v>3100</v>
          </cell>
          <cell r="I7">
            <v>0</v>
          </cell>
          <cell r="J7">
            <v>12400</v>
          </cell>
          <cell r="K7"/>
          <cell r="L7"/>
          <cell r="M7"/>
          <cell r="N7">
            <v>552</v>
          </cell>
        </row>
        <row r="8">
          <cell r="B8">
            <v>43800</v>
          </cell>
          <cell r="C8">
            <v>1847653.9114675198</v>
          </cell>
          <cell r="D8">
            <v>4955.3154078603156</v>
          </cell>
          <cell r="E8">
            <v>3107.2445921396848</v>
          </cell>
          <cell r="F8">
            <v>8062.56</v>
          </cell>
          <cell r="G8">
            <v>1844546.6668753801</v>
          </cell>
          <cell r="H8">
            <v>3100</v>
          </cell>
          <cell r="I8">
            <v>0</v>
          </cell>
          <cell r="J8">
            <v>15500</v>
          </cell>
          <cell r="K8"/>
          <cell r="L8"/>
          <cell r="M8"/>
          <cell r="N8">
            <v>552</v>
          </cell>
        </row>
        <row r="9">
          <cell r="B9">
            <v>43831</v>
          </cell>
          <cell r="C9">
            <v>1844546.6668753801</v>
          </cell>
          <cell r="D9">
            <v>4946.981933226426</v>
          </cell>
          <cell r="E9">
            <v>3115.5780667735744</v>
          </cell>
          <cell r="F9">
            <v>8062.56</v>
          </cell>
          <cell r="G9">
            <v>1841431.0888086066</v>
          </cell>
          <cell r="H9">
            <v>3100</v>
          </cell>
          <cell r="I9">
            <v>0</v>
          </cell>
          <cell r="J9">
            <v>18600</v>
          </cell>
          <cell r="K9"/>
          <cell r="L9"/>
          <cell r="M9"/>
          <cell r="N9">
            <v>552</v>
          </cell>
        </row>
        <row r="10">
          <cell r="B10">
            <v>43862</v>
          </cell>
          <cell r="C10">
            <v>1841431.0888086066</v>
          </cell>
          <cell r="D10">
            <v>4938.6261086302429</v>
          </cell>
          <cell r="E10">
            <v>3123.9338913697575</v>
          </cell>
          <cell r="F10">
            <v>8062.56</v>
          </cell>
          <cell r="G10">
            <v>1838307.1549172369</v>
          </cell>
          <cell r="H10">
            <v>3100</v>
          </cell>
          <cell r="I10">
            <v>0</v>
          </cell>
          <cell r="J10">
            <v>21700</v>
          </cell>
          <cell r="K10"/>
          <cell r="L10"/>
          <cell r="M10"/>
          <cell r="N10">
            <v>552</v>
          </cell>
        </row>
        <row r="11">
          <cell r="B11">
            <v>43891</v>
          </cell>
          <cell r="C11">
            <v>1838307.1549172369</v>
          </cell>
          <cell r="D11">
            <v>4930.2478741302839</v>
          </cell>
          <cell r="E11">
            <v>3132.3121258697165</v>
          </cell>
          <cell r="F11">
            <v>8062.56</v>
          </cell>
          <cell r="G11">
            <v>1835174.8427913671</v>
          </cell>
          <cell r="H11">
            <v>3100</v>
          </cell>
          <cell r="I11">
            <v>0</v>
          </cell>
          <cell r="J11">
            <v>24800</v>
          </cell>
          <cell r="K11"/>
          <cell r="L11"/>
          <cell r="M11"/>
          <cell r="N11">
            <v>552</v>
          </cell>
        </row>
        <row r="12">
          <cell r="B12">
            <v>43922</v>
          </cell>
          <cell r="C12">
            <v>1835174.8427913671</v>
          </cell>
          <cell r="D12">
            <v>4921.8471696243078</v>
          </cell>
          <cell r="E12">
            <v>3140.7128303756926</v>
          </cell>
          <cell r="F12">
            <v>8062.56</v>
          </cell>
          <cell r="G12">
            <v>1832034.1299609914</v>
          </cell>
          <cell r="H12">
            <v>3100</v>
          </cell>
          <cell r="I12">
            <v>37200</v>
          </cell>
          <cell r="J12">
            <v>-9300</v>
          </cell>
          <cell r="K12"/>
          <cell r="L12"/>
          <cell r="M12"/>
          <cell r="N12">
            <v>552</v>
          </cell>
        </row>
        <row r="13">
          <cell r="B13">
            <v>43952</v>
          </cell>
          <cell r="C13">
            <v>1832034.1299609914</v>
          </cell>
          <cell r="D13">
            <v>4913.4239348488818</v>
          </cell>
          <cell r="E13">
            <v>3149.1360651511186</v>
          </cell>
          <cell r="F13">
            <v>8062.56</v>
          </cell>
          <cell r="G13">
            <v>1828884.9938958404</v>
          </cell>
          <cell r="H13">
            <v>3100</v>
          </cell>
          <cell r="I13"/>
          <cell r="J13">
            <v>-6200</v>
          </cell>
          <cell r="K13"/>
          <cell r="L13"/>
          <cell r="M13"/>
          <cell r="N13">
            <v>552</v>
          </cell>
        </row>
        <row r="14">
          <cell r="B14">
            <v>43983</v>
          </cell>
          <cell r="C14">
            <v>1828884.9938958404</v>
          </cell>
          <cell r="D14">
            <v>4904.9781093789497</v>
          </cell>
          <cell r="E14">
            <v>3157.5818906210507</v>
          </cell>
          <cell r="F14">
            <v>8062.56</v>
          </cell>
          <cell r="G14">
            <v>1825727.4120052194</v>
          </cell>
          <cell r="H14">
            <v>3100</v>
          </cell>
          <cell r="I14"/>
          <cell r="J14">
            <v>-3100</v>
          </cell>
          <cell r="K14">
            <v>606</v>
          </cell>
          <cell r="L14"/>
          <cell r="M14"/>
          <cell r="N14">
            <v>1158</v>
          </cell>
        </row>
        <row r="15">
          <cell r="B15">
            <v>44013</v>
          </cell>
          <cell r="C15">
            <v>1825727.4120052194</v>
          </cell>
          <cell r="D15">
            <v>4896.5096326273988</v>
          </cell>
          <cell r="E15">
            <v>3166.0503673726016</v>
          </cell>
          <cell r="F15">
            <v>8062.56</v>
          </cell>
          <cell r="G15">
            <v>1822561.3616378468</v>
          </cell>
          <cell r="H15">
            <v>3100</v>
          </cell>
          <cell r="I15"/>
          <cell r="J15">
            <v>0</v>
          </cell>
          <cell r="K15">
            <v>627.41999999999996</v>
          </cell>
          <cell r="L15"/>
          <cell r="M15"/>
          <cell r="N15">
            <v>1785.42</v>
          </cell>
        </row>
        <row r="16">
          <cell r="B16">
            <v>44044</v>
          </cell>
          <cell r="C16">
            <v>1822561.3616378468</v>
          </cell>
          <cell r="D16">
            <v>4888.018443844624</v>
          </cell>
          <cell r="E16">
            <v>3174.5415561553764</v>
          </cell>
          <cell r="F16">
            <v>8062.56</v>
          </cell>
          <cell r="G16">
            <v>1819386.8200816915</v>
          </cell>
          <cell r="H16">
            <v>3100</v>
          </cell>
          <cell r="I16"/>
          <cell r="J16">
            <v>3100</v>
          </cell>
          <cell r="K16">
            <v>607.26</v>
          </cell>
          <cell r="L16"/>
          <cell r="M16"/>
          <cell r="N16">
            <v>2392.6800000000003</v>
          </cell>
        </row>
        <row r="17">
          <cell r="B17">
            <v>44075</v>
          </cell>
          <cell r="C17">
            <v>1819386.8200816915</v>
          </cell>
          <cell r="D17">
            <v>4879.5044821180927</v>
          </cell>
          <cell r="E17">
            <v>3183.0555178819077</v>
          </cell>
          <cell r="F17">
            <v>8062.56</v>
          </cell>
          <cell r="G17">
            <v>1816203.7645638096</v>
          </cell>
          <cell r="H17">
            <v>3100</v>
          </cell>
          <cell r="I17"/>
          <cell r="J17">
            <v>6200</v>
          </cell>
          <cell r="K17">
            <v>607.27</v>
          </cell>
          <cell r="L17"/>
          <cell r="M17"/>
          <cell r="N17">
            <v>2999.9500000000003</v>
          </cell>
        </row>
        <row r="18">
          <cell r="B18">
            <v>44105</v>
          </cell>
          <cell r="C18">
            <v>1816203.7645638096</v>
          </cell>
          <cell r="D18">
            <v>4870.9676863719096</v>
          </cell>
          <cell r="E18">
            <v>3191.5923136280908</v>
          </cell>
          <cell r="F18">
            <v>8062.56</v>
          </cell>
          <cell r="G18">
            <v>1813012.1722501814</v>
          </cell>
          <cell r="H18">
            <v>3100</v>
          </cell>
          <cell r="I18"/>
          <cell r="J18">
            <v>9300</v>
          </cell>
          <cell r="K18">
            <v>627.65</v>
          </cell>
          <cell r="L18"/>
          <cell r="M18"/>
          <cell r="N18">
            <v>3627.6000000000004</v>
          </cell>
        </row>
        <row r="19">
          <cell r="B19">
            <v>44136</v>
          </cell>
          <cell r="C19">
            <v>1813012.1722501814</v>
          </cell>
          <cell r="D19">
            <v>4862.4079953663741</v>
          </cell>
          <cell r="E19">
            <v>3200.1520046336263</v>
          </cell>
          <cell r="F19">
            <v>8062.56</v>
          </cell>
          <cell r="G19">
            <v>1809812.0202455479</v>
          </cell>
          <cell r="H19">
            <v>3100</v>
          </cell>
          <cell r="I19"/>
          <cell r="J19">
            <v>12400</v>
          </cell>
          <cell r="K19"/>
          <cell r="L19"/>
          <cell r="M19"/>
          <cell r="N19">
            <v>3627.6000000000004</v>
          </cell>
        </row>
        <row r="20">
          <cell r="B20">
            <v>44166</v>
          </cell>
          <cell r="C20">
            <v>1809812.0202455479</v>
          </cell>
          <cell r="D20">
            <v>4853.8253476975478</v>
          </cell>
          <cell r="E20">
            <v>3208.7346523024526</v>
          </cell>
          <cell r="F20">
            <v>8062.56</v>
          </cell>
          <cell r="G20">
            <v>1806603.2855932454</v>
          </cell>
          <cell r="H20">
            <v>3100</v>
          </cell>
          <cell r="I20"/>
          <cell r="J20">
            <v>15500</v>
          </cell>
          <cell r="K20"/>
          <cell r="L20"/>
          <cell r="M20"/>
          <cell r="N20">
            <v>3627.6000000000004</v>
          </cell>
        </row>
        <row r="21">
          <cell r="B21">
            <v>44197</v>
          </cell>
          <cell r="C21">
            <v>1806603.2855932454</v>
          </cell>
          <cell r="D21">
            <v>4845.2196817968052</v>
          </cell>
          <cell r="E21">
            <v>3217.3403182031952</v>
          </cell>
          <cell r="F21">
            <v>8062.56</v>
          </cell>
          <cell r="G21">
            <v>1803385.9452750422</v>
          </cell>
          <cell r="H21">
            <v>3100</v>
          </cell>
          <cell r="I21"/>
          <cell r="J21">
            <v>18600</v>
          </cell>
          <cell r="K21"/>
          <cell r="L21"/>
          <cell r="M21"/>
          <cell r="N21">
            <v>3627.6000000000004</v>
          </cell>
        </row>
        <row r="22">
          <cell r="B22">
            <v>44228</v>
          </cell>
          <cell r="C22">
            <v>1803385.9452750422</v>
          </cell>
          <cell r="D22">
            <v>4836.5909359303996</v>
          </cell>
          <cell r="E22">
            <v>3225.9690640696008</v>
          </cell>
          <cell r="F22">
            <v>8062.56</v>
          </cell>
          <cell r="G22">
            <v>1800159.9762109725</v>
          </cell>
          <cell r="H22">
            <v>3100</v>
          </cell>
          <cell r="I22"/>
          <cell r="J22">
            <v>21700</v>
          </cell>
          <cell r="K22"/>
          <cell r="L22"/>
          <cell r="M22"/>
          <cell r="N22">
            <v>3627.6000000000004</v>
          </cell>
        </row>
        <row r="23">
          <cell r="B23">
            <v>44256</v>
          </cell>
          <cell r="C23">
            <v>1800159.9762109725</v>
          </cell>
          <cell r="D23">
            <v>4827.9390481990185</v>
          </cell>
          <cell r="E23">
            <v>3234.6209518009819</v>
          </cell>
          <cell r="F23">
            <v>8062.56</v>
          </cell>
          <cell r="G23">
            <v>1796925.3552591715</v>
          </cell>
          <cell r="H23">
            <v>3100</v>
          </cell>
          <cell r="I23"/>
          <cell r="J23">
            <v>24800</v>
          </cell>
          <cell r="K23"/>
          <cell r="L23"/>
          <cell r="M23"/>
          <cell r="N23">
            <v>3627.6000000000004</v>
          </cell>
        </row>
        <row r="24">
          <cell r="B24">
            <v>44287</v>
          </cell>
          <cell r="C24">
            <v>1796925.3552591715</v>
          </cell>
          <cell r="D24">
            <v>4819.2639565373356</v>
          </cell>
          <cell r="E24">
            <v>3243.2960434626648</v>
          </cell>
          <cell r="F24">
            <v>8062.56</v>
          </cell>
          <cell r="G24">
            <v>1793682.0592157089</v>
          </cell>
          <cell r="H24">
            <v>3100</v>
          </cell>
          <cell r="I24"/>
          <cell r="J24">
            <v>27900</v>
          </cell>
          <cell r="K24"/>
          <cell r="L24"/>
          <cell r="M24"/>
          <cell r="N24">
            <v>3627.6000000000004</v>
          </cell>
        </row>
        <row r="25">
          <cell r="B25">
            <v>44317</v>
          </cell>
          <cell r="C25">
            <v>1793682.0592157089</v>
          </cell>
          <cell r="D25">
            <v>4810.5655987135706</v>
          </cell>
          <cell r="E25">
            <v>3251.9944012864298</v>
          </cell>
          <cell r="F25">
            <v>8062.56</v>
          </cell>
          <cell r="G25">
            <v>1790430.0648144225</v>
          </cell>
          <cell r="H25">
            <v>3100</v>
          </cell>
          <cell r="I25"/>
          <cell r="J25">
            <v>31000</v>
          </cell>
          <cell r="K25"/>
          <cell r="L25"/>
          <cell r="M25"/>
          <cell r="N25">
            <v>3627.6000000000004</v>
          </cell>
        </row>
        <row r="26">
          <cell r="B26">
            <v>44348</v>
          </cell>
          <cell r="C26">
            <v>1790430.0648144225</v>
          </cell>
          <cell r="D26">
            <v>4801.8439123290409</v>
          </cell>
          <cell r="E26">
            <v>3260.7160876709595</v>
          </cell>
          <cell r="F26">
            <v>8062.56</v>
          </cell>
          <cell r="G26">
            <v>1787169.3487267515</v>
          </cell>
          <cell r="H26">
            <v>3100</v>
          </cell>
          <cell r="I26"/>
          <cell r="J26">
            <v>34100</v>
          </cell>
          <cell r="K26"/>
          <cell r="L26"/>
          <cell r="M26"/>
          <cell r="N26">
            <v>3627.6000000000004</v>
          </cell>
        </row>
        <row r="27">
          <cell r="B27">
            <v>44378</v>
          </cell>
          <cell r="C27">
            <v>1787169.3487267515</v>
          </cell>
          <cell r="D27">
            <v>4793.0988348177116</v>
          </cell>
          <cell r="E27">
            <v>3269.4611651822888</v>
          </cell>
          <cell r="F27">
            <v>8062.56</v>
          </cell>
          <cell r="G27">
            <v>1783899.8875615692</v>
          </cell>
          <cell r="H27">
            <v>3100</v>
          </cell>
          <cell r="I27"/>
          <cell r="J27">
            <v>37200</v>
          </cell>
          <cell r="K27"/>
          <cell r="L27"/>
          <cell r="M27"/>
          <cell r="N27">
            <v>3627.6000000000004</v>
          </cell>
        </row>
        <row r="28">
          <cell r="B28">
            <v>44409</v>
          </cell>
          <cell r="C28">
            <v>1783899.8875615692</v>
          </cell>
          <cell r="D28">
            <v>4784.3303034457513</v>
          </cell>
          <cell r="E28">
            <v>3278.2296965542491</v>
          </cell>
          <cell r="F28">
            <v>8062.56</v>
          </cell>
          <cell r="G28">
            <v>1780621.6578650149</v>
          </cell>
          <cell r="H28">
            <v>3100</v>
          </cell>
          <cell r="I28"/>
          <cell r="J28">
            <v>40300</v>
          </cell>
          <cell r="K28"/>
          <cell r="L28"/>
          <cell r="M28"/>
          <cell r="N28">
            <v>3627.6000000000004</v>
          </cell>
        </row>
        <row r="29">
          <cell r="B29">
            <v>44440</v>
          </cell>
          <cell r="C29">
            <v>1780621.6578650149</v>
          </cell>
          <cell r="D29">
            <v>4775.5382553110767</v>
          </cell>
          <cell r="E29">
            <v>3287.0217446889237</v>
          </cell>
          <cell r="F29">
            <v>8062.56</v>
          </cell>
          <cell r="G29">
            <v>1777334.6361203259</v>
          </cell>
          <cell r="H29">
            <v>3100</v>
          </cell>
          <cell r="I29"/>
          <cell r="J29">
            <v>43400</v>
          </cell>
          <cell r="K29"/>
          <cell r="L29"/>
          <cell r="M29"/>
          <cell r="N29">
            <v>3627.6000000000004</v>
          </cell>
        </row>
        <row r="30">
          <cell r="B30">
            <v>44470</v>
          </cell>
          <cell r="C30">
            <v>1777334.6361203259</v>
          </cell>
          <cell r="D30">
            <v>4766.7226273429087</v>
          </cell>
          <cell r="E30">
            <v>3295.8373726570917</v>
          </cell>
          <cell r="F30">
            <v>8062.56</v>
          </cell>
          <cell r="G30">
            <v>1774038.7987476687</v>
          </cell>
          <cell r="H30">
            <v>3100</v>
          </cell>
          <cell r="I30"/>
          <cell r="J30">
            <v>46500</v>
          </cell>
          <cell r="K30"/>
          <cell r="L30"/>
          <cell r="M30"/>
          <cell r="N30">
            <v>3627.6000000000004</v>
          </cell>
        </row>
        <row r="31">
          <cell r="B31">
            <v>44501</v>
          </cell>
          <cell r="C31">
            <v>1774038.7987476687</v>
          </cell>
          <cell r="D31">
            <v>4757.8833563013104</v>
          </cell>
          <cell r="E31">
            <v>3304.67664369869</v>
          </cell>
          <cell r="F31">
            <v>8062.56</v>
          </cell>
          <cell r="G31">
            <v>1770734.12210397</v>
          </cell>
          <cell r="H31">
            <v>3100</v>
          </cell>
          <cell r="I31"/>
          <cell r="J31">
            <v>49600</v>
          </cell>
          <cell r="K31"/>
          <cell r="L31"/>
          <cell r="M31"/>
          <cell r="N31">
            <v>3627.6000000000004</v>
          </cell>
        </row>
        <row r="32">
          <cell r="B32">
            <v>44531</v>
          </cell>
          <cell r="C32">
            <v>1770734.12210397</v>
          </cell>
          <cell r="D32">
            <v>4749.0203787767432</v>
          </cell>
          <cell r="E32">
            <v>3313.5396212232572</v>
          </cell>
          <cell r="F32">
            <v>8062.56</v>
          </cell>
          <cell r="G32">
            <v>1767420.5824827468</v>
          </cell>
          <cell r="H32">
            <v>3100</v>
          </cell>
          <cell r="I32"/>
          <cell r="J32">
            <v>52700</v>
          </cell>
          <cell r="K32"/>
          <cell r="L32"/>
          <cell r="M32"/>
          <cell r="N32">
            <v>3627.6000000000004</v>
          </cell>
        </row>
        <row r="33">
          <cell r="B33">
            <v>44562</v>
          </cell>
          <cell r="C33">
            <v>1767420.5824827468</v>
          </cell>
          <cell r="D33">
            <v>4740.133631189603</v>
          </cell>
          <cell r="E33">
            <v>3322.4263688103974</v>
          </cell>
          <cell r="F33">
            <v>8062.56</v>
          </cell>
          <cell r="G33">
            <v>1764098.1561139363</v>
          </cell>
          <cell r="H33">
            <v>3100</v>
          </cell>
          <cell r="I33"/>
          <cell r="J33">
            <v>55800</v>
          </cell>
          <cell r="K33"/>
          <cell r="L33"/>
          <cell r="M33"/>
          <cell r="N33">
            <v>3627.6000000000004</v>
          </cell>
        </row>
        <row r="34">
          <cell r="B34">
            <v>44593</v>
          </cell>
          <cell r="C34">
            <v>1764098.1561139363</v>
          </cell>
          <cell r="D34">
            <v>4731.2230497897717</v>
          </cell>
          <cell r="E34">
            <v>3331.3369502102287</v>
          </cell>
          <cell r="F34">
            <v>8062.56</v>
          </cell>
          <cell r="G34">
            <v>1760766.8191637262</v>
          </cell>
          <cell r="H34">
            <v>3100</v>
          </cell>
          <cell r="I34"/>
          <cell r="J34">
            <v>58900</v>
          </cell>
          <cell r="K34"/>
          <cell r="L34"/>
          <cell r="M34"/>
          <cell r="N34">
            <v>3627.6000000000004</v>
          </cell>
        </row>
        <row r="35">
          <cell r="B35">
            <v>44621</v>
          </cell>
          <cell r="C35">
            <v>1760766.8191637262</v>
          </cell>
          <cell r="D35">
            <v>4722.2885706561556</v>
          </cell>
          <cell r="E35">
            <v>3340.2714293438448</v>
          </cell>
          <cell r="F35">
            <v>8062.56</v>
          </cell>
          <cell r="G35">
            <v>1757426.5477343823</v>
          </cell>
          <cell r="H35">
            <v>3100</v>
          </cell>
          <cell r="I35"/>
          <cell r="J35">
            <v>62000</v>
          </cell>
          <cell r="K35"/>
          <cell r="L35"/>
          <cell r="M35"/>
          <cell r="N35">
            <v>3627.6000000000004</v>
          </cell>
        </row>
        <row r="36">
          <cell r="B36">
            <v>44652</v>
          </cell>
          <cell r="C36">
            <v>1757426.5477343823</v>
          </cell>
          <cell r="D36">
            <v>4713.3301296962272</v>
          </cell>
          <cell r="E36">
            <v>3349.2298703037732</v>
          </cell>
          <cell r="F36">
            <v>8062.56</v>
          </cell>
          <cell r="G36">
            <v>1754077.3178640786</v>
          </cell>
          <cell r="H36">
            <v>3100</v>
          </cell>
          <cell r="I36"/>
          <cell r="J36">
            <v>65100</v>
          </cell>
          <cell r="K36"/>
          <cell r="L36"/>
          <cell r="M36"/>
          <cell r="N36">
            <v>3627.6000000000004</v>
          </cell>
        </row>
        <row r="37">
          <cell r="B37">
            <v>44682</v>
          </cell>
          <cell r="C37">
            <v>1754077.3178640786</v>
          </cell>
          <cell r="D37">
            <v>4704.3476626455658</v>
          </cell>
          <cell r="E37">
            <v>3358.2123373544346</v>
          </cell>
          <cell r="F37">
            <v>8062.56</v>
          </cell>
          <cell r="G37">
            <v>1750719.1055267241</v>
          </cell>
          <cell r="H37">
            <v>3100</v>
          </cell>
          <cell r="I37"/>
          <cell r="J37">
            <v>68200</v>
          </cell>
          <cell r="K37"/>
          <cell r="L37"/>
          <cell r="M37"/>
          <cell r="N37">
            <v>3627.6000000000004</v>
          </cell>
        </row>
        <row r="38">
          <cell r="B38">
            <v>44713</v>
          </cell>
          <cell r="C38">
            <v>1750719.1055267241</v>
          </cell>
          <cell r="D38">
            <v>4695.3411050673985</v>
          </cell>
          <cell r="E38">
            <v>3367.2188949326019</v>
          </cell>
          <cell r="F38">
            <v>8062.56</v>
          </cell>
          <cell r="G38">
            <v>1747351.8866317915</v>
          </cell>
          <cell r="H38">
            <v>3100</v>
          </cell>
          <cell r="I38"/>
          <cell r="J38">
            <v>71300</v>
          </cell>
          <cell r="K38"/>
          <cell r="L38"/>
          <cell r="M38"/>
          <cell r="N38">
            <v>3627.6000000000004</v>
          </cell>
        </row>
        <row r="39">
          <cell r="B39">
            <v>44743</v>
          </cell>
          <cell r="C39">
            <v>1747351.8866317915</v>
          </cell>
          <cell r="D39">
            <v>4686.3103923521339</v>
          </cell>
          <cell r="E39">
            <v>3376.2496076478665</v>
          </cell>
          <cell r="F39">
            <v>8062.56</v>
          </cell>
          <cell r="G39">
            <v>1743975.6370241437</v>
          </cell>
          <cell r="H39">
            <v>3100</v>
          </cell>
          <cell r="I39"/>
          <cell r="J39">
            <v>74400</v>
          </cell>
          <cell r="K39"/>
          <cell r="L39"/>
          <cell r="M39"/>
          <cell r="N39">
            <v>3627.6000000000004</v>
          </cell>
        </row>
        <row r="40">
          <cell r="B40">
            <v>44774</v>
          </cell>
          <cell r="C40">
            <v>1743975.6370241437</v>
          </cell>
          <cell r="D40">
            <v>4677.2554597169028</v>
          </cell>
          <cell r="E40">
            <v>3385.3045402830976</v>
          </cell>
          <cell r="F40">
            <v>8062.56</v>
          </cell>
          <cell r="G40">
            <v>1740590.3324838607</v>
          </cell>
          <cell r="H40">
            <v>3100</v>
          </cell>
          <cell r="I40"/>
          <cell r="J40">
            <v>77500</v>
          </cell>
          <cell r="K40"/>
          <cell r="L40"/>
          <cell r="M40"/>
          <cell r="N40">
            <v>3627.6000000000004</v>
          </cell>
        </row>
        <row r="41">
          <cell r="B41">
            <v>44805</v>
          </cell>
          <cell r="C41">
            <v>1740590.3324838607</v>
          </cell>
          <cell r="D41">
            <v>4668.1762422050906</v>
          </cell>
          <cell r="E41">
            <v>3394.3837577949098</v>
          </cell>
          <cell r="F41">
            <v>8062.56</v>
          </cell>
          <cell r="G41">
            <v>1737195.9487260657</v>
          </cell>
          <cell r="H41">
            <v>3100</v>
          </cell>
          <cell r="I41"/>
          <cell r="J41">
            <v>80600</v>
          </cell>
          <cell r="K41"/>
          <cell r="L41"/>
          <cell r="M41"/>
          <cell r="N41">
            <v>3627.6000000000004</v>
          </cell>
        </row>
        <row r="42">
          <cell r="B42">
            <v>44835</v>
          </cell>
          <cell r="C42">
            <v>1737195.9487260657</v>
          </cell>
          <cell r="D42">
            <v>4659.0726746858727</v>
          </cell>
          <cell r="E42">
            <v>3403.4873253141277</v>
          </cell>
          <cell r="F42">
            <v>8062.56</v>
          </cell>
          <cell r="G42">
            <v>1733792.4614007515</v>
          </cell>
          <cell r="H42">
            <v>3100</v>
          </cell>
          <cell r="I42"/>
          <cell r="J42">
            <v>83700</v>
          </cell>
          <cell r="K42"/>
          <cell r="L42"/>
          <cell r="M42"/>
          <cell r="N42">
            <v>3627.6000000000004</v>
          </cell>
        </row>
        <row r="43">
          <cell r="B43">
            <v>44866</v>
          </cell>
          <cell r="C43">
            <v>1733792.4614007515</v>
          </cell>
          <cell r="D43">
            <v>4649.944691853746</v>
          </cell>
          <cell r="E43">
            <v>3412.6153081462544</v>
          </cell>
          <cell r="F43">
            <v>8062.56</v>
          </cell>
          <cell r="G43">
            <v>1730379.8460926053</v>
          </cell>
          <cell r="H43">
            <v>3100</v>
          </cell>
          <cell r="I43"/>
          <cell r="J43">
            <v>86800</v>
          </cell>
          <cell r="K43"/>
          <cell r="L43"/>
          <cell r="M43"/>
          <cell r="N43">
            <v>3627.6000000000004</v>
          </cell>
        </row>
        <row r="44">
          <cell r="B44">
            <v>44896</v>
          </cell>
          <cell r="C44">
            <v>1730379.8460926053</v>
          </cell>
          <cell r="D44">
            <v>4640.7922282280633</v>
          </cell>
          <cell r="E44">
            <v>3421.7677717719371</v>
          </cell>
          <cell r="F44">
            <v>8062.56</v>
          </cell>
          <cell r="G44">
            <v>1726958.0783208334</v>
          </cell>
          <cell r="H44">
            <v>3100</v>
          </cell>
          <cell r="I44"/>
          <cell r="J44">
            <v>89900</v>
          </cell>
          <cell r="K44"/>
          <cell r="L44"/>
          <cell r="M44"/>
          <cell r="N44">
            <v>3627.6000000000004</v>
          </cell>
        </row>
        <row r="45">
          <cell r="B45">
            <v>44927</v>
          </cell>
          <cell r="C45">
            <v>1726958.0783208334</v>
          </cell>
          <cell r="D45">
            <v>4631.6152181525595</v>
          </cell>
          <cell r="E45">
            <v>3430.9447818474409</v>
          </cell>
          <cell r="F45">
            <v>8062.56</v>
          </cell>
          <cell r="G45">
            <v>1723527.1335389859</v>
          </cell>
          <cell r="H45">
            <v>3100</v>
          </cell>
          <cell r="I45"/>
          <cell r="J45">
            <v>93000</v>
          </cell>
          <cell r="K45"/>
          <cell r="L45"/>
          <cell r="M45"/>
          <cell r="N45">
            <v>3627.6000000000004</v>
          </cell>
        </row>
        <row r="46">
          <cell r="B46">
            <v>44958</v>
          </cell>
          <cell r="C46">
            <v>1723527.1335389859</v>
          </cell>
          <cell r="D46">
            <v>4622.4135957948838</v>
          </cell>
          <cell r="E46">
            <v>3440.1464042051166</v>
          </cell>
          <cell r="F46">
            <v>8062.56</v>
          </cell>
          <cell r="G46">
            <v>1720086.9871347807</v>
          </cell>
          <cell r="H46">
            <v>3100</v>
          </cell>
          <cell r="I46"/>
          <cell r="J46">
            <v>96100</v>
          </cell>
          <cell r="K46"/>
          <cell r="L46"/>
          <cell r="M46"/>
          <cell r="N46">
            <v>3627.6000000000004</v>
          </cell>
        </row>
        <row r="47">
          <cell r="B47">
            <v>44986</v>
          </cell>
          <cell r="C47">
            <v>1720086.9871347807</v>
          </cell>
          <cell r="D47">
            <v>4613.1872951461255</v>
          </cell>
          <cell r="E47">
            <v>3449.3727048538749</v>
          </cell>
          <cell r="F47">
            <v>8062.56</v>
          </cell>
          <cell r="G47">
            <v>1716637.614429927</v>
          </cell>
          <cell r="H47">
            <v>3100</v>
          </cell>
          <cell r="I47"/>
          <cell r="J47">
            <v>99200</v>
          </cell>
          <cell r="K47"/>
          <cell r="L47"/>
          <cell r="M47"/>
          <cell r="N47">
            <v>3627.6000000000004</v>
          </cell>
        </row>
        <row r="48">
          <cell r="B48">
            <v>45017</v>
          </cell>
          <cell r="C48">
            <v>1716637.614429927</v>
          </cell>
          <cell r="D48">
            <v>4603.9362500203433</v>
          </cell>
          <cell r="E48">
            <v>3458.6237499796571</v>
          </cell>
          <cell r="F48">
            <v>8062.56</v>
          </cell>
          <cell r="G48">
            <v>1713178.9906799472</v>
          </cell>
          <cell r="H48">
            <v>3100</v>
          </cell>
          <cell r="I48"/>
          <cell r="J48">
            <v>102300</v>
          </cell>
          <cell r="K48"/>
          <cell r="L48"/>
          <cell r="M48"/>
          <cell r="N48">
            <v>3627.6000000000004</v>
          </cell>
        </row>
        <row r="49">
          <cell r="B49">
            <v>45047</v>
          </cell>
          <cell r="C49">
            <v>1713178.9906799472</v>
          </cell>
          <cell r="D49">
            <v>4594.6603940540845</v>
          </cell>
          <cell r="E49">
            <v>3467.8996059459159</v>
          </cell>
          <cell r="F49">
            <v>8062.56</v>
          </cell>
          <cell r="G49">
            <v>1709711.0910740013</v>
          </cell>
          <cell r="H49">
            <v>3100</v>
          </cell>
          <cell r="I49"/>
          <cell r="J49">
            <v>105400</v>
          </cell>
          <cell r="K49"/>
          <cell r="L49"/>
          <cell r="M49"/>
          <cell r="N49">
            <v>3627.6000000000004</v>
          </cell>
        </row>
        <row r="50">
          <cell r="B50">
            <v>45078</v>
          </cell>
          <cell r="C50">
            <v>1709711.0910740013</v>
          </cell>
          <cell r="D50">
            <v>4585.359660705918</v>
          </cell>
          <cell r="E50">
            <v>3477.2003392940824</v>
          </cell>
          <cell r="F50">
            <v>8062.56</v>
          </cell>
          <cell r="G50">
            <v>1706233.8907347072</v>
          </cell>
          <cell r="H50">
            <v>3100</v>
          </cell>
          <cell r="I50"/>
          <cell r="J50">
            <v>108500</v>
          </cell>
          <cell r="K50"/>
          <cell r="L50"/>
          <cell r="M50"/>
          <cell r="N50">
            <v>3627.6000000000004</v>
          </cell>
        </row>
        <row r="51">
          <cell r="B51">
            <v>45108</v>
          </cell>
          <cell r="C51">
            <v>1706233.8907347072</v>
          </cell>
          <cell r="D51">
            <v>4576.0339832559484</v>
          </cell>
          <cell r="E51">
            <v>3486.526016744052</v>
          </cell>
          <cell r="F51">
            <v>8062.56</v>
          </cell>
          <cell r="G51">
            <v>1702747.3647179632</v>
          </cell>
          <cell r="H51">
            <v>3100</v>
          </cell>
          <cell r="I51"/>
          <cell r="J51">
            <v>111600</v>
          </cell>
          <cell r="K51"/>
          <cell r="L51"/>
          <cell r="M51"/>
          <cell r="N51">
            <v>3627.6000000000004</v>
          </cell>
        </row>
        <row r="52">
          <cell r="B52">
            <v>45139</v>
          </cell>
          <cell r="C52">
            <v>1702747.3647179632</v>
          </cell>
          <cell r="D52">
            <v>4566.6832948053416</v>
          </cell>
          <cell r="E52">
            <v>3495.8767051946588</v>
          </cell>
          <cell r="F52">
            <v>8062.56</v>
          </cell>
          <cell r="G52">
            <v>1699251.4880127686</v>
          </cell>
          <cell r="H52">
            <v>3100</v>
          </cell>
          <cell r="I52"/>
          <cell r="J52">
            <v>114700</v>
          </cell>
          <cell r="K52"/>
          <cell r="L52"/>
          <cell r="M52"/>
          <cell r="N52">
            <v>3627.6000000000004</v>
          </cell>
        </row>
        <row r="53">
          <cell r="B53">
            <v>45170</v>
          </cell>
          <cell r="C53">
            <v>1699251.4880127686</v>
          </cell>
          <cell r="D53">
            <v>4557.3075282758446</v>
          </cell>
          <cell r="E53">
            <v>3505.2524717241558</v>
          </cell>
          <cell r="F53">
            <v>8062.56</v>
          </cell>
          <cell r="G53">
            <v>1695746.2355410445</v>
          </cell>
          <cell r="H53">
            <v>3100</v>
          </cell>
          <cell r="I53"/>
          <cell r="J53">
            <v>117800</v>
          </cell>
          <cell r="K53"/>
          <cell r="L53"/>
          <cell r="M53"/>
          <cell r="N53">
            <v>3627.6000000000004</v>
          </cell>
        </row>
        <row r="54">
          <cell r="B54">
            <v>45200</v>
          </cell>
          <cell r="C54">
            <v>1695746.2355410445</v>
          </cell>
          <cell r="D54">
            <v>4547.9066164093047</v>
          </cell>
          <cell r="E54">
            <v>3514.6533835906957</v>
          </cell>
          <cell r="F54">
            <v>8062.56</v>
          </cell>
          <cell r="G54">
            <v>1692231.5821574538</v>
          </cell>
          <cell r="H54">
            <v>3100</v>
          </cell>
          <cell r="I54"/>
          <cell r="J54">
            <v>120900</v>
          </cell>
          <cell r="K54"/>
          <cell r="L54"/>
          <cell r="M54"/>
          <cell r="N54">
            <v>3627.6000000000004</v>
          </cell>
        </row>
        <row r="55">
          <cell r="B55">
            <v>45231</v>
          </cell>
          <cell r="C55">
            <v>1692231.5821574538</v>
          </cell>
          <cell r="D55">
            <v>4538.4804917671836</v>
          </cell>
          <cell r="E55">
            <v>3524.0795082328168</v>
          </cell>
          <cell r="F55">
            <v>8062.56</v>
          </cell>
          <cell r="G55">
            <v>1688707.5026492209</v>
          </cell>
          <cell r="H55">
            <v>3100</v>
          </cell>
          <cell r="I55"/>
          <cell r="J55">
            <v>124000</v>
          </cell>
          <cell r="K55"/>
          <cell r="L55"/>
          <cell r="M55"/>
          <cell r="N55">
            <v>3627.6000000000004</v>
          </cell>
        </row>
        <row r="56">
          <cell r="B56">
            <v>45261</v>
          </cell>
          <cell r="C56">
            <v>1688707.5026492209</v>
          </cell>
          <cell r="D56">
            <v>4529.0290867300782</v>
          </cell>
          <cell r="E56">
            <v>3533.5309132699222</v>
          </cell>
          <cell r="F56">
            <v>8062.56</v>
          </cell>
          <cell r="G56">
            <v>1685173.971735951</v>
          </cell>
          <cell r="H56">
            <v>3100</v>
          </cell>
          <cell r="I56"/>
          <cell r="J56">
            <v>127100</v>
          </cell>
          <cell r="K56"/>
          <cell r="L56"/>
          <cell r="M56"/>
          <cell r="N56">
            <v>3627.6000000000004</v>
          </cell>
        </row>
        <row r="57">
          <cell r="B57">
            <v>45292</v>
          </cell>
          <cell r="C57">
            <v>1685173.971735951</v>
          </cell>
          <cell r="D57">
            <v>4519.552333497234</v>
          </cell>
          <cell r="E57">
            <v>3543.0076665027664</v>
          </cell>
          <cell r="F57">
            <v>8062.56</v>
          </cell>
          <cell r="G57">
            <v>1681630.9640694482</v>
          </cell>
          <cell r="H57">
            <v>3100</v>
          </cell>
          <cell r="I57"/>
          <cell r="J57">
            <v>130200</v>
          </cell>
          <cell r="K57"/>
          <cell r="L57"/>
          <cell r="M57"/>
          <cell r="N57">
            <v>3627.6000000000004</v>
          </cell>
        </row>
        <row r="58">
          <cell r="B58">
            <v>45323</v>
          </cell>
          <cell r="C58">
            <v>1681630.9640694482</v>
          </cell>
          <cell r="D58">
            <v>4510.0501640860566</v>
          </cell>
          <cell r="E58">
            <v>3552.5098359139438</v>
          </cell>
          <cell r="F58">
            <v>8062.56</v>
          </cell>
          <cell r="G58">
            <v>1678078.4542335342</v>
          </cell>
          <cell r="H58">
            <v>3100</v>
          </cell>
          <cell r="I58"/>
          <cell r="J58">
            <v>133300</v>
          </cell>
          <cell r="K58"/>
          <cell r="L58"/>
          <cell r="M58"/>
          <cell r="N58">
            <v>3627.6000000000004</v>
          </cell>
        </row>
        <row r="59">
          <cell r="B59">
            <v>45352</v>
          </cell>
          <cell r="C59">
            <v>1678078.4542335342</v>
          </cell>
          <cell r="D59">
            <v>4500.522510331627</v>
          </cell>
          <cell r="E59">
            <v>3562.0374896683734</v>
          </cell>
          <cell r="F59">
            <v>8062.56</v>
          </cell>
          <cell r="G59">
            <v>1674516.4167438657</v>
          </cell>
          <cell r="H59">
            <v>3100</v>
          </cell>
          <cell r="I59"/>
          <cell r="J59">
            <v>136400</v>
          </cell>
          <cell r="K59"/>
          <cell r="L59"/>
          <cell r="M59"/>
          <cell r="N59">
            <v>3627.6000000000004</v>
          </cell>
        </row>
        <row r="60">
          <cell r="B60">
            <v>45383</v>
          </cell>
          <cell r="C60">
            <v>1674516.4167438657</v>
          </cell>
          <cell r="D60">
            <v>4490.9693038862106</v>
          </cell>
          <cell r="E60">
            <v>3571.5906961137898</v>
          </cell>
          <cell r="F60">
            <v>8062.56</v>
          </cell>
          <cell r="G60">
            <v>1670944.8260477518</v>
          </cell>
          <cell r="H60">
            <v>3100</v>
          </cell>
          <cell r="I60"/>
          <cell r="J60">
            <v>139500</v>
          </cell>
          <cell r="K60"/>
          <cell r="L60"/>
          <cell r="M60"/>
          <cell r="N60">
            <v>3627.6000000000004</v>
          </cell>
        </row>
        <row r="61">
          <cell r="B61">
            <v>45413</v>
          </cell>
          <cell r="C61">
            <v>1670944.8260477518</v>
          </cell>
          <cell r="D61">
            <v>4481.3904762187685</v>
          </cell>
          <cell r="E61">
            <v>3581.1695237812319</v>
          </cell>
          <cell r="F61">
            <v>8062.56</v>
          </cell>
          <cell r="G61">
            <v>1667363.6565239707</v>
          </cell>
          <cell r="H61">
            <v>3100</v>
          </cell>
          <cell r="I61"/>
          <cell r="J61">
            <v>142600</v>
          </cell>
          <cell r="K61"/>
          <cell r="L61"/>
          <cell r="M61"/>
          <cell r="N61">
            <v>3627.6000000000004</v>
          </cell>
        </row>
        <row r="62">
          <cell r="B62">
            <v>45444</v>
          </cell>
          <cell r="C62">
            <v>1667363.6565239707</v>
          </cell>
          <cell r="D62">
            <v>4471.7859586144632</v>
          </cell>
          <cell r="E62">
            <v>3590.7740413855372</v>
          </cell>
          <cell r="F62">
            <v>8062.56</v>
          </cell>
          <cell r="G62">
            <v>1663772.882482585</v>
          </cell>
          <cell r="H62">
            <v>3100</v>
          </cell>
          <cell r="I62"/>
          <cell r="J62">
            <v>145700</v>
          </cell>
          <cell r="K62"/>
          <cell r="L62"/>
          <cell r="M62"/>
          <cell r="N62">
            <v>3627.6000000000004</v>
          </cell>
        </row>
        <row r="63">
          <cell r="B63">
            <v>45474</v>
          </cell>
          <cell r="C63">
            <v>1663772.882482585</v>
          </cell>
          <cell r="D63">
            <v>4462.1556821741697</v>
          </cell>
          <cell r="E63">
            <v>3600.4043178258307</v>
          </cell>
          <cell r="F63">
            <v>8062.56</v>
          </cell>
          <cell r="G63">
            <v>1660172.4781647592</v>
          </cell>
          <cell r="H63">
            <v>3100</v>
          </cell>
          <cell r="I63"/>
          <cell r="J63">
            <v>148800</v>
          </cell>
          <cell r="K63"/>
          <cell r="L63"/>
          <cell r="M63"/>
          <cell r="N63">
            <v>3627.6000000000004</v>
          </cell>
        </row>
        <row r="64">
          <cell r="B64">
            <v>45505</v>
          </cell>
          <cell r="C64">
            <v>1660172.4781647592</v>
          </cell>
          <cell r="D64">
            <v>4452.4995778139764</v>
          </cell>
          <cell r="E64">
            <v>3610.060422186024</v>
          </cell>
          <cell r="F64">
            <v>8062.56</v>
          </cell>
          <cell r="G64">
            <v>1656562.4177425732</v>
          </cell>
          <cell r="H64">
            <v>3100</v>
          </cell>
          <cell r="I64"/>
          <cell r="J64">
            <v>151900</v>
          </cell>
          <cell r="K64"/>
          <cell r="L64"/>
          <cell r="M64"/>
          <cell r="N64">
            <v>3627.6000000000004</v>
          </cell>
        </row>
        <row r="65">
          <cell r="B65">
            <v>45536</v>
          </cell>
          <cell r="C65">
            <v>1656562.4177425732</v>
          </cell>
          <cell r="D65">
            <v>4442.8175762646943</v>
          </cell>
          <cell r="E65">
            <v>3619.7424237353061</v>
          </cell>
          <cell r="F65">
            <v>8062.56</v>
          </cell>
          <cell r="G65">
            <v>1652942.6753188379</v>
          </cell>
          <cell r="H65">
            <v>3100</v>
          </cell>
          <cell r="I65"/>
          <cell r="J65">
            <v>155000</v>
          </cell>
          <cell r="K65"/>
          <cell r="L65"/>
          <cell r="M65"/>
          <cell r="N65">
            <v>3627.6000000000004</v>
          </cell>
        </row>
        <row r="66">
          <cell r="B66">
            <v>45566</v>
          </cell>
          <cell r="C66">
            <v>1652942.6753188379</v>
          </cell>
          <cell r="D66">
            <v>4433.1096080713578</v>
          </cell>
          <cell r="E66">
            <v>3629.4503919286426</v>
          </cell>
          <cell r="F66">
            <v>8062.56</v>
          </cell>
          <cell r="G66">
            <v>1649313.2249269092</v>
          </cell>
          <cell r="H66">
            <v>3100</v>
          </cell>
          <cell r="I66"/>
          <cell r="J66">
            <v>158100</v>
          </cell>
          <cell r="K66"/>
          <cell r="L66"/>
          <cell r="M66"/>
          <cell r="N66">
            <v>3627.6000000000004</v>
          </cell>
        </row>
        <row r="67">
          <cell r="B67">
            <v>45597</v>
          </cell>
          <cell r="C67">
            <v>1649313.2249269092</v>
          </cell>
          <cell r="D67">
            <v>4423.3756035927245</v>
          </cell>
          <cell r="E67">
            <v>3639.1843964072759</v>
          </cell>
          <cell r="F67">
            <v>8062.56</v>
          </cell>
          <cell r="G67">
            <v>1645674.0405305019</v>
          </cell>
          <cell r="H67">
            <v>3100</v>
          </cell>
          <cell r="I67"/>
          <cell r="J67">
            <v>161200</v>
          </cell>
          <cell r="K67"/>
          <cell r="L67"/>
          <cell r="M67"/>
          <cell r="N67">
            <v>3627.6000000000004</v>
          </cell>
        </row>
        <row r="68">
          <cell r="B68">
            <v>45627</v>
          </cell>
          <cell r="C68">
            <v>1645674.0405305019</v>
          </cell>
          <cell r="D68">
            <v>4413.6154930007797</v>
          </cell>
          <cell r="E68">
            <v>3648.9445069992207</v>
          </cell>
          <cell r="F68">
            <v>8062.56</v>
          </cell>
          <cell r="G68">
            <v>1642025.0960235028</v>
          </cell>
          <cell r="H68">
            <v>3100</v>
          </cell>
          <cell r="I68"/>
          <cell r="J68">
            <v>164300</v>
          </cell>
          <cell r="K68"/>
          <cell r="L68"/>
          <cell r="M68"/>
          <cell r="N68">
            <v>3627.6000000000004</v>
          </cell>
        </row>
        <row r="69">
          <cell r="B69">
            <v>45658</v>
          </cell>
          <cell r="C69">
            <v>1642025.0960235028</v>
          </cell>
          <cell r="D69">
            <v>4403.8292062802338</v>
          </cell>
          <cell r="E69">
            <v>3658.7307937197666</v>
          </cell>
          <cell r="F69">
            <v>8062.56</v>
          </cell>
          <cell r="G69">
            <v>1638366.3652297829</v>
          </cell>
          <cell r="H69">
            <v>3100</v>
          </cell>
          <cell r="I69"/>
          <cell r="J69">
            <v>167400</v>
          </cell>
          <cell r="K69"/>
          <cell r="L69"/>
          <cell r="M69"/>
          <cell r="N69">
            <v>3627.6000000000004</v>
          </cell>
        </row>
        <row r="70">
          <cell r="B70">
            <v>45689</v>
          </cell>
          <cell r="C70">
            <v>1638366.3652297829</v>
          </cell>
          <cell r="D70">
            <v>4394.0166732280168</v>
          </cell>
          <cell r="E70">
            <v>3668.5433267719836</v>
          </cell>
          <cell r="F70">
            <v>8062.56</v>
          </cell>
          <cell r="G70">
            <v>1634697.8219030108</v>
          </cell>
          <cell r="H70">
            <v>3100</v>
          </cell>
          <cell r="I70"/>
          <cell r="J70">
            <v>170500</v>
          </cell>
          <cell r="K70"/>
          <cell r="L70"/>
          <cell r="M70"/>
          <cell r="N70">
            <v>3627.6000000000004</v>
          </cell>
        </row>
        <row r="71">
          <cell r="B71">
            <v>45717</v>
          </cell>
          <cell r="C71">
            <v>1634697.8219030108</v>
          </cell>
          <cell r="D71">
            <v>4384.1778234527801</v>
          </cell>
          <cell r="E71">
            <v>3678.3821765472203</v>
          </cell>
          <cell r="F71">
            <v>8062.56</v>
          </cell>
          <cell r="G71">
            <v>1631019.4397264635</v>
          </cell>
          <cell r="H71">
            <v>3100</v>
          </cell>
          <cell r="I71"/>
          <cell r="J71">
            <v>173600</v>
          </cell>
          <cell r="K71"/>
          <cell r="L71"/>
          <cell r="M71"/>
          <cell r="N71">
            <v>3627.6000000000004</v>
          </cell>
        </row>
        <row r="72">
          <cell r="B72">
            <v>45748</v>
          </cell>
          <cell r="C72">
            <v>1631019.4397264635</v>
          </cell>
          <cell r="D72">
            <v>4374.312586374389</v>
          </cell>
          <cell r="E72">
            <v>3688.2474136256114</v>
          </cell>
          <cell r="F72">
            <v>8062.56</v>
          </cell>
          <cell r="G72">
            <v>1627331.1923128378</v>
          </cell>
          <cell r="H72">
            <v>3100</v>
          </cell>
          <cell r="I72"/>
          <cell r="J72">
            <v>176700</v>
          </cell>
          <cell r="K72"/>
          <cell r="L72"/>
          <cell r="M72"/>
          <cell r="N72">
            <v>3627.6000000000004</v>
          </cell>
        </row>
        <row r="73">
          <cell r="B73">
            <v>45778</v>
          </cell>
          <cell r="C73">
            <v>1627331.1923128378</v>
          </cell>
          <cell r="D73">
            <v>4364.4208912234153</v>
          </cell>
          <cell r="E73">
            <v>3698.1391087765851</v>
          </cell>
          <cell r="F73">
            <v>8062.56</v>
          </cell>
          <cell r="G73">
            <v>1623633.0532040612</v>
          </cell>
          <cell r="H73">
            <v>3100</v>
          </cell>
          <cell r="I73"/>
          <cell r="J73">
            <v>179800</v>
          </cell>
          <cell r="K73"/>
          <cell r="L73"/>
          <cell r="M73"/>
          <cell r="N73">
            <v>3627.6000000000004</v>
          </cell>
        </row>
        <row r="74">
          <cell r="B74">
            <v>45809</v>
          </cell>
          <cell r="C74">
            <v>1623633.0532040612</v>
          </cell>
          <cell r="D74">
            <v>4354.5026670406323</v>
          </cell>
          <cell r="E74">
            <v>3708.0573329593681</v>
          </cell>
          <cell r="F74">
            <v>8062.56</v>
          </cell>
          <cell r="G74">
            <v>1619924.995871102</v>
          </cell>
          <cell r="H74">
            <v>3100</v>
          </cell>
          <cell r="I74"/>
          <cell r="J74">
            <v>182900</v>
          </cell>
          <cell r="K74"/>
          <cell r="L74"/>
          <cell r="M74"/>
          <cell r="N74">
            <v>3627.6000000000004</v>
          </cell>
        </row>
        <row r="75">
          <cell r="B75">
            <v>45839</v>
          </cell>
          <cell r="C75">
            <v>1619924.995871102</v>
          </cell>
          <cell r="D75">
            <v>4344.5578426765023</v>
          </cell>
          <cell r="E75">
            <v>3718.0021573234981</v>
          </cell>
          <cell r="F75">
            <v>8062.56</v>
          </cell>
          <cell r="G75">
            <v>1616206.9937137784</v>
          </cell>
          <cell r="H75">
            <v>3100</v>
          </cell>
          <cell r="I75"/>
          <cell r="J75">
            <v>186000</v>
          </cell>
          <cell r="K75"/>
          <cell r="L75"/>
          <cell r="M75"/>
          <cell r="N75">
            <v>3627.6000000000004</v>
          </cell>
        </row>
        <row r="76">
          <cell r="B76">
            <v>45870</v>
          </cell>
          <cell r="C76">
            <v>1616206.9937137784</v>
          </cell>
          <cell r="D76">
            <v>4334.5863467906684</v>
          </cell>
          <cell r="E76">
            <v>3727.973653209332</v>
          </cell>
          <cell r="F76">
            <v>8062.56</v>
          </cell>
          <cell r="G76">
            <v>1612479.020060569</v>
          </cell>
          <cell r="H76">
            <v>3100</v>
          </cell>
          <cell r="I76"/>
          <cell r="J76">
            <v>189100</v>
          </cell>
          <cell r="K76"/>
          <cell r="L76"/>
          <cell r="M76"/>
          <cell r="N76">
            <v>3627.6000000000004</v>
          </cell>
        </row>
        <row r="77">
          <cell r="B77">
            <v>45901</v>
          </cell>
          <cell r="C77">
            <v>1612479.020060569</v>
          </cell>
          <cell r="D77">
            <v>4324.588107851444</v>
          </cell>
          <cell r="E77">
            <v>3737.9718921485564</v>
          </cell>
          <cell r="F77">
            <v>8062.56</v>
          </cell>
          <cell r="G77">
            <v>1608741.0481684206</v>
          </cell>
          <cell r="H77">
            <v>3100</v>
          </cell>
          <cell r="I77"/>
          <cell r="J77">
            <v>192200</v>
          </cell>
          <cell r="K77"/>
          <cell r="L77"/>
          <cell r="M77"/>
          <cell r="N77">
            <v>3627.6000000000004</v>
          </cell>
        </row>
        <row r="78">
          <cell r="B78">
            <v>45931</v>
          </cell>
          <cell r="C78">
            <v>1608741.0481684206</v>
          </cell>
          <cell r="D78">
            <v>4314.5630541352957</v>
          </cell>
          <cell r="E78">
            <v>3747.9969458647047</v>
          </cell>
          <cell r="F78">
            <v>8062.56</v>
          </cell>
          <cell r="G78">
            <v>1604993.0512225558</v>
          </cell>
          <cell r="H78">
            <v>3100</v>
          </cell>
          <cell r="I78"/>
          <cell r="J78">
            <v>195300</v>
          </cell>
          <cell r="K78"/>
          <cell r="L78"/>
          <cell r="M78"/>
          <cell r="N78">
            <v>3627.6000000000004</v>
          </cell>
        </row>
        <row r="79">
          <cell r="B79">
            <v>45962</v>
          </cell>
          <cell r="C79">
            <v>1604993.0512225558</v>
          </cell>
          <cell r="D79">
            <v>4304.5111137263339</v>
          </cell>
          <cell r="E79">
            <v>3758.0488862736665</v>
          </cell>
          <cell r="F79">
            <v>8062.56</v>
          </cell>
          <cell r="G79">
            <v>1601235.0023362821</v>
          </cell>
          <cell r="H79">
            <v>3100</v>
          </cell>
          <cell r="I79"/>
          <cell r="J79">
            <v>198400</v>
          </cell>
          <cell r="K79"/>
          <cell r="L79"/>
          <cell r="M79"/>
          <cell r="N79">
            <v>3627.6000000000004</v>
          </cell>
        </row>
        <row r="80">
          <cell r="B80">
            <v>45992</v>
          </cell>
          <cell r="C80">
            <v>1601235.0023362821</v>
          </cell>
          <cell r="D80">
            <v>4294.4322145157921</v>
          </cell>
          <cell r="E80">
            <v>3768.1277854842083</v>
          </cell>
          <cell r="F80">
            <v>8062.56</v>
          </cell>
          <cell r="G80">
            <v>1597466.8745507977</v>
          </cell>
          <cell r="H80">
            <v>3100</v>
          </cell>
          <cell r="I80"/>
          <cell r="J80">
            <v>201500</v>
          </cell>
          <cell r="K80"/>
          <cell r="L80"/>
          <cell r="M80"/>
          <cell r="N80">
            <v>3627.6000000000004</v>
          </cell>
        </row>
        <row r="81">
          <cell r="B81">
            <v>46023</v>
          </cell>
          <cell r="C81">
            <v>1597466.8745507977</v>
          </cell>
          <cell r="D81">
            <v>4284.326284201512</v>
          </cell>
          <cell r="E81">
            <v>3778.2337157984884</v>
          </cell>
          <cell r="F81">
            <v>8062.56</v>
          </cell>
          <cell r="G81">
            <v>1593688.6408349993</v>
          </cell>
          <cell r="H81">
            <v>3100</v>
          </cell>
          <cell r="I81"/>
          <cell r="J81">
            <v>204600</v>
          </cell>
          <cell r="K81"/>
          <cell r="L81"/>
          <cell r="M81"/>
          <cell r="N81">
            <v>3627.6000000000004</v>
          </cell>
        </row>
        <row r="82">
          <cell r="B82">
            <v>46054</v>
          </cell>
          <cell r="C82">
            <v>1593688.6408349993</v>
          </cell>
          <cell r="D82">
            <v>4274.193250287427</v>
          </cell>
          <cell r="E82">
            <v>3788.3667497125734</v>
          </cell>
          <cell r="F82">
            <v>8062.56</v>
          </cell>
          <cell r="G82">
            <v>1589900.2740852868</v>
          </cell>
          <cell r="H82">
            <v>3100</v>
          </cell>
          <cell r="I82"/>
          <cell r="J82">
            <v>207700</v>
          </cell>
          <cell r="K82"/>
          <cell r="L82"/>
          <cell r="M82"/>
          <cell r="N82">
            <v>3627.6000000000004</v>
          </cell>
        </row>
        <row r="83">
          <cell r="B83">
            <v>46082</v>
          </cell>
          <cell r="C83">
            <v>1589900.2740852868</v>
          </cell>
          <cell r="D83">
            <v>4264.0330400830353</v>
          </cell>
          <cell r="E83">
            <v>3798.5269599169651</v>
          </cell>
          <cell r="F83">
            <v>8062.56</v>
          </cell>
          <cell r="G83">
            <v>1586101.7471253697</v>
          </cell>
          <cell r="H83">
            <v>3100</v>
          </cell>
          <cell r="I83"/>
          <cell r="J83">
            <v>210800</v>
          </cell>
          <cell r="K83"/>
          <cell r="L83"/>
          <cell r="M83"/>
          <cell r="N83">
            <v>3627.6000000000004</v>
          </cell>
        </row>
        <row r="84">
          <cell r="B84">
            <v>46113</v>
          </cell>
          <cell r="C84">
            <v>1586101.7471253697</v>
          </cell>
          <cell r="D84">
            <v>4253.8455807028859</v>
          </cell>
          <cell r="E84">
            <v>3808.7144192971145</v>
          </cell>
          <cell r="F84">
            <v>8062.56</v>
          </cell>
          <cell r="G84">
            <v>1582293.0327060726</v>
          </cell>
          <cell r="H84">
            <v>3100</v>
          </cell>
          <cell r="I84"/>
          <cell r="J84">
            <v>213900</v>
          </cell>
          <cell r="K84"/>
          <cell r="L84"/>
          <cell r="M84"/>
          <cell r="N84">
            <v>3627.6000000000004</v>
          </cell>
        </row>
        <row r="85">
          <cell r="B85">
            <v>46143</v>
          </cell>
          <cell r="C85">
            <v>1582293.0327060726</v>
          </cell>
          <cell r="D85">
            <v>4243.6307990660516</v>
          </cell>
          <cell r="E85">
            <v>3818.9292009339488</v>
          </cell>
          <cell r="F85">
            <v>8062.56</v>
          </cell>
          <cell r="G85">
            <v>1578474.1035051385</v>
          </cell>
          <cell r="H85">
            <v>3100</v>
          </cell>
          <cell r="I85"/>
          <cell r="J85">
            <v>217000</v>
          </cell>
          <cell r="K85"/>
          <cell r="L85"/>
          <cell r="M85"/>
          <cell r="N85">
            <v>3627.6000000000004</v>
          </cell>
        </row>
        <row r="86">
          <cell r="B86">
            <v>46174</v>
          </cell>
          <cell r="C86">
            <v>1578474.1035051385</v>
          </cell>
          <cell r="D86">
            <v>4233.3886218956068</v>
          </cell>
          <cell r="E86">
            <v>3829.1713781043936</v>
          </cell>
          <cell r="F86">
            <v>8062.56</v>
          </cell>
          <cell r="G86">
            <v>1574644.9321270341</v>
          </cell>
          <cell r="H86">
            <v>3100</v>
          </cell>
          <cell r="I86"/>
          <cell r="J86">
            <v>220100</v>
          </cell>
          <cell r="K86"/>
          <cell r="L86"/>
          <cell r="M86"/>
          <cell r="N86">
            <v>3627.6000000000004</v>
          </cell>
        </row>
        <row r="87">
          <cell r="B87">
            <v>46204</v>
          </cell>
          <cell r="C87">
            <v>1574644.9321270341</v>
          </cell>
          <cell r="D87">
            <v>4223.1189757180991</v>
          </cell>
          <cell r="E87">
            <v>3839.4410242819013</v>
          </cell>
          <cell r="F87">
            <v>8062.56</v>
          </cell>
          <cell r="G87">
            <v>1570805.491102752</v>
          </cell>
          <cell r="H87">
            <v>3100</v>
          </cell>
          <cell r="I87"/>
          <cell r="J87">
            <v>223200</v>
          </cell>
          <cell r="K87"/>
          <cell r="L87"/>
          <cell r="M87"/>
          <cell r="N87">
            <v>3627.6000000000004</v>
          </cell>
        </row>
        <row r="88">
          <cell r="B88">
            <v>46235</v>
          </cell>
          <cell r="C88">
            <v>1570805.491102752</v>
          </cell>
          <cell r="D88">
            <v>4212.8217868630263</v>
          </cell>
          <cell r="E88">
            <v>3849.7382131369741</v>
          </cell>
          <cell r="F88">
            <v>8062.56</v>
          </cell>
          <cell r="G88">
            <v>1566955.752889615</v>
          </cell>
          <cell r="H88">
            <v>3100</v>
          </cell>
          <cell r="I88"/>
          <cell r="J88">
            <v>226300</v>
          </cell>
          <cell r="K88"/>
          <cell r="L88"/>
          <cell r="M88"/>
          <cell r="N88">
            <v>3627.6000000000004</v>
          </cell>
        </row>
        <row r="89">
          <cell r="B89">
            <v>46266</v>
          </cell>
          <cell r="C89">
            <v>1566955.752889615</v>
          </cell>
          <cell r="D89">
            <v>4202.4969814623037</v>
          </cell>
          <cell r="E89">
            <v>3860.0630185376967</v>
          </cell>
          <cell r="F89">
            <v>8062.56</v>
          </cell>
          <cell r="G89">
            <v>1563095.6898710774</v>
          </cell>
          <cell r="H89">
            <v>3100</v>
          </cell>
          <cell r="I89"/>
          <cell r="J89">
            <v>229400</v>
          </cell>
          <cell r="K89"/>
          <cell r="L89"/>
          <cell r="M89"/>
          <cell r="N89">
            <v>3627.6000000000004</v>
          </cell>
        </row>
        <row r="90">
          <cell r="B90">
            <v>46296</v>
          </cell>
          <cell r="C90">
            <v>1563095.6898710774</v>
          </cell>
          <cell r="D90">
            <v>4192.1444854497367</v>
          </cell>
          <cell r="E90">
            <v>3870.4155145502637</v>
          </cell>
          <cell r="F90">
            <v>8062.56</v>
          </cell>
          <cell r="G90">
            <v>1559225.2743565273</v>
          </cell>
          <cell r="H90">
            <v>3100</v>
          </cell>
          <cell r="I90"/>
          <cell r="J90">
            <v>232500</v>
          </cell>
          <cell r="K90"/>
          <cell r="L90"/>
          <cell r="M90"/>
          <cell r="N90">
            <v>3627.6000000000004</v>
          </cell>
        </row>
        <row r="91">
          <cell r="B91">
            <v>46327</v>
          </cell>
          <cell r="C91">
            <v>1559225.2743565273</v>
          </cell>
          <cell r="D91">
            <v>4181.7642245604884</v>
          </cell>
          <cell r="E91">
            <v>3880.795775439512</v>
          </cell>
          <cell r="F91">
            <v>8062.56</v>
          </cell>
          <cell r="G91">
            <v>1555344.4785810877</v>
          </cell>
          <cell r="H91">
            <v>3100</v>
          </cell>
          <cell r="I91"/>
          <cell r="J91">
            <v>235600</v>
          </cell>
          <cell r="K91"/>
          <cell r="L91"/>
          <cell r="M91"/>
          <cell r="N91">
            <v>3627.6000000000004</v>
          </cell>
        </row>
        <row r="92">
          <cell r="B92">
            <v>46357</v>
          </cell>
          <cell r="C92">
            <v>1555344.4785810877</v>
          </cell>
          <cell r="D92">
            <v>4171.3561243305485</v>
          </cell>
          <cell r="E92">
            <v>3891.2038756694519</v>
          </cell>
          <cell r="F92">
            <v>8062.56</v>
          </cell>
          <cell r="G92">
            <v>1551453.2747054182</v>
          </cell>
          <cell r="H92">
            <v>3100</v>
          </cell>
          <cell r="I92"/>
          <cell r="J92">
            <v>238700</v>
          </cell>
          <cell r="K92"/>
          <cell r="L92"/>
          <cell r="M92"/>
          <cell r="N92">
            <v>3627.6000000000004</v>
          </cell>
        </row>
        <row r="93">
          <cell r="B93">
            <v>46388</v>
          </cell>
          <cell r="C93">
            <v>1551453.2747054182</v>
          </cell>
          <cell r="D93">
            <v>4160.9201100961964</v>
          </cell>
          <cell r="E93">
            <v>3901.639889903804</v>
          </cell>
          <cell r="F93">
            <v>8062.56</v>
          </cell>
          <cell r="G93">
            <v>1547551.6348155143</v>
          </cell>
          <cell r="H93">
            <v>3100</v>
          </cell>
          <cell r="I93"/>
          <cell r="J93">
            <v>241800</v>
          </cell>
          <cell r="K93"/>
          <cell r="L93"/>
          <cell r="M93"/>
          <cell r="N93">
            <v>3627.6000000000004</v>
          </cell>
        </row>
        <row r="94">
          <cell r="B94">
            <v>46419</v>
          </cell>
          <cell r="C94">
            <v>1547551.6348155143</v>
          </cell>
          <cell r="D94">
            <v>4150.4561069934689</v>
          </cell>
          <cell r="E94">
            <v>3912.1038930065315</v>
          </cell>
          <cell r="F94">
            <v>8062.56</v>
          </cell>
          <cell r="G94">
            <v>1543639.5309225079</v>
          </cell>
          <cell r="H94">
            <v>3100</v>
          </cell>
          <cell r="I94"/>
          <cell r="J94">
            <v>244900</v>
          </cell>
          <cell r="K94"/>
          <cell r="L94"/>
          <cell r="M94"/>
          <cell r="N94">
            <v>3627.6000000000004</v>
          </cell>
        </row>
        <row r="95">
          <cell r="B95">
            <v>46447</v>
          </cell>
          <cell r="C95">
            <v>1543639.5309225079</v>
          </cell>
          <cell r="D95">
            <v>4139.9640399576201</v>
          </cell>
          <cell r="E95">
            <v>3922.5959600423803</v>
          </cell>
          <cell r="F95">
            <v>8062.56</v>
          </cell>
          <cell r="G95">
            <v>1539716.9349624654</v>
          </cell>
          <cell r="H95">
            <v>3100</v>
          </cell>
          <cell r="I95"/>
          <cell r="J95">
            <v>248000</v>
          </cell>
          <cell r="K95"/>
          <cell r="L95"/>
          <cell r="M95"/>
          <cell r="N95">
            <v>3627.6000000000004</v>
          </cell>
        </row>
        <row r="96">
          <cell r="B96">
            <v>46478</v>
          </cell>
          <cell r="C96">
            <v>1539716.9349624654</v>
          </cell>
          <cell r="D96">
            <v>4129.4438337225847</v>
          </cell>
          <cell r="E96">
            <v>3933.1161662774157</v>
          </cell>
          <cell r="F96">
            <v>8062.56</v>
          </cell>
          <cell r="G96">
            <v>1535783.8187961881</v>
          </cell>
          <cell r="H96">
            <v>3100</v>
          </cell>
          <cell r="I96"/>
          <cell r="J96">
            <v>251100</v>
          </cell>
          <cell r="K96"/>
          <cell r="L96"/>
          <cell r="M96"/>
          <cell r="N96">
            <v>3627.6000000000004</v>
          </cell>
        </row>
        <row r="97">
          <cell r="B97">
            <v>46508</v>
          </cell>
          <cell r="C97">
            <v>1535783.8187961881</v>
          </cell>
          <cell r="D97">
            <v>4118.8954128204368</v>
          </cell>
          <cell r="E97">
            <v>3943.6645871795636</v>
          </cell>
          <cell r="F97">
            <v>8062.56</v>
          </cell>
          <cell r="G97">
            <v>1531840.1542090084</v>
          </cell>
          <cell r="H97">
            <v>3100</v>
          </cell>
          <cell r="I97"/>
          <cell r="J97">
            <v>254200</v>
          </cell>
          <cell r="K97"/>
          <cell r="L97"/>
          <cell r="M97"/>
          <cell r="N97">
            <v>3627.6000000000004</v>
          </cell>
        </row>
        <row r="98">
          <cell r="B98">
            <v>46539</v>
          </cell>
          <cell r="C98">
            <v>1531840.1542090084</v>
          </cell>
          <cell r="D98">
            <v>4108.3187015808508</v>
          </cell>
          <cell r="E98">
            <v>3954.2412984191496</v>
          </cell>
          <cell r="F98">
            <v>8062.56</v>
          </cell>
          <cell r="G98">
            <v>1527885.9129105892</v>
          </cell>
          <cell r="H98">
            <v>3100</v>
          </cell>
          <cell r="I98"/>
          <cell r="J98">
            <v>257300</v>
          </cell>
          <cell r="K98"/>
          <cell r="L98"/>
          <cell r="M98"/>
          <cell r="N98">
            <v>3627.6000000000004</v>
          </cell>
        </row>
        <row r="99">
          <cell r="B99">
            <v>46569</v>
          </cell>
          <cell r="C99">
            <v>1527885.9129105892</v>
          </cell>
          <cell r="D99">
            <v>4097.7136241305552</v>
          </cell>
          <cell r="E99">
            <v>3964.8463758694452</v>
          </cell>
          <cell r="F99">
            <v>8062.56</v>
          </cell>
          <cell r="G99">
            <v>1523921.0665347199</v>
          </cell>
          <cell r="H99">
            <v>3100</v>
          </cell>
          <cell r="I99"/>
          <cell r="J99">
            <v>260400</v>
          </cell>
          <cell r="K99"/>
          <cell r="L99"/>
          <cell r="M99"/>
          <cell r="N99">
            <v>3627.6000000000004</v>
          </cell>
        </row>
        <row r="100">
          <cell r="B100">
            <v>46600</v>
          </cell>
          <cell r="C100">
            <v>1523921.0665347199</v>
          </cell>
          <cell r="D100">
            <v>4087.0801043927922</v>
          </cell>
          <cell r="E100">
            <v>3975.4798956072082</v>
          </cell>
          <cell r="F100">
            <v>8062.56</v>
          </cell>
          <cell r="G100">
            <v>1519945.5866391128</v>
          </cell>
          <cell r="H100">
            <v>3100</v>
          </cell>
          <cell r="I100"/>
          <cell r="J100">
            <v>263500</v>
          </cell>
          <cell r="K100"/>
          <cell r="L100"/>
          <cell r="M100"/>
          <cell r="N100">
            <v>3627.6000000000004</v>
          </cell>
        </row>
        <row r="101">
          <cell r="B101">
            <v>46631</v>
          </cell>
          <cell r="C101">
            <v>1519945.5866391128</v>
          </cell>
          <cell r="D101">
            <v>4076.4180660867687</v>
          </cell>
          <cell r="E101">
            <v>3986.1419339132317</v>
          </cell>
          <cell r="F101">
            <v>8062.56</v>
          </cell>
          <cell r="G101">
            <v>1515959.4447051995</v>
          </cell>
          <cell r="H101">
            <v>3100</v>
          </cell>
          <cell r="I101"/>
          <cell r="J101">
            <v>266600</v>
          </cell>
          <cell r="K101"/>
          <cell r="L101"/>
          <cell r="M101"/>
          <cell r="N101">
            <v>3627.6000000000004</v>
          </cell>
        </row>
        <row r="102">
          <cell r="B102">
            <v>46661</v>
          </cell>
          <cell r="C102">
            <v>1515959.4447051995</v>
          </cell>
          <cell r="D102">
            <v>4065.7274327271098</v>
          </cell>
          <cell r="E102">
            <v>3996.8325672728906</v>
          </cell>
          <cell r="F102">
            <v>8062.56</v>
          </cell>
          <cell r="G102">
            <v>1511962.6121379265</v>
          </cell>
          <cell r="H102">
            <v>3100</v>
          </cell>
          <cell r="I102"/>
          <cell r="J102">
            <v>269700</v>
          </cell>
          <cell r="K102"/>
          <cell r="L102"/>
          <cell r="M102"/>
          <cell r="N102">
            <v>3627.6000000000004</v>
          </cell>
        </row>
        <row r="103">
          <cell r="B103">
            <v>46692</v>
          </cell>
          <cell r="C103">
            <v>1511962.6121379265</v>
          </cell>
          <cell r="D103">
            <v>4055.0081276233122</v>
          </cell>
          <cell r="E103">
            <v>4007.5518723766882</v>
          </cell>
          <cell r="F103">
            <v>8062.56</v>
          </cell>
          <cell r="G103">
            <v>1507955.0602655499</v>
          </cell>
          <cell r="H103">
            <v>3100</v>
          </cell>
          <cell r="I103"/>
          <cell r="J103">
            <v>272800</v>
          </cell>
          <cell r="K103"/>
          <cell r="L103"/>
          <cell r="M103"/>
          <cell r="N103">
            <v>3627.6000000000004</v>
          </cell>
        </row>
        <row r="104">
          <cell r="B104">
            <v>46722</v>
          </cell>
          <cell r="C104">
            <v>1507955.0602655499</v>
          </cell>
          <cell r="D104">
            <v>4044.2600738791921</v>
          </cell>
          <cell r="E104">
            <v>4018.2999261208083</v>
          </cell>
          <cell r="F104">
            <v>8062.56</v>
          </cell>
          <cell r="G104">
            <v>1503936.7603394291</v>
          </cell>
          <cell r="H104">
            <v>3100</v>
          </cell>
          <cell r="I104"/>
          <cell r="J104">
            <v>275900</v>
          </cell>
          <cell r="K104"/>
          <cell r="L104"/>
          <cell r="M104"/>
          <cell r="N104">
            <v>3627.6000000000004</v>
          </cell>
        </row>
        <row r="105">
          <cell r="B105">
            <v>46753</v>
          </cell>
          <cell r="C105">
            <v>1503936.7603394291</v>
          </cell>
          <cell r="D105">
            <v>4033.4831943923323</v>
          </cell>
          <cell r="E105">
            <v>4029.0768056076681</v>
          </cell>
          <cell r="F105">
            <v>8062.56</v>
          </cell>
          <cell r="G105">
            <v>1499907.6835338215</v>
          </cell>
          <cell r="H105">
            <v>3100</v>
          </cell>
          <cell r="I105"/>
          <cell r="J105">
            <v>279000</v>
          </cell>
          <cell r="K105"/>
          <cell r="L105"/>
          <cell r="M105"/>
          <cell r="N105">
            <v>3627.6000000000004</v>
          </cell>
        </row>
        <row r="106">
          <cell r="B106">
            <v>46784</v>
          </cell>
          <cell r="C106">
            <v>1499907.6835338215</v>
          </cell>
          <cell r="D106">
            <v>4022.6774118535327</v>
          </cell>
          <cell r="E106">
            <v>4039.8825881464677</v>
          </cell>
          <cell r="F106">
            <v>8062.56</v>
          </cell>
          <cell r="G106">
            <v>1495867.800945675</v>
          </cell>
          <cell r="H106">
            <v>3100</v>
          </cell>
          <cell r="I106"/>
          <cell r="J106">
            <v>282100</v>
          </cell>
          <cell r="K106"/>
          <cell r="L106"/>
          <cell r="M106"/>
          <cell r="N106">
            <v>3627.6000000000004</v>
          </cell>
        </row>
        <row r="107">
          <cell r="B107">
            <v>46813</v>
          </cell>
          <cell r="C107">
            <v>1495867.800945675</v>
          </cell>
          <cell r="D107">
            <v>4011.8426487462534</v>
          </cell>
          <cell r="E107">
            <v>4050.717351253747</v>
          </cell>
          <cell r="F107">
            <v>8062.56</v>
          </cell>
          <cell r="G107">
            <v>1491817.0835944212</v>
          </cell>
          <cell r="H107">
            <v>3100</v>
          </cell>
          <cell r="I107"/>
          <cell r="J107">
            <v>285200</v>
          </cell>
          <cell r="K107"/>
          <cell r="L107"/>
          <cell r="M107"/>
          <cell r="N107">
            <v>3627.6000000000004</v>
          </cell>
        </row>
        <row r="108">
          <cell r="B108">
            <v>46844</v>
          </cell>
          <cell r="C108">
            <v>1491817.0835944212</v>
          </cell>
          <cell r="D108">
            <v>4000.9788273460581</v>
          </cell>
          <cell r="E108">
            <v>4061.5811726539423</v>
          </cell>
          <cell r="F108">
            <v>8062.56</v>
          </cell>
          <cell r="G108">
            <v>1487755.5024217672</v>
          </cell>
          <cell r="H108">
            <v>3100</v>
          </cell>
          <cell r="I108"/>
          <cell r="J108">
            <v>288300</v>
          </cell>
          <cell r="K108"/>
          <cell r="L108"/>
          <cell r="M108"/>
          <cell r="N108">
            <v>3627.6000000000004</v>
          </cell>
        </row>
        <row r="109">
          <cell r="B109">
            <v>46874</v>
          </cell>
          <cell r="C109">
            <v>1487755.5024217672</v>
          </cell>
          <cell r="D109">
            <v>3990.0858697200588</v>
          </cell>
          <cell r="E109">
            <v>4072.4741302799416</v>
          </cell>
          <cell r="F109">
            <v>8062.56</v>
          </cell>
          <cell r="G109">
            <v>1483683.0282914874</v>
          </cell>
          <cell r="H109">
            <v>3100</v>
          </cell>
          <cell r="I109"/>
          <cell r="J109">
            <v>291400</v>
          </cell>
          <cell r="K109"/>
          <cell r="L109"/>
          <cell r="M109"/>
          <cell r="N109">
            <v>3627.6000000000004</v>
          </cell>
        </row>
        <row r="110">
          <cell r="B110">
            <v>46905</v>
          </cell>
          <cell r="C110">
            <v>1483683.0282914874</v>
          </cell>
          <cell r="D110">
            <v>3979.1636977263547</v>
          </cell>
          <cell r="E110">
            <v>4083.3963022736457</v>
          </cell>
          <cell r="F110">
            <v>8062.56</v>
          </cell>
          <cell r="G110">
            <v>1479599.6319892136</v>
          </cell>
          <cell r="H110">
            <v>3100</v>
          </cell>
          <cell r="I110"/>
          <cell r="J110">
            <v>294500</v>
          </cell>
          <cell r="K110"/>
          <cell r="L110"/>
          <cell r="M110"/>
          <cell r="N110">
            <v>3627.6000000000004</v>
          </cell>
        </row>
        <row r="111">
          <cell r="B111">
            <v>46935</v>
          </cell>
          <cell r="C111">
            <v>1479599.6319892136</v>
          </cell>
          <cell r="D111">
            <v>3968.2122330134716</v>
          </cell>
          <cell r="E111">
            <v>4094.3477669865288</v>
          </cell>
          <cell r="F111">
            <v>8062.56</v>
          </cell>
          <cell r="G111">
            <v>1475505.2842222271</v>
          </cell>
          <cell r="H111">
            <v>3100</v>
          </cell>
          <cell r="I111"/>
          <cell r="J111">
            <v>297600</v>
          </cell>
          <cell r="K111"/>
          <cell r="L111"/>
          <cell r="M111"/>
          <cell r="N111">
            <v>3627.6000000000004</v>
          </cell>
        </row>
        <row r="112">
          <cell r="B112">
            <v>46966</v>
          </cell>
          <cell r="C112">
            <v>1475505.2842222271</v>
          </cell>
          <cell r="D112">
            <v>3957.231397019802</v>
          </cell>
          <cell r="E112">
            <v>4105.3286029801984</v>
          </cell>
          <cell r="F112">
            <v>8062.56</v>
          </cell>
          <cell r="G112">
            <v>1471399.9556192469</v>
          </cell>
          <cell r="H112">
            <v>3100</v>
          </cell>
          <cell r="I112"/>
          <cell r="J112">
            <v>300700</v>
          </cell>
          <cell r="K112"/>
          <cell r="L112"/>
          <cell r="M112"/>
          <cell r="N112">
            <v>3627.6000000000004</v>
          </cell>
        </row>
        <row r="113">
          <cell r="B113">
            <v>46997</v>
          </cell>
          <cell r="C113">
            <v>1471399.9556192469</v>
          </cell>
          <cell r="D113">
            <v>3946.2211109730397</v>
          </cell>
          <cell r="E113">
            <v>4116.3388890269607</v>
          </cell>
          <cell r="F113">
            <v>8062.56</v>
          </cell>
          <cell r="G113">
            <v>1467283.6167302199</v>
          </cell>
          <cell r="H113">
            <v>3100</v>
          </cell>
          <cell r="I113"/>
          <cell r="J113">
            <v>303800</v>
          </cell>
          <cell r="K113"/>
          <cell r="L113"/>
          <cell r="M113"/>
          <cell r="N113">
            <v>3627.6000000000004</v>
          </cell>
        </row>
        <row r="114">
          <cell r="B114">
            <v>47027</v>
          </cell>
          <cell r="C114">
            <v>1467283.6167302199</v>
          </cell>
          <cell r="D114">
            <v>3935.1812958896135</v>
          </cell>
          <cell r="E114">
            <v>4127.3787041103869</v>
          </cell>
          <cell r="F114">
            <v>8062.56</v>
          </cell>
          <cell r="G114">
            <v>1463156.2380261095</v>
          </cell>
          <cell r="H114">
            <v>3100</v>
          </cell>
          <cell r="I114"/>
          <cell r="J114">
            <v>306900</v>
          </cell>
          <cell r="K114"/>
          <cell r="L114"/>
          <cell r="M114"/>
          <cell r="N114">
            <v>3627.6000000000004</v>
          </cell>
        </row>
        <row r="115">
          <cell r="B115">
            <v>47058</v>
          </cell>
          <cell r="C115">
            <v>1463156.2380261095</v>
          </cell>
          <cell r="D115">
            <v>3924.1118725741248</v>
          </cell>
          <cell r="E115">
            <v>4138.448127425876</v>
          </cell>
          <cell r="F115">
            <v>8062.56</v>
          </cell>
          <cell r="G115">
            <v>1459017.7898986835</v>
          </cell>
          <cell r="H115">
            <v>3100</v>
          </cell>
          <cell r="I115"/>
          <cell r="J115">
            <v>310000</v>
          </cell>
          <cell r="K115"/>
          <cell r="L115"/>
          <cell r="M115"/>
          <cell r="N115">
            <v>3627.6000000000004</v>
          </cell>
        </row>
        <row r="116">
          <cell r="B116">
            <v>47088</v>
          </cell>
          <cell r="C116">
            <v>1459017.7898986835</v>
          </cell>
          <cell r="D116">
            <v>3913.0127616187747</v>
          </cell>
          <cell r="E116">
            <v>4149.5472383812257</v>
          </cell>
          <cell r="F116">
            <v>8062.56</v>
          </cell>
          <cell r="G116">
            <v>1454868.2426603024</v>
          </cell>
          <cell r="H116">
            <v>3100</v>
          </cell>
          <cell r="I116"/>
          <cell r="J116">
            <v>313100</v>
          </cell>
          <cell r="K116"/>
          <cell r="L116"/>
          <cell r="M116"/>
          <cell r="N116">
            <v>3627.6000000000004</v>
          </cell>
        </row>
        <row r="117">
          <cell r="B117">
            <v>47119</v>
          </cell>
          <cell r="C117">
            <v>1454868.2426603024</v>
          </cell>
          <cell r="D117">
            <v>3901.8838834027983</v>
          </cell>
          <cell r="E117">
            <v>4160.6761165972021</v>
          </cell>
          <cell r="F117">
            <v>8062.56</v>
          </cell>
          <cell r="G117">
            <v>1450707.5665437053</v>
          </cell>
          <cell r="H117">
            <v>3100</v>
          </cell>
          <cell r="I117"/>
          <cell r="J117">
            <v>316200</v>
          </cell>
          <cell r="K117"/>
          <cell r="L117"/>
          <cell r="M117"/>
          <cell r="N117">
            <v>3627.6000000000004</v>
          </cell>
        </row>
        <row r="118">
          <cell r="B118">
            <v>47150</v>
          </cell>
          <cell r="C118">
            <v>1450707.5665437053</v>
          </cell>
          <cell r="D118">
            <v>3890.7251580918905</v>
          </cell>
          <cell r="E118">
            <v>4171.8348419081103</v>
          </cell>
          <cell r="F118">
            <v>8062.56</v>
          </cell>
          <cell r="G118">
            <v>1446535.7317017971</v>
          </cell>
          <cell r="H118">
            <v>3100</v>
          </cell>
          <cell r="I118"/>
          <cell r="J118">
            <v>319300</v>
          </cell>
          <cell r="K118"/>
          <cell r="L118"/>
          <cell r="M118"/>
          <cell r="N118">
            <v>3627.6000000000004</v>
          </cell>
        </row>
        <row r="119">
          <cell r="B119">
            <v>47178</v>
          </cell>
          <cell r="C119">
            <v>1446535.7317017971</v>
          </cell>
          <cell r="D119">
            <v>3879.5365056376349</v>
          </cell>
          <cell r="E119">
            <v>4183.0234943623655</v>
          </cell>
          <cell r="F119">
            <v>8062.56</v>
          </cell>
          <cell r="G119">
            <v>1442352.7082074347</v>
          </cell>
          <cell r="H119">
            <v>3100</v>
          </cell>
          <cell r="I119"/>
          <cell r="J119">
            <v>322400</v>
          </cell>
          <cell r="K119"/>
          <cell r="L119"/>
          <cell r="M119"/>
          <cell r="N119">
            <v>3627.6000000000004</v>
          </cell>
        </row>
        <row r="120">
          <cell r="B120">
            <v>47209</v>
          </cell>
          <cell r="C120">
            <v>1442352.7082074347</v>
          </cell>
          <cell r="D120">
            <v>3868.31784577693</v>
          </cell>
          <cell r="E120">
            <v>4194.2421542230704</v>
          </cell>
          <cell r="F120">
            <v>8062.56</v>
          </cell>
          <cell r="G120">
            <v>1438158.4660532116</v>
          </cell>
          <cell r="H120">
            <v>3100</v>
          </cell>
          <cell r="I120"/>
          <cell r="J120">
            <v>325500</v>
          </cell>
          <cell r="K120"/>
          <cell r="L120"/>
          <cell r="M120"/>
          <cell r="N120">
            <v>3627.6000000000004</v>
          </cell>
        </row>
        <row r="121">
          <cell r="B121">
            <v>47239</v>
          </cell>
          <cell r="C121">
            <v>1438158.4660532116</v>
          </cell>
          <cell r="D121">
            <v>3857.0690980314112</v>
          </cell>
          <cell r="E121">
            <v>4205.4909019685892</v>
          </cell>
          <cell r="F121">
            <v>8062.56</v>
          </cell>
          <cell r="G121">
            <v>1433952.9751512429</v>
          </cell>
          <cell r="H121">
            <v>3100</v>
          </cell>
          <cell r="I121"/>
          <cell r="J121">
            <v>328600</v>
          </cell>
          <cell r="K121"/>
          <cell r="L121"/>
          <cell r="M121"/>
          <cell r="N121">
            <v>3627.6000000000004</v>
          </cell>
        </row>
        <row r="122">
          <cell r="B122">
            <v>47270</v>
          </cell>
          <cell r="C122">
            <v>1433952.9751512429</v>
          </cell>
          <cell r="D122">
            <v>3845.7901817068764</v>
          </cell>
          <cell r="E122">
            <v>4216.7698182931235</v>
          </cell>
          <cell r="F122">
            <v>8062.56</v>
          </cell>
          <cell r="G122">
            <v>1429736.2053329498</v>
          </cell>
          <cell r="H122">
            <v>3100</v>
          </cell>
          <cell r="I122"/>
          <cell r="J122">
            <v>331700</v>
          </cell>
          <cell r="K122"/>
          <cell r="L122"/>
          <cell r="M122"/>
          <cell r="N122">
            <v>3627.6000000000004</v>
          </cell>
        </row>
        <row r="123">
          <cell r="B123">
            <v>47300</v>
          </cell>
          <cell r="C123">
            <v>1429736.2053329498</v>
          </cell>
          <cell r="D123">
            <v>3834.4810158927048</v>
          </cell>
          <cell r="E123">
            <v>4228.0789841072956</v>
          </cell>
          <cell r="F123">
            <v>8062.56</v>
          </cell>
          <cell r="G123">
            <v>1425508.1263488424</v>
          </cell>
          <cell r="H123">
            <v>3100</v>
          </cell>
          <cell r="I123"/>
          <cell r="J123">
            <v>334800</v>
          </cell>
          <cell r="K123"/>
          <cell r="L123"/>
          <cell r="M123"/>
          <cell r="N123">
            <v>3627.6000000000004</v>
          </cell>
        </row>
        <row r="124">
          <cell r="B124">
            <v>47331</v>
          </cell>
          <cell r="C124">
            <v>1425508.1263488424</v>
          </cell>
          <cell r="D124">
            <v>3823.1415194612782</v>
          </cell>
          <cell r="E124">
            <v>4239.4184805387222</v>
          </cell>
          <cell r="F124">
            <v>8062.56</v>
          </cell>
          <cell r="G124">
            <v>1421268.7078683036</v>
          </cell>
          <cell r="H124">
            <v>3100</v>
          </cell>
          <cell r="I124"/>
          <cell r="J124">
            <v>337900</v>
          </cell>
          <cell r="K124"/>
          <cell r="L124"/>
          <cell r="M124"/>
          <cell r="N124">
            <v>3627.6000000000004</v>
          </cell>
        </row>
        <row r="125">
          <cell r="B125">
            <v>47362</v>
          </cell>
          <cell r="C125">
            <v>1421268.7078683036</v>
          </cell>
          <cell r="D125">
            <v>3811.7716110673973</v>
          </cell>
          <cell r="E125">
            <v>4250.7883889326031</v>
          </cell>
          <cell r="F125">
            <v>8062.56</v>
          </cell>
          <cell r="G125">
            <v>1417017.919479371</v>
          </cell>
          <cell r="H125">
            <v>3100</v>
          </cell>
          <cell r="I125"/>
          <cell r="J125">
            <v>341000</v>
          </cell>
          <cell r="K125"/>
          <cell r="L125"/>
          <cell r="M125"/>
          <cell r="N125">
            <v>3627.6000000000004</v>
          </cell>
        </row>
        <row r="126">
          <cell r="B126">
            <v>47392</v>
          </cell>
          <cell r="C126">
            <v>1417017.919479371</v>
          </cell>
          <cell r="D126">
            <v>3800.3712091476996</v>
          </cell>
          <cell r="E126">
            <v>4262.1887908523004</v>
          </cell>
          <cell r="F126">
            <v>8062.56</v>
          </cell>
          <cell r="G126">
            <v>1412755.7306885188</v>
          </cell>
          <cell r="H126">
            <v>3100</v>
          </cell>
          <cell r="I126"/>
          <cell r="J126">
            <v>344100</v>
          </cell>
          <cell r="K126"/>
          <cell r="L126"/>
          <cell r="M126"/>
          <cell r="N126">
            <v>3627.6000000000004</v>
          </cell>
        </row>
        <row r="127">
          <cell r="B127">
            <v>47423</v>
          </cell>
          <cell r="C127">
            <v>1412755.7306885188</v>
          </cell>
          <cell r="D127">
            <v>3788.9402319200735</v>
          </cell>
          <cell r="E127">
            <v>4273.6197680799269</v>
          </cell>
          <cell r="F127">
            <v>8062.56</v>
          </cell>
          <cell r="G127">
            <v>1408482.110920439</v>
          </cell>
          <cell r="H127">
            <v>3100</v>
          </cell>
          <cell r="I127"/>
          <cell r="J127">
            <v>347200</v>
          </cell>
          <cell r="K127"/>
          <cell r="L127"/>
          <cell r="M127"/>
          <cell r="N127">
            <v>3627.6000000000004</v>
          </cell>
        </row>
        <row r="128">
          <cell r="B128">
            <v>47453</v>
          </cell>
          <cell r="C128">
            <v>1408482.110920439</v>
          </cell>
          <cell r="D128">
            <v>3777.4785973830717</v>
          </cell>
          <cell r="E128">
            <v>4285.0814026169282</v>
          </cell>
          <cell r="F128">
            <v>8062.56</v>
          </cell>
          <cell r="G128">
            <v>1404197.029517822</v>
          </cell>
          <cell r="H128">
            <v>3100</v>
          </cell>
          <cell r="I128"/>
          <cell r="J128">
            <v>350300</v>
          </cell>
          <cell r="K128"/>
          <cell r="L128"/>
          <cell r="M128"/>
          <cell r="N128">
            <v>3627.6000000000004</v>
          </cell>
        </row>
        <row r="129">
          <cell r="B129">
            <v>47484</v>
          </cell>
          <cell r="C129">
            <v>1404197.029517822</v>
          </cell>
          <cell r="D129">
            <v>3765.9862233153231</v>
          </cell>
          <cell r="E129">
            <v>4296.5737766846778</v>
          </cell>
          <cell r="F129">
            <v>8062.56</v>
          </cell>
          <cell r="G129">
            <v>1399900.4557411373</v>
          </cell>
          <cell r="H129">
            <v>3100</v>
          </cell>
          <cell r="I129"/>
          <cell r="J129">
            <v>353400</v>
          </cell>
          <cell r="K129"/>
          <cell r="L129"/>
          <cell r="M129"/>
          <cell r="N129">
            <v>3627.6000000000004</v>
          </cell>
        </row>
        <row r="130">
          <cell r="B130">
            <v>47515</v>
          </cell>
          <cell r="C130">
            <v>1399900.4557411373</v>
          </cell>
          <cell r="D130">
            <v>3754.4630272749432</v>
          </cell>
          <cell r="E130">
            <v>4308.0969727250576</v>
          </cell>
          <cell r="F130">
            <v>8062.56</v>
          </cell>
          <cell r="G130">
            <v>1395592.3587684121</v>
          </cell>
          <cell r="H130">
            <v>3100</v>
          </cell>
          <cell r="I130"/>
          <cell r="J130">
            <v>356500</v>
          </cell>
          <cell r="K130"/>
          <cell r="L130"/>
          <cell r="M130"/>
          <cell r="N130">
            <v>3627.6000000000004</v>
          </cell>
        </row>
        <row r="131">
          <cell r="B131">
            <v>47543</v>
          </cell>
          <cell r="C131">
            <v>1395592.3587684121</v>
          </cell>
          <cell r="D131">
            <v>3742.9089265989433</v>
          </cell>
          <cell r="E131">
            <v>4319.6510734010571</v>
          </cell>
          <cell r="F131">
            <v>8062.56</v>
          </cell>
          <cell r="G131">
            <v>1391272.707695011</v>
          </cell>
          <cell r="H131">
            <v>3100</v>
          </cell>
          <cell r="I131"/>
          <cell r="J131">
            <v>359600</v>
          </cell>
          <cell r="K131"/>
          <cell r="L131"/>
          <cell r="M131"/>
          <cell r="N131">
            <v>3627.6000000000004</v>
          </cell>
        </row>
        <row r="132">
          <cell r="B132">
            <v>47574</v>
          </cell>
          <cell r="C132">
            <v>1391272.707695011</v>
          </cell>
          <cell r="D132">
            <v>3731.3238384026354</v>
          </cell>
          <cell r="E132">
            <v>4331.236161597365</v>
          </cell>
          <cell r="F132">
            <v>8062.56</v>
          </cell>
          <cell r="G132">
            <v>1386941.4715334137</v>
          </cell>
          <cell r="H132">
            <v>3100</v>
          </cell>
          <cell r="I132"/>
          <cell r="J132">
            <v>362700</v>
          </cell>
          <cell r="K132"/>
          <cell r="L132"/>
          <cell r="M132"/>
          <cell r="N132">
            <v>3627.6000000000004</v>
          </cell>
        </row>
        <row r="133">
          <cell r="B133">
            <v>47604</v>
          </cell>
          <cell r="C133">
            <v>1386941.4715334137</v>
          </cell>
          <cell r="D133">
            <v>3719.7076795790394</v>
          </cell>
          <cell r="E133">
            <v>4342.8523204209614</v>
          </cell>
          <cell r="F133">
            <v>8062.56</v>
          </cell>
          <cell r="G133">
            <v>1382598.6192129927</v>
          </cell>
          <cell r="H133">
            <v>3100</v>
          </cell>
          <cell r="I133"/>
          <cell r="J133">
            <v>365800</v>
          </cell>
          <cell r="K133"/>
          <cell r="L133"/>
          <cell r="M133"/>
          <cell r="N133">
            <v>3627.6000000000004</v>
          </cell>
        </row>
        <row r="134">
          <cell r="B134">
            <v>47635</v>
          </cell>
          <cell r="C134">
            <v>1382598.6192129927</v>
          </cell>
          <cell r="D134">
            <v>3708.0603667982859</v>
          </cell>
          <cell r="E134">
            <v>4354.4996332017145</v>
          </cell>
          <cell r="F134">
            <v>8062.56</v>
          </cell>
          <cell r="G134">
            <v>1378244.1195797911</v>
          </cell>
          <cell r="H134">
            <v>3100</v>
          </cell>
          <cell r="I134"/>
          <cell r="J134">
            <v>368900</v>
          </cell>
          <cell r="K134"/>
          <cell r="L134"/>
          <cell r="M134"/>
          <cell r="N134">
            <v>3627.6000000000004</v>
          </cell>
        </row>
        <row r="135">
          <cell r="B135">
            <v>47665</v>
          </cell>
          <cell r="C135">
            <v>1378244.1195797911</v>
          </cell>
          <cell r="D135">
            <v>3696.3818165070211</v>
          </cell>
          <cell r="E135">
            <v>4366.1781834929789</v>
          </cell>
          <cell r="F135">
            <v>8062.56</v>
          </cell>
          <cell r="G135">
            <v>1373877.9413962981</v>
          </cell>
          <cell r="H135">
            <v>3100</v>
          </cell>
          <cell r="I135"/>
          <cell r="J135">
            <v>372000</v>
          </cell>
          <cell r="K135"/>
          <cell r="L135"/>
          <cell r="M135"/>
          <cell r="N135">
            <v>3627.6000000000004</v>
          </cell>
        </row>
        <row r="136">
          <cell r="B136">
            <v>47696</v>
          </cell>
          <cell r="C136">
            <v>1373877.9413962981</v>
          </cell>
          <cell r="D136">
            <v>3684.6719449278021</v>
          </cell>
          <cell r="E136">
            <v>4377.8880550721988</v>
          </cell>
          <cell r="F136">
            <v>8062.56</v>
          </cell>
          <cell r="G136">
            <v>1369500.053341226</v>
          </cell>
          <cell r="H136">
            <v>3100</v>
          </cell>
          <cell r="I136"/>
          <cell r="J136">
            <v>375100</v>
          </cell>
          <cell r="K136"/>
          <cell r="L136"/>
          <cell r="M136"/>
          <cell r="N136">
            <v>3627.6000000000004</v>
          </cell>
        </row>
        <row r="137">
          <cell r="B137">
            <v>47727</v>
          </cell>
          <cell r="C137">
            <v>1369500.053341226</v>
          </cell>
          <cell r="D137">
            <v>3672.9306680585014</v>
          </cell>
          <cell r="E137">
            <v>4389.629331941499</v>
          </cell>
          <cell r="F137">
            <v>8062.56</v>
          </cell>
          <cell r="G137">
            <v>1365110.4240092845</v>
          </cell>
          <cell r="H137">
            <v>3100</v>
          </cell>
          <cell r="I137"/>
          <cell r="J137">
            <v>378200</v>
          </cell>
          <cell r="K137"/>
          <cell r="L137"/>
          <cell r="M137"/>
          <cell r="N137">
            <v>3627.6000000000004</v>
          </cell>
        </row>
        <row r="138">
          <cell r="B138">
            <v>47757</v>
          </cell>
          <cell r="C138">
            <v>1365110.4240092845</v>
          </cell>
          <cell r="D138">
            <v>3661.157901671701</v>
          </cell>
          <cell r="E138">
            <v>4401.402098328299</v>
          </cell>
          <cell r="F138">
            <v>8062.56</v>
          </cell>
          <cell r="G138">
            <v>1360709.0219109561</v>
          </cell>
          <cell r="H138">
            <v>3100</v>
          </cell>
          <cell r="I138"/>
          <cell r="J138">
            <v>381300</v>
          </cell>
          <cell r="K138"/>
          <cell r="L138"/>
          <cell r="M138"/>
          <cell r="N138">
            <v>3627.6000000000004</v>
          </cell>
        </row>
        <row r="139">
          <cell r="B139">
            <v>47788</v>
          </cell>
          <cell r="C139">
            <v>1360709.0219109561</v>
          </cell>
          <cell r="D139">
            <v>3649.3535613140889</v>
          </cell>
          <cell r="E139">
            <v>4413.2064386859111</v>
          </cell>
          <cell r="F139">
            <v>8062.56</v>
          </cell>
          <cell r="G139">
            <v>1356295.8154722701</v>
          </cell>
          <cell r="H139">
            <v>3100</v>
          </cell>
          <cell r="I139"/>
          <cell r="J139">
            <v>384400</v>
          </cell>
          <cell r="K139"/>
          <cell r="L139"/>
          <cell r="M139"/>
          <cell r="N139">
            <v>3627.6000000000004</v>
          </cell>
        </row>
        <row r="140">
          <cell r="B140">
            <v>47818</v>
          </cell>
          <cell r="C140">
            <v>1356295.8154722701</v>
          </cell>
          <cell r="D140">
            <v>3637.5175623058553</v>
          </cell>
          <cell r="E140">
            <v>4425.0424376941446</v>
          </cell>
          <cell r="F140">
            <v>8062.56</v>
          </cell>
          <cell r="G140">
            <v>1351870.7730345761</v>
          </cell>
          <cell r="H140">
            <v>3100</v>
          </cell>
          <cell r="I140"/>
          <cell r="J140">
            <v>387500</v>
          </cell>
          <cell r="K140"/>
          <cell r="L140"/>
          <cell r="M140"/>
          <cell r="N140">
            <v>3627.6000000000004</v>
          </cell>
        </row>
        <row r="141">
          <cell r="B141">
            <v>47849</v>
          </cell>
          <cell r="C141">
            <v>1351870.7730345761</v>
          </cell>
          <cell r="D141">
            <v>3625.6498197400815</v>
          </cell>
          <cell r="E141">
            <v>4436.9101802599189</v>
          </cell>
          <cell r="F141">
            <v>8062.56</v>
          </cell>
          <cell r="G141">
            <v>1347433.8628543161</v>
          </cell>
          <cell r="H141">
            <v>3100</v>
          </cell>
          <cell r="I141"/>
          <cell r="J141">
            <v>390600</v>
          </cell>
          <cell r="K141"/>
          <cell r="L141"/>
          <cell r="M141"/>
          <cell r="N141">
            <v>3627.6000000000004</v>
          </cell>
        </row>
        <row r="142">
          <cell r="B142">
            <v>47880</v>
          </cell>
          <cell r="C142">
            <v>1347433.8628543161</v>
          </cell>
          <cell r="D142">
            <v>3613.7502484821334</v>
          </cell>
          <cell r="E142">
            <v>4448.809751517867</v>
          </cell>
          <cell r="F142">
            <v>8062.56</v>
          </cell>
          <cell r="G142">
            <v>1342985.0531027983</v>
          </cell>
          <cell r="H142">
            <v>3100</v>
          </cell>
          <cell r="I142"/>
          <cell r="J142">
            <v>393700</v>
          </cell>
          <cell r="K142"/>
          <cell r="L142"/>
          <cell r="M142"/>
          <cell r="N142">
            <v>3627.6000000000004</v>
          </cell>
        </row>
        <row r="143">
          <cell r="B143">
            <v>47908</v>
          </cell>
          <cell r="C143">
            <v>1342985.0531027983</v>
          </cell>
          <cell r="D143">
            <v>3601.8187631690503</v>
          </cell>
          <cell r="E143">
            <v>4460.7412368309506</v>
          </cell>
          <cell r="F143">
            <v>8062.56</v>
          </cell>
          <cell r="G143">
            <v>1338524.3118659672</v>
          </cell>
          <cell r="H143">
            <v>3100</v>
          </cell>
          <cell r="I143"/>
          <cell r="J143">
            <v>396800</v>
          </cell>
          <cell r="K143"/>
          <cell r="L143"/>
          <cell r="M143"/>
          <cell r="N143">
            <v>3627.6000000000004</v>
          </cell>
        </row>
        <row r="144">
          <cell r="B144">
            <v>47939</v>
          </cell>
          <cell r="C144">
            <v>1338524.3118659672</v>
          </cell>
          <cell r="D144">
            <v>3589.8552782089309</v>
          </cell>
          <cell r="E144">
            <v>4472.7047217910695</v>
          </cell>
          <cell r="F144">
            <v>8062.56</v>
          </cell>
          <cell r="G144">
            <v>1334051.6071441763</v>
          </cell>
          <cell r="H144">
            <v>3100</v>
          </cell>
          <cell r="I144"/>
          <cell r="J144">
            <v>399900</v>
          </cell>
          <cell r="K144"/>
          <cell r="L144"/>
          <cell r="M144"/>
          <cell r="N144">
            <v>3627.6000000000004</v>
          </cell>
        </row>
        <row r="145">
          <cell r="B145">
            <v>47969</v>
          </cell>
          <cell r="C145">
            <v>1334051.6071441763</v>
          </cell>
          <cell r="D145">
            <v>3577.8597077803238</v>
          </cell>
          <cell r="E145">
            <v>4484.7002922196771</v>
          </cell>
          <cell r="F145">
            <v>8062.56</v>
          </cell>
          <cell r="G145">
            <v>1329566.9068519566</v>
          </cell>
          <cell r="H145">
            <v>3100</v>
          </cell>
          <cell r="I145"/>
          <cell r="J145">
            <v>403000</v>
          </cell>
          <cell r="K145"/>
          <cell r="L145"/>
          <cell r="M145"/>
          <cell r="N145">
            <v>3627.6000000000004</v>
          </cell>
        </row>
        <row r="146">
          <cell r="B146">
            <v>48000</v>
          </cell>
          <cell r="C146">
            <v>1329566.9068519566</v>
          </cell>
          <cell r="D146">
            <v>3565.8319658316054</v>
          </cell>
          <cell r="E146">
            <v>4496.7280341683945</v>
          </cell>
          <cell r="F146">
            <v>8062.56</v>
          </cell>
          <cell r="G146">
            <v>1325070.1788177881</v>
          </cell>
          <cell r="H146">
            <v>3100</v>
          </cell>
          <cell r="I146"/>
          <cell r="J146">
            <v>406100</v>
          </cell>
          <cell r="K146"/>
          <cell r="L146"/>
          <cell r="M146"/>
          <cell r="N146">
            <v>3627.6000000000004</v>
          </cell>
        </row>
        <row r="147">
          <cell r="B147">
            <v>48030</v>
          </cell>
          <cell r="C147">
            <v>1325070.1788177881</v>
          </cell>
          <cell r="D147">
            <v>3553.7719660803673</v>
          </cell>
          <cell r="E147">
            <v>4508.7880339196327</v>
          </cell>
          <cell r="F147">
            <v>8062.56</v>
          </cell>
          <cell r="G147">
            <v>1320561.3907838685</v>
          </cell>
          <cell r="H147">
            <v>3100</v>
          </cell>
          <cell r="I147"/>
          <cell r="J147">
            <v>409200</v>
          </cell>
          <cell r="K147"/>
          <cell r="L147"/>
          <cell r="M147"/>
          <cell r="N147">
            <v>3627.6000000000004</v>
          </cell>
        </row>
        <row r="148">
          <cell r="B148">
            <v>48061</v>
          </cell>
          <cell r="C148">
            <v>1320561.3907838685</v>
          </cell>
          <cell r="D148">
            <v>3541.6796220127962</v>
          </cell>
          <cell r="E148">
            <v>4520.8803779872042</v>
          </cell>
          <cell r="F148">
            <v>8062.56</v>
          </cell>
          <cell r="G148">
            <v>1316040.5104058813</v>
          </cell>
          <cell r="H148">
            <v>3100</v>
          </cell>
          <cell r="I148"/>
          <cell r="J148">
            <v>412300</v>
          </cell>
          <cell r="K148"/>
          <cell r="L148"/>
          <cell r="M148"/>
          <cell r="N148">
            <v>3627.6000000000004</v>
          </cell>
        </row>
        <row r="149">
          <cell r="B149">
            <v>48092</v>
          </cell>
          <cell r="C149">
            <v>1316040.5104058813</v>
          </cell>
          <cell r="D149">
            <v>3529.5548468830539</v>
          </cell>
          <cell r="E149">
            <v>4533.0051531169465</v>
          </cell>
          <cell r="F149">
            <v>8062.56</v>
          </cell>
          <cell r="G149">
            <v>1311507.5052527643</v>
          </cell>
          <cell r="H149">
            <v>3100</v>
          </cell>
          <cell r="I149"/>
          <cell r="J149">
            <v>415400</v>
          </cell>
          <cell r="K149"/>
          <cell r="L149"/>
          <cell r="M149"/>
          <cell r="N149">
            <v>3627.6000000000004</v>
          </cell>
        </row>
        <row r="150">
          <cell r="B150">
            <v>48122</v>
          </cell>
          <cell r="C150">
            <v>1311507.5052527643</v>
          </cell>
          <cell r="D150">
            <v>3517.3975537126516</v>
          </cell>
          <cell r="E150">
            <v>4545.1624462873488</v>
          </cell>
          <cell r="F150">
            <v>8062.56</v>
          </cell>
          <cell r="G150">
            <v>1306962.3428064769</v>
          </cell>
          <cell r="H150">
            <v>3100</v>
          </cell>
          <cell r="I150"/>
          <cell r="J150">
            <v>418500</v>
          </cell>
          <cell r="K150"/>
          <cell r="L150"/>
          <cell r="M150"/>
          <cell r="N150">
            <v>3627.6000000000004</v>
          </cell>
        </row>
        <row r="151">
          <cell r="B151">
            <v>48153</v>
          </cell>
          <cell r="C151">
            <v>1306962.3428064769</v>
          </cell>
          <cell r="D151">
            <v>3505.2076552898311</v>
          </cell>
          <cell r="E151">
            <v>4557.3523447101688</v>
          </cell>
          <cell r="F151">
            <v>8062.56</v>
          </cell>
          <cell r="G151">
            <v>1302404.9904617667</v>
          </cell>
          <cell r="H151">
            <v>3100</v>
          </cell>
          <cell r="I151"/>
          <cell r="J151">
            <v>421600</v>
          </cell>
          <cell r="K151"/>
          <cell r="L151"/>
          <cell r="M151"/>
          <cell r="N151">
            <v>3627.6000000000004</v>
          </cell>
        </row>
        <row r="152">
          <cell r="B152">
            <v>48183</v>
          </cell>
          <cell r="C152">
            <v>1302404.9904617667</v>
          </cell>
          <cell r="D152">
            <v>3492.9850641689354</v>
          </cell>
          <cell r="E152">
            <v>4569.574935831065</v>
          </cell>
          <cell r="F152">
            <v>8062.56</v>
          </cell>
          <cell r="G152">
            <v>1297835.4155259356</v>
          </cell>
          <cell r="H152">
            <v>3100</v>
          </cell>
          <cell r="I152"/>
          <cell r="J152">
            <v>424700</v>
          </cell>
          <cell r="K152"/>
          <cell r="L152"/>
          <cell r="M152"/>
          <cell r="N152">
            <v>3627.6000000000004</v>
          </cell>
        </row>
        <row r="153">
          <cell r="B153">
            <v>48214</v>
          </cell>
          <cell r="C153">
            <v>1297835.4155259356</v>
          </cell>
          <cell r="D153">
            <v>3480.7296926697832</v>
          </cell>
          <cell r="E153">
            <v>4581.8303073302177</v>
          </cell>
          <cell r="F153">
            <v>8062.56</v>
          </cell>
          <cell r="G153">
            <v>1293253.5852186054</v>
          </cell>
          <cell r="H153">
            <v>3100</v>
          </cell>
          <cell r="I153"/>
          <cell r="J153">
            <v>427800</v>
          </cell>
          <cell r="K153"/>
          <cell r="L153"/>
          <cell r="M153"/>
          <cell r="N153">
            <v>3627.6000000000004</v>
          </cell>
        </row>
        <row r="154">
          <cell r="B154">
            <v>48245</v>
          </cell>
          <cell r="C154">
            <v>1293253.5852186054</v>
          </cell>
          <cell r="D154">
            <v>3468.441452877039</v>
          </cell>
          <cell r="E154">
            <v>4594.1185471229619</v>
          </cell>
          <cell r="F154">
            <v>8062.56</v>
          </cell>
          <cell r="G154">
            <v>1288659.4666714824</v>
          </cell>
          <cell r="H154">
            <v>3100</v>
          </cell>
          <cell r="I154"/>
          <cell r="J154">
            <v>430900</v>
          </cell>
          <cell r="K154"/>
          <cell r="L154"/>
          <cell r="M154"/>
          <cell r="N154">
            <v>3627.6000000000004</v>
          </cell>
        </row>
        <row r="155">
          <cell r="B155">
            <v>48274</v>
          </cell>
          <cell r="C155">
            <v>1288659.4666714824</v>
          </cell>
          <cell r="D155">
            <v>3456.1202566395827</v>
          </cell>
          <cell r="E155">
            <v>4606.4397433604172</v>
          </cell>
          <cell r="F155">
            <v>8062.56</v>
          </cell>
          <cell r="G155">
            <v>1284053.0269281219</v>
          </cell>
          <cell r="H155">
            <v>3100</v>
          </cell>
          <cell r="I155"/>
          <cell r="J155">
            <v>434000</v>
          </cell>
          <cell r="K155"/>
          <cell r="L155"/>
          <cell r="M155"/>
          <cell r="N155">
            <v>3627.6000000000004</v>
          </cell>
        </row>
        <row r="156">
          <cell r="B156">
            <v>48305</v>
          </cell>
          <cell r="C156">
            <v>1284053.0269281219</v>
          </cell>
          <cell r="D156">
            <v>3443.7660155698768</v>
          </cell>
          <cell r="E156">
            <v>4618.7939844301236</v>
          </cell>
          <cell r="F156">
            <v>8062.56</v>
          </cell>
          <cell r="G156">
            <v>1279434.2329436918</v>
          </cell>
          <cell r="H156">
            <v>3100</v>
          </cell>
          <cell r="I156"/>
          <cell r="J156">
            <v>437100</v>
          </cell>
          <cell r="K156"/>
          <cell r="L156"/>
          <cell r="M156"/>
          <cell r="N156">
            <v>3627.6000000000004</v>
          </cell>
        </row>
        <row r="157">
          <cell r="B157">
            <v>48335</v>
          </cell>
          <cell r="C157">
            <v>1279434.2329436918</v>
          </cell>
          <cell r="D157">
            <v>3431.3786410433345</v>
          </cell>
          <cell r="E157">
            <v>4631.1813589566664</v>
          </cell>
          <cell r="F157">
            <v>8062.56</v>
          </cell>
          <cell r="G157">
            <v>1274803.051584735</v>
          </cell>
          <cell r="H157">
            <v>3100</v>
          </cell>
          <cell r="I157"/>
          <cell r="J157">
            <v>440200</v>
          </cell>
          <cell r="K157"/>
          <cell r="L157"/>
          <cell r="M157"/>
          <cell r="N157">
            <v>3627.6000000000004</v>
          </cell>
        </row>
        <row r="158">
          <cell r="B158">
            <v>48366</v>
          </cell>
          <cell r="C158">
            <v>1274803.051584735</v>
          </cell>
          <cell r="D158">
            <v>3418.9580441976805</v>
          </cell>
          <cell r="E158">
            <v>4643.6019558023199</v>
          </cell>
          <cell r="F158">
            <v>8062.56</v>
          </cell>
          <cell r="G158">
            <v>1270159.4496289326</v>
          </cell>
          <cell r="H158">
            <v>3100</v>
          </cell>
          <cell r="I158"/>
          <cell r="J158">
            <v>443300</v>
          </cell>
          <cell r="K158"/>
          <cell r="L158"/>
          <cell r="M158"/>
          <cell r="N158">
            <v>3627.6000000000004</v>
          </cell>
        </row>
        <row r="159">
          <cell r="B159">
            <v>48396</v>
          </cell>
          <cell r="C159">
            <v>1270159.4496289326</v>
          </cell>
          <cell r="D159">
            <v>3406.5041359323163</v>
          </cell>
          <cell r="E159">
            <v>4656.0558640676845</v>
          </cell>
          <cell r="F159">
            <v>8062.56</v>
          </cell>
          <cell r="G159">
            <v>1265503.3937648649</v>
          </cell>
          <cell r="H159">
            <v>3100</v>
          </cell>
          <cell r="I159"/>
          <cell r="J159">
            <v>446400</v>
          </cell>
          <cell r="K159"/>
          <cell r="L159"/>
          <cell r="M159"/>
          <cell r="N159">
            <v>3627.6000000000004</v>
          </cell>
        </row>
        <row r="160">
          <cell r="B160">
            <v>48427</v>
          </cell>
          <cell r="C160">
            <v>1265503.3937648649</v>
          </cell>
          <cell r="D160">
            <v>3394.0168269076798</v>
          </cell>
          <cell r="E160">
            <v>4668.543173092321</v>
          </cell>
          <cell r="F160">
            <v>8062.56</v>
          </cell>
          <cell r="G160">
            <v>1260834.8505917725</v>
          </cell>
          <cell r="H160">
            <v>3100</v>
          </cell>
          <cell r="I160"/>
          <cell r="J160">
            <v>449500</v>
          </cell>
          <cell r="K160"/>
          <cell r="L160"/>
          <cell r="M160"/>
          <cell r="N160">
            <v>3627.6000000000004</v>
          </cell>
        </row>
        <row r="161">
          <cell r="B161">
            <v>48458</v>
          </cell>
          <cell r="C161">
            <v>1260834.8505917725</v>
          </cell>
          <cell r="D161">
            <v>3381.4960275446047</v>
          </cell>
          <cell r="E161">
            <v>4681.0639724553957</v>
          </cell>
          <cell r="F161">
            <v>8062.56</v>
          </cell>
          <cell r="G161">
            <v>1256153.786619317</v>
          </cell>
          <cell r="H161">
            <v>3100</v>
          </cell>
          <cell r="I161"/>
          <cell r="J161">
            <v>452600</v>
          </cell>
          <cell r="K161"/>
          <cell r="L161"/>
          <cell r="M161"/>
          <cell r="N161">
            <v>3627.6000000000004</v>
          </cell>
        </row>
        <row r="162">
          <cell r="B162">
            <v>48488</v>
          </cell>
          <cell r="C162">
            <v>1256153.786619317</v>
          </cell>
          <cell r="D162">
            <v>3368.9416480236778</v>
          </cell>
          <cell r="E162">
            <v>4693.6183519763226</v>
          </cell>
          <cell r="F162">
            <v>8062.56</v>
          </cell>
          <cell r="G162">
            <v>1251460.1682673406</v>
          </cell>
          <cell r="H162">
            <v>3100</v>
          </cell>
          <cell r="I162"/>
          <cell r="J162">
            <v>455700</v>
          </cell>
          <cell r="K162"/>
          <cell r="L162"/>
          <cell r="M162"/>
          <cell r="N162">
            <v>3627.6000000000004</v>
          </cell>
        </row>
        <row r="163">
          <cell r="B163">
            <v>48519</v>
          </cell>
          <cell r="C163">
            <v>1251460.1682673406</v>
          </cell>
          <cell r="D163">
            <v>3356.3535982845947</v>
          </cell>
          <cell r="E163">
            <v>4706.2064017154062</v>
          </cell>
          <cell r="F163">
            <v>8062.56</v>
          </cell>
          <cell r="G163">
            <v>1246753.9618656251</v>
          </cell>
          <cell r="H163">
            <v>3100</v>
          </cell>
          <cell r="I163"/>
          <cell r="J163">
            <v>458800</v>
          </cell>
          <cell r="K163"/>
          <cell r="L163"/>
          <cell r="M163"/>
          <cell r="N163">
            <v>3627.6000000000004</v>
          </cell>
        </row>
        <row r="164">
          <cell r="B164">
            <v>48549</v>
          </cell>
          <cell r="C164">
            <v>1246753.9618656251</v>
          </cell>
          <cell r="D164">
            <v>3343.7317880255137</v>
          </cell>
          <cell r="E164">
            <v>4718.8282119744872</v>
          </cell>
          <cell r="F164">
            <v>8062.56</v>
          </cell>
          <cell r="G164">
            <v>1242035.1336536505</v>
          </cell>
          <cell r="H164">
            <v>3100</v>
          </cell>
          <cell r="I164"/>
          <cell r="J164">
            <v>461900</v>
          </cell>
          <cell r="K164"/>
          <cell r="L164"/>
          <cell r="M164"/>
          <cell r="N164">
            <v>3627.6000000000004</v>
          </cell>
        </row>
        <row r="165">
          <cell r="B165">
            <v>48580</v>
          </cell>
          <cell r="C165">
            <v>1242035.1336536505</v>
          </cell>
          <cell r="D165">
            <v>3331.0761267024081</v>
          </cell>
          <cell r="E165">
            <v>4731.4838732975923</v>
          </cell>
          <cell r="F165">
            <v>8062.56</v>
          </cell>
          <cell r="G165">
            <v>1237303.6497803528</v>
          </cell>
          <cell r="H165">
            <v>3100</v>
          </cell>
          <cell r="I165"/>
          <cell r="J165">
            <v>465000</v>
          </cell>
          <cell r="K165"/>
          <cell r="L165"/>
          <cell r="M165"/>
          <cell r="N165">
            <v>3627.6000000000004</v>
          </cell>
        </row>
        <row r="166">
          <cell r="B166">
            <v>48611</v>
          </cell>
          <cell r="C166">
            <v>1237303.6497803528</v>
          </cell>
          <cell r="D166">
            <v>3318.3865235284175</v>
          </cell>
          <cell r="E166">
            <v>4744.1734764715829</v>
          </cell>
          <cell r="F166">
            <v>8062.56</v>
          </cell>
          <cell r="G166">
            <v>1232559.4763038813</v>
          </cell>
          <cell r="H166">
            <v>3100</v>
          </cell>
          <cell r="I166"/>
          <cell r="J166">
            <v>468100</v>
          </cell>
          <cell r="K166"/>
          <cell r="L166"/>
          <cell r="M166"/>
          <cell r="N166">
            <v>3627.6000000000004</v>
          </cell>
        </row>
        <row r="167">
          <cell r="B167">
            <v>48639</v>
          </cell>
          <cell r="C167">
            <v>1232559.4763038813</v>
          </cell>
          <cell r="D167">
            <v>3305.6628874731946</v>
          </cell>
          <cell r="E167">
            <v>4756.8971125268054</v>
          </cell>
          <cell r="F167">
            <v>8062.56</v>
          </cell>
          <cell r="G167">
            <v>1227802.5791913546</v>
          </cell>
          <cell r="H167">
            <v>3100</v>
          </cell>
          <cell r="I167"/>
          <cell r="J167">
            <v>471200</v>
          </cell>
          <cell r="K167"/>
          <cell r="L167"/>
          <cell r="M167"/>
          <cell r="N167">
            <v>3627.6000000000004</v>
          </cell>
        </row>
        <row r="168">
          <cell r="B168">
            <v>48670</v>
          </cell>
          <cell r="C168">
            <v>1227802.5791913546</v>
          </cell>
          <cell r="D168">
            <v>3292.9051272622537</v>
          </cell>
          <cell r="E168">
            <v>4769.6548727377467</v>
          </cell>
          <cell r="F168">
            <v>8062.56</v>
          </cell>
          <cell r="G168">
            <v>1223032.9243186167</v>
          </cell>
          <cell r="H168">
            <v>3100</v>
          </cell>
          <cell r="I168"/>
          <cell r="J168">
            <v>474300</v>
          </cell>
          <cell r="K168"/>
          <cell r="L168"/>
          <cell r="M168"/>
          <cell r="N168">
            <v>3627.6000000000004</v>
          </cell>
        </row>
        <row r="169">
          <cell r="B169">
            <v>48700</v>
          </cell>
          <cell r="C169">
            <v>1223032.9243186167</v>
          </cell>
          <cell r="D169">
            <v>3280.1131513763144</v>
          </cell>
          <cell r="E169">
            <v>4782.4468486236856</v>
          </cell>
          <cell r="F169">
            <v>8062.56</v>
          </cell>
          <cell r="G169">
            <v>1218250.4774699931</v>
          </cell>
          <cell r="H169">
            <v>3100</v>
          </cell>
          <cell r="I169"/>
          <cell r="J169">
            <v>477400</v>
          </cell>
          <cell r="K169"/>
          <cell r="L169"/>
          <cell r="M169"/>
          <cell r="N169">
            <v>3627.6000000000004</v>
          </cell>
        </row>
        <row r="170">
          <cell r="B170">
            <v>48731</v>
          </cell>
          <cell r="C170">
            <v>1218250.4774699931</v>
          </cell>
          <cell r="D170">
            <v>3267.2868680506481</v>
          </cell>
          <cell r="E170">
            <v>4795.2731319493523</v>
          </cell>
          <cell r="F170">
            <v>8062.56</v>
          </cell>
          <cell r="G170">
            <v>1213455.2043380437</v>
          </cell>
          <cell r="H170">
            <v>3100</v>
          </cell>
          <cell r="I170"/>
          <cell r="J170">
            <v>480500</v>
          </cell>
          <cell r="K170"/>
          <cell r="L170"/>
          <cell r="M170"/>
          <cell r="N170">
            <v>3627.6000000000004</v>
          </cell>
        </row>
        <row r="171">
          <cell r="B171">
            <v>48761</v>
          </cell>
          <cell r="C171">
            <v>1213455.2043380437</v>
          </cell>
          <cell r="D171">
            <v>3254.4261852744166</v>
          </cell>
          <cell r="E171">
            <v>4808.1338147255838</v>
          </cell>
          <cell r="F171">
            <v>8062.56</v>
          </cell>
          <cell r="G171">
            <v>1208647.0705233181</v>
          </cell>
          <cell r="H171">
            <v>3100</v>
          </cell>
          <cell r="I171"/>
          <cell r="J171">
            <v>483600</v>
          </cell>
          <cell r="K171"/>
          <cell r="L171"/>
          <cell r="M171"/>
          <cell r="N171">
            <v>3627.6000000000004</v>
          </cell>
        </row>
        <row r="172">
          <cell r="B172">
            <v>48792</v>
          </cell>
          <cell r="C172">
            <v>1208647.0705233181</v>
          </cell>
          <cell r="D172">
            <v>3241.5310107900132</v>
          </cell>
          <cell r="E172">
            <v>4821.0289892099872</v>
          </cell>
          <cell r="F172">
            <v>8062.56</v>
          </cell>
          <cell r="G172">
            <v>1203826.0415341081</v>
          </cell>
          <cell r="H172">
            <v>3100</v>
          </cell>
          <cell r="I172"/>
          <cell r="J172">
            <v>486700</v>
          </cell>
          <cell r="K172"/>
          <cell r="L172"/>
          <cell r="M172"/>
          <cell r="N172">
            <v>3627.6000000000004</v>
          </cell>
        </row>
        <row r="173">
          <cell r="B173">
            <v>48823</v>
          </cell>
          <cell r="C173">
            <v>1203826.0415341081</v>
          </cell>
          <cell r="D173">
            <v>3228.6012520924014</v>
          </cell>
          <cell r="E173">
            <v>4833.958747907599</v>
          </cell>
          <cell r="F173">
            <v>8062.56</v>
          </cell>
          <cell r="G173">
            <v>1198992.0827862006</v>
          </cell>
          <cell r="H173">
            <v>3100</v>
          </cell>
          <cell r="I173"/>
          <cell r="J173">
            <v>489800</v>
          </cell>
          <cell r="K173"/>
          <cell r="L173"/>
          <cell r="M173"/>
          <cell r="N173">
            <v>3627.6000000000004</v>
          </cell>
        </row>
        <row r="174">
          <cell r="B174">
            <v>48853</v>
          </cell>
          <cell r="C174">
            <v>1198992.0827862006</v>
          </cell>
          <cell r="D174">
            <v>3215.6368164284509</v>
          </cell>
          <cell r="E174">
            <v>4846.9231835715491</v>
          </cell>
          <cell r="F174">
            <v>8062.56</v>
          </cell>
          <cell r="G174">
            <v>1194145.159602629</v>
          </cell>
          <cell r="H174">
            <v>3100</v>
          </cell>
          <cell r="I174"/>
          <cell r="J174">
            <v>492900</v>
          </cell>
          <cell r="K174"/>
          <cell r="L174"/>
          <cell r="M174"/>
          <cell r="N174">
            <v>3627.6000000000004</v>
          </cell>
        </row>
        <row r="175">
          <cell r="B175">
            <v>48884</v>
          </cell>
          <cell r="C175">
            <v>1194145.159602629</v>
          </cell>
          <cell r="D175">
            <v>3202.637610796271</v>
          </cell>
          <cell r="E175">
            <v>4859.9223892037298</v>
          </cell>
          <cell r="F175">
            <v>8062.56</v>
          </cell>
          <cell r="G175">
            <v>1189285.2372134253</v>
          </cell>
          <cell r="H175">
            <v>3100</v>
          </cell>
          <cell r="I175"/>
          <cell r="J175">
            <v>496000</v>
          </cell>
          <cell r="K175"/>
          <cell r="L175"/>
          <cell r="M175"/>
          <cell r="N175">
            <v>3627.6000000000004</v>
          </cell>
        </row>
        <row r="176">
          <cell r="B176">
            <v>48914</v>
          </cell>
          <cell r="C176">
            <v>1189285.2372134253</v>
          </cell>
          <cell r="D176">
            <v>3189.6035419445461</v>
          </cell>
          <cell r="E176">
            <v>4872.9564580554543</v>
          </cell>
          <cell r="F176">
            <v>8062.56</v>
          </cell>
          <cell r="G176">
            <v>1184412.2807553699</v>
          </cell>
          <cell r="H176">
            <v>3100</v>
          </cell>
          <cell r="I176"/>
          <cell r="J176">
            <v>499100</v>
          </cell>
          <cell r="K176"/>
          <cell r="L176"/>
          <cell r="M176"/>
          <cell r="N176">
            <v>3627.6000000000004</v>
          </cell>
        </row>
        <row r="177">
          <cell r="B177">
            <v>48945</v>
          </cell>
          <cell r="C177">
            <v>1184412.2807553699</v>
          </cell>
          <cell r="D177">
            <v>3176.5345163718648</v>
          </cell>
          <cell r="E177">
            <v>4886.0254836281356</v>
          </cell>
          <cell r="F177">
            <v>8062.56</v>
          </cell>
          <cell r="G177">
            <v>1179526.2552717419</v>
          </cell>
          <cell r="H177">
            <v>3100</v>
          </cell>
          <cell r="I177"/>
          <cell r="J177">
            <v>502200</v>
          </cell>
          <cell r="K177"/>
          <cell r="L177"/>
          <cell r="M177"/>
          <cell r="N177">
            <v>3627.6000000000004</v>
          </cell>
        </row>
        <row r="178">
          <cell r="B178">
            <v>48976</v>
          </cell>
          <cell r="C178">
            <v>1179526.2552717419</v>
          </cell>
          <cell r="D178">
            <v>3163.4304403260485</v>
          </cell>
          <cell r="E178">
            <v>4899.1295596739519</v>
          </cell>
          <cell r="F178">
            <v>8062.56</v>
          </cell>
          <cell r="G178">
            <v>1174627.1257120678</v>
          </cell>
          <cell r="H178">
            <v>3100</v>
          </cell>
          <cell r="I178"/>
          <cell r="J178">
            <v>505300</v>
          </cell>
          <cell r="K178"/>
          <cell r="L178"/>
          <cell r="M178"/>
          <cell r="N178">
            <v>3627.6000000000004</v>
          </cell>
        </row>
        <row r="179">
          <cell r="B179">
            <v>49004</v>
          </cell>
          <cell r="C179">
            <v>1174627.1257120678</v>
          </cell>
          <cell r="D179">
            <v>3150.2912198034805</v>
          </cell>
          <cell r="E179">
            <v>4912.2687801965203</v>
          </cell>
          <cell r="F179">
            <v>8062.56</v>
          </cell>
          <cell r="G179">
            <v>1169714.8569318713</v>
          </cell>
          <cell r="H179">
            <v>3100</v>
          </cell>
          <cell r="I179"/>
          <cell r="J179">
            <v>508400</v>
          </cell>
          <cell r="K179"/>
          <cell r="L179"/>
          <cell r="M179"/>
          <cell r="N179">
            <v>3627.6000000000004</v>
          </cell>
        </row>
        <row r="180">
          <cell r="B180">
            <v>49035</v>
          </cell>
          <cell r="C180">
            <v>1169714.8569318713</v>
          </cell>
          <cell r="D180">
            <v>3137.1167605484325</v>
          </cell>
          <cell r="E180">
            <v>4925.4432394515679</v>
          </cell>
          <cell r="F180">
            <v>8062.56</v>
          </cell>
          <cell r="G180">
            <v>1164789.4136924197</v>
          </cell>
          <cell r="H180">
            <v>3100</v>
          </cell>
          <cell r="I180"/>
          <cell r="J180">
            <v>511500</v>
          </cell>
          <cell r="K180"/>
          <cell r="L180"/>
          <cell r="M180"/>
          <cell r="N180">
            <v>3627.6000000000004</v>
          </cell>
        </row>
        <row r="181">
          <cell r="B181">
            <v>49065</v>
          </cell>
          <cell r="C181">
            <v>1164789.4136924197</v>
          </cell>
          <cell r="D181">
            <v>3123.9069680523853</v>
          </cell>
          <cell r="E181">
            <v>4938.6530319476151</v>
          </cell>
          <cell r="F181">
            <v>8062.56</v>
          </cell>
          <cell r="G181">
            <v>1159850.7606604721</v>
          </cell>
          <cell r="H181">
            <v>3100</v>
          </cell>
          <cell r="I181"/>
          <cell r="J181">
            <v>514600</v>
          </cell>
          <cell r="K181"/>
          <cell r="L181"/>
          <cell r="M181"/>
          <cell r="N181">
            <v>3627.6000000000004</v>
          </cell>
        </row>
        <row r="182">
          <cell r="B182">
            <v>49096</v>
          </cell>
          <cell r="C182">
            <v>1159850.7606604721</v>
          </cell>
          <cell r="D182">
            <v>3110.6617475533535</v>
          </cell>
          <cell r="E182">
            <v>4951.8982524466464</v>
          </cell>
          <cell r="F182">
            <v>8062.56</v>
          </cell>
          <cell r="G182">
            <v>1154898.8624080254</v>
          </cell>
          <cell r="H182">
            <v>3100</v>
          </cell>
          <cell r="I182"/>
          <cell r="J182">
            <v>517700</v>
          </cell>
          <cell r="K182"/>
          <cell r="L182"/>
          <cell r="M182"/>
          <cell r="N182">
            <v>3627.6000000000004</v>
          </cell>
        </row>
        <row r="183">
          <cell r="B183">
            <v>49126</v>
          </cell>
          <cell r="C183">
            <v>1154898.8624080254</v>
          </cell>
          <cell r="D183">
            <v>3097.3810040352041</v>
          </cell>
          <cell r="E183">
            <v>4965.1789959647958</v>
          </cell>
          <cell r="F183">
            <v>8062.56</v>
          </cell>
          <cell r="G183">
            <v>1149933.6834120606</v>
          </cell>
          <cell r="H183">
            <v>3100</v>
          </cell>
          <cell r="I183"/>
          <cell r="J183">
            <v>520800</v>
          </cell>
          <cell r="K183"/>
          <cell r="L183"/>
          <cell r="M183"/>
          <cell r="N183">
            <v>3627.6000000000004</v>
          </cell>
        </row>
        <row r="184">
          <cell r="B184">
            <v>49157</v>
          </cell>
          <cell r="C184">
            <v>1149933.6834120606</v>
          </cell>
          <cell r="D184">
            <v>3084.064642226976</v>
          </cell>
          <cell r="E184">
            <v>4978.4953577730248</v>
          </cell>
          <cell r="F184">
            <v>8062.56</v>
          </cell>
          <cell r="G184">
            <v>1144955.1880542876</v>
          </cell>
          <cell r="H184">
            <v>3100</v>
          </cell>
          <cell r="I184"/>
          <cell r="J184">
            <v>523900</v>
          </cell>
          <cell r="K184"/>
          <cell r="L184"/>
          <cell r="M184"/>
          <cell r="N184">
            <v>3627.6000000000004</v>
          </cell>
        </row>
        <row r="185">
          <cell r="B185">
            <v>49188</v>
          </cell>
          <cell r="C185">
            <v>1144955.1880542876</v>
          </cell>
          <cell r="D185">
            <v>3070.7125666021966</v>
          </cell>
          <cell r="E185">
            <v>4991.8474333978038</v>
          </cell>
          <cell r="F185">
            <v>8062.56</v>
          </cell>
          <cell r="G185">
            <v>1139963.3406208898</v>
          </cell>
          <cell r="H185">
            <v>3100</v>
          </cell>
          <cell r="I185"/>
          <cell r="J185">
            <v>527000</v>
          </cell>
          <cell r="K185"/>
          <cell r="L185"/>
          <cell r="M185"/>
          <cell r="N185">
            <v>3627.6000000000004</v>
          </cell>
        </row>
        <row r="186">
          <cell r="B186">
            <v>49218</v>
          </cell>
          <cell r="C186">
            <v>1139963.3406208898</v>
          </cell>
          <cell r="D186">
            <v>3057.3246813781957</v>
          </cell>
          <cell r="E186">
            <v>5005.2353186218043</v>
          </cell>
          <cell r="F186">
            <v>8062.56</v>
          </cell>
          <cell r="G186">
            <v>1134958.1053022679</v>
          </cell>
          <cell r="H186">
            <v>3100</v>
          </cell>
          <cell r="I186"/>
          <cell r="J186">
            <v>530100</v>
          </cell>
          <cell r="K186"/>
          <cell r="L186"/>
          <cell r="M186"/>
          <cell r="N186">
            <v>3627.6000000000004</v>
          </cell>
        </row>
        <row r="187">
          <cell r="B187">
            <v>49249</v>
          </cell>
          <cell r="C187">
            <v>1134958.1053022679</v>
          </cell>
          <cell r="D187">
            <v>3043.9008905154178</v>
          </cell>
          <cell r="E187">
            <v>5018.6591094845826</v>
          </cell>
          <cell r="F187">
            <v>8062.56</v>
          </cell>
          <cell r="G187">
            <v>1129939.4461927833</v>
          </cell>
          <cell r="H187">
            <v>3100</v>
          </cell>
          <cell r="I187"/>
          <cell r="J187">
            <v>533200</v>
          </cell>
          <cell r="K187"/>
          <cell r="L187"/>
          <cell r="M187"/>
          <cell r="N187">
            <v>3627.6000000000004</v>
          </cell>
        </row>
        <row r="188">
          <cell r="B188">
            <v>49279</v>
          </cell>
          <cell r="C188">
            <v>1129939.4461927833</v>
          </cell>
          <cell r="D188">
            <v>3030.4410977167354</v>
          </cell>
          <cell r="E188">
            <v>5032.118902283265</v>
          </cell>
          <cell r="F188">
            <v>8062.56</v>
          </cell>
          <cell r="G188">
            <v>1124907.3272905</v>
          </cell>
          <cell r="H188">
            <v>3100</v>
          </cell>
          <cell r="I188"/>
          <cell r="J188">
            <v>536300</v>
          </cell>
          <cell r="K188"/>
          <cell r="L188"/>
          <cell r="M188"/>
          <cell r="N188">
            <v>3627.6000000000004</v>
          </cell>
        </row>
        <row r="189">
          <cell r="B189">
            <v>49310</v>
          </cell>
          <cell r="C189">
            <v>1124907.3272905</v>
          </cell>
          <cell r="D189">
            <v>3016.9452064267571</v>
          </cell>
          <cell r="E189">
            <v>5045.6147935732433</v>
          </cell>
          <cell r="F189">
            <v>8062.56</v>
          </cell>
          <cell r="G189">
            <v>1119861.7124969268</v>
          </cell>
          <cell r="H189">
            <v>3100</v>
          </cell>
          <cell r="I189"/>
          <cell r="J189">
            <v>539400</v>
          </cell>
          <cell r="K189"/>
          <cell r="L189"/>
          <cell r="M189"/>
          <cell r="N189">
            <v>3627.6000000000004</v>
          </cell>
        </row>
        <row r="190">
          <cell r="B190">
            <v>49341</v>
          </cell>
          <cell r="C190">
            <v>1119861.7124969268</v>
          </cell>
          <cell r="D190">
            <v>3003.4131198311329</v>
          </cell>
          <cell r="E190">
            <v>5059.1468801688679</v>
          </cell>
          <cell r="F190">
            <v>8062.56</v>
          </cell>
          <cell r="G190">
            <v>1114802.5656167578</v>
          </cell>
          <cell r="H190">
            <v>3100</v>
          </cell>
          <cell r="I190"/>
          <cell r="J190">
            <v>542500</v>
          </cell>
          <cell r="K190"/>
          <cell r="L190"/>
          <cell r="M190"/>
          <cell r="N190">
            <v>3627.6000000000004</v>
          </cell>
        </row>
        <row r="191">
          <cell r="B191">
            <v>49369</v>
          </cell>
          <cell r="C191">
            <v>1114802.5656167578</v>
          </cell>
          <cell r="D191">
            <v>2989.8447408558641</v>
          </cell>
          <cell r="E191">
            <v>5072.7152591441363</v>
          </cell>
          <cell r="F191">
            <v>8062.56</v>
          </cell>
          <cell r="G191">
            <v>1109729.8503576138</v>
          </cell>
          <cell r="H191">
            <v>3100</v>
          </cell>
          <cell r="I191"/>
          <cell r="J191">
            <v>545600</v>
          </cell>
          <cell r="K191"/>
          <cell r="L191"/>
          <cell r="M191"/>
          <cell r="N191">
            <v>3627.6000000000004</v>
          </cell>
        </row>
        <row r="192">
          <cell r="B192">
            <v>49400</v>
          </cell>
          <cell r="C192">
            <v>1109729.8503576138</v>
          </cell>
          <cell r="D192">
            <v>2976.2399721666025</v>
          </cell>
          <cell r="E192">
            <v>5086.3200278333979</v>
          </cell>
          <cell r="F192">
            <v>8062.56</v>
          </cell>
          <cell r="G192">
            <v>1104643.5303297804</v>
          </cell>
          <cell r="H192">
            <v>3100</v>
          </cell>
          <cell r="I192"/>
          <cell r="J192">
            <v>548700</v>
          </cell>
          <cell r="K192"/>
          <cell r="L192"/>
          <cell r="M192"/>
          <cell r="N192">
            <v>3627.6000000000004</v>
          </cell>
        </row>
        <row r="193">
          <cell r="B193">
            <v>49430</v>
          </cell>
          <cell r="C193">
            <v>1104643.5303297804</v>
          </cell>
          <cell r="D193">
            <v>2962.598716167955</v>
          </cell>
          <cell r="E193">
            <v>5099.9612838320454</v>
          </cell>
          <cell r="F193">
            <v>8062.56</v>
          </cell>
          <cell r="G193">
            <v>1099543.5690459483</v>
          </cell>
          <cell r="H193">
            <v>3100</v>
          </cell>
          <cell r="I193"/>
          <cell r="J193">
            <v>551800</v>
          </cell>
          <cell r="K193"/>
          <cell r="L193"/>
          <cell r="M193"/>
          <cell r="N193">
            <v>3627.6000000000004</v>
          </cell>
        </row>
        <row r="194">
          <cell r="B194">
            <v>49461</v>
          </cell>
          <cell r="C194">
            <v>1099543.5690459483</v>
          </cell>
          <cell r="D194">
            <v>2948.9208750027815</v>
          </cell>
          <cell r="E194">
            <v>5113.6391249972185</v>
          </cell>
          <cell r="F194">
            <v>8062.56</v>
          </cell>
          <cell r="G194">
            <v>1094429.9299209511</v>
          </cell>
          <cell r="H194">
            <v>3100</v>
          </cell>
          <cell r="I194"/>
          <cell r="J194">
            <v>554900</v>
          </cell>
          <cell r="K194"/>
          <cell r="L194"/>
          <cell r="M194"/>
          <cell r="N194">
            <v>3627.6000000000004</v>
          </cell>
        </row>
        <row r="195">
          <cell r="B195">
            <v>49491</v>
          </cell>
          <cell r="C195">
            <v>1094429.9299209511</v>
          </cell>
          <cell r="D195">
            <v>2935.2063505514952</v>
          </cell>
          <cell r="E195">
            <v>5127.3536494485052</v>
          </cell>
          <cell r="F195">
            <v>8062.56</v>
          </cell>
          <cell r="G195">
            <v>1089302.5762715025</v>
          </cell>
          <cell r="H195">
            <v>3100</v>
          </cell>
          <cell r="I195"/>
          <cell r="J195">
            <v>558000</v>
          </cell>
          <cell r="K195"/>
          <cell r="L195"/>
          <cell r="M195"/>
          <cell r="N195">
            <v>3627.6000000000004</v>
          </cell>
        </row>
        <row r="196">
          <cell r="B196">
            <v>49522</v>
          </cell>
          <cell r="C196">
            <v>1089302.5762715025</v>
          </cell>
          <cell r="D196">
            <v>2921.4550444313563</v>
          </cell>
          <cell r="E196">
            <v>5141.1049555686441</v>
          </cell>
          <cell r="F196">
            <v>8062.56</v>
          </cell>
          <cell r="G196">
            <v>1084161.4713159339</v>
          </cell>
          <cell r="H196">
            <v>3100</v>
          </cell>
          <cell r="I196"/>
          <cell r="J196">
            <v>561100</v>
          </cell>
          <cell r="K196"/>
          <cell r="L196"/>
          <cell r="M196"/>
          <cell r="N196">
            <v>3627.6000000000004</v>
          </cell>
        </row>
        <row r="197">
          <cell r="B197">
            <v>49553</v>
          </cell>
          <cell r="C197">
            <v>1084161.4713159339</v>
          </cell>
          <cell r="D197">
            <v>2907.6668579957691</v>
          </cell>
          <cell r="E197">
            <v>5154.8931420042318</v>
          </cell>
          <cell r="F197">
            <v>8062.56</v>
          </cell>
          <cell r="G197">
            <v>1079006.5781739296</v>
          </cell>
          <cell r="H197">
            <v>3100</v>
          </cell>
          <cell r="I197"/>
          <cell r="J197">
            <v>564200</v>
          </cell>
          <cell r="K197"/>
          <cell r="L197"/>
          <cell r="M197"/>
          <cell r="N197">
            <v>3627.6000000000004</v>
          </cell>
        </row>
        <row r="198">
          <cell r="B198">
            <v>49583</v>
          </cell>
          <cell r="C198">
            <v>1079006.5781739296</v>
          </cell>
          <cell r="D198">
            <v>2893.8416923335708</v>
          </cell>
          <cell r="E198">
            <v>5168.7183076664296</v>
          </cell>
          <cell r="F198">
            <v>8062.56</v>
          </cell>
          <cell r="G198">
            <v>1073837.8598662631</v>
          </cell>
          <cell r="H198">
            <v>3100</v>
          </cell>
          <cell r="I198"/>
          <cell r="J198">
            <v>567300</v>
          </cell>
          <cell r="K198"/>
          <cell r="L198"/>
          <cell r="M198"/>
          <cell r="N198">
            <v>3627.6000000000004</v>
          </cell>
        </row>
        <row r="199">
          <cell r="B199">
            <v>49614</v>
          </cell>
          <cell r="C199">
            <v>1073837.8598662631</v>
          </cell>
          <cell r="D199">
            <v>2879.9794482683246</v>
          </cell>
          <cell r="E199">
            <v>5182.5805517316758</v>
          </cell>
          <cell r="F199">
            <v>8062.56</v>
          </cell>
          <cell r="G199">
            <v>1068655.2793145315</v>
          </cell>
          <cell r="H199">
            <v>3100</v>
          </cell>
          <cell r="I199"/>
          <cell r="J199">
            <v>570400</v>
          </cell>
          <cell r="K199"/>
          <cell r="L199"/>
          <cell r="M199"/>
          <cell r="N199">
            <v>3627.6000000000004</v>
          </cell>
        </row>
        <row r="200">
          <cell r="B200">
            <v>49644</v>
          </cell>
          <cell r="C200">
            <v>1068655.2793145315</v>
          </cell>
          <cell r="D200">
            <v>2866.0800263576079</v>
          </cell>
          <cell r="E200">
            <v>5196.479973642392</v>
          </cell>
          <cell r="F200">
            <v>8062.56</v>
          </cell>
          <cell r="G200">
            <v>1063458.7993408891</v>
          </cell>
          <cell r="H200">
            <v>3100</v>
          </cell>
          <cell r="I200"/>
          <cell r="J200">
            <v>573500</v>
          </cell>
          <cell r="K200"/>
          <cell r="L200"/>
          <cell r="M200"/>
          <cell r="N200">
            <v>3627.6000000000004</v>
          </cell>
        </row>
        <row r="201">
          <cell r="B201">
            <v>49675</v>
          </cell>
          <cell r="C201">
            <v>1063458.7993408891</v>
          </cell>
          <cell r="D201">
            <v>2852.1433268922979</v>
          </cell>
          <cell r="E201">
            <v>5210.4166731077021</v>
          </cell>
          <cell r="F201">
            <v>8062.56</v>
          </cell>
          <cell r="G201">
            <v>1058248.3826677813</v>
          </cell>
          <cell r="H201">
            <v>3100</v>
          </cell>
          <cell r="I201"/>
          <cell r="J201">
            <v>576600</v>
          </cell>
          <cell r="K201"/>
          <cell r="L201"/>
          <cell r="M201"/>
          <cell r="N201">
            <v>3627.6000000000004</v>
          </cell>
        </row>
        <row r="202">
          <cell r="B202">
            <v>49706</v>
          </cell>
          <cell r="C202">
            <v>1058248.3826677813</v>
          </cell>
          <cell r="D202">
            <v>2838.1692498958564</v>
          </cell>
          <cell r="E202">
            <v>5224.390750104144</v>
          </cell>
          <cell r="F202">
            <v>8062.56</v>
          </cell>
          <cell r="G202">
            <v>1053023.9919176772</v>
          </cell>
          <cell r="H202">
            <v>3100</v>
          </cell>
          <cell r="I202"/>
          <cell r="J202">
            <v>579700</v>
          </cell>
          <cell r="K202"/>
          <cell r="L202"/>
          <cell r="M202"/>
          <cell r="N202">
            <v>3627.6000000000004</v>
          </cell>
        </row>
        <row r="203">
          <cell r="B203">
            <v>49735</v>
          </cell>
          <cell r="C203">
            <v>1053023.9919176772</v>
          </cell>
          <cell r="D203">
            <v>2824.1576951236148</v>
          </cell>
          <cell r="E203">
            <v>5238.4023048763856</v>
          </cell>
          <cell r="F203">
            <v>8062.56</v>
          </cell>
          <cell r="G203">
            <v>1047785.5896128009</v>
          </cell>
          <cell r="H203">
            <v>3100</v>
          </cell>
          <cell r="I203"/>
          <cell r="J203">
            <v>582800</v>
          </cell>
          <cell r="K203"/>
          <cell r="L203"/>
          <cell r="M203"/>
          <cell r="N203">
            <v>3627.6000000000004</v>
          </cell>
        </row>
        <row r="204">
          <cell r="B204">
            <v>49766</v>
          </cell>
          <cell r="C204">
            <v>1047785.5896128009</v>
          </cell>
          <cell r="D204">
            <v>2810.1085620620515</v>
          </cell>
          <cell r="E204">
            <v>5252.4514379379489</v>
          </cell>
          <cell r="F204">
            <v>8062.56</v>
          </cell>
          <cell r="G204">
            <v>1042533.138174863</v>
          </cell>
          <cell r="H204">
            <v>3100</v>
          </cell>
          <cell r="I204"/>
          <cell r="J204">
            <v>585900</v>
          </cell>
          <cell r="K204"/>
          <cell r="L204"/>
          <cell r="M204"/>
          <cell r="N204">
            <v>3627.6000000000004</v>
          </cell>
        </row>
        <row r="205">
          <cell r="B205">
            <v>49796</v>
          </cell>
          <cell r="C205">
            <v>1042533.138174863</v>
          </cell>
          <cell r="D205">
            <v>2796.0217499280739</v>
          </cell>
          <cell r="E205">
            <v>5266.5382500719261</v>
          </cell>
          <cell r="F205">
            <v>8062.56</v>
          </cell>
          <cell r="G205">
            <v>1037266.599924791</v>
          </cell>
          <cell r="H205">
            <v>3100</v>
          </cell>
          <cell r="I205"/>
          <cell r="J205">
            <v>589000</v>
          </cell>
          <cell r="K205"/>
          <cell r="L205"/>
          <cell r="M205"/>
          <cell r="N205">
            <v>3627.6000000000004</v>
          </cell>
        </row>
        <row r="206">
          <cell r="B206">
            <v>49827</v>
          </cell>
          <cell r="C206">
            <v>1037266.599924791</v>
          </cell>
          <cell r="D206">
            <v>2781.8971576682934</v>
          </cell>
          <cell r="E206">
            <v>5280.662842331707</v>
          </cell>
          <cell r="F206">
            <v>8062.56</v>
          </cell>
          <cell r="G206">
            <v>1031985.9370824593</v>
          </cell>
          <cell r="H206">
            <v>3100</v>
          </cell>
          <cell r="I206"/>
          <cell r="J206">
            <v>592100</v>
          </cell>
          <cell r="K206"/>
          <cell r="L206"/>
          <cell r="M206"/>
          <cell r="N206">
            <v>3627.6000000000004</v>
          </cell>
        </row>
        <row r="207">
          <cell r="B207">
            <v>49857</v>
          </cell>
          <cell r="C207">
            <v>1031985.9370824593</v>
          </cell>
          <cell r="D207">
            <v>2767.734683958302</v>
          </cell>
          <cell r="E207">
            <v>5294.8253160416989</v>
          </cell>
          <cell r="F207">
            <v>8062.56</v>
          </cell>
          <cell r="G207">
            <v>1026691.1117664176</v>
          </cell>
          <cell r="H207">
            <v>3100</v>
          </cell>
          <cell r="I207"/>
          <cell r="J207">
            <v>595200</v>
          </cell>
          <cell r="K207"/>
          <cell r="L207"/>
          <cell r="M207"/>
          <cell r="N207">
            <v>3627.6000000000004</v>
          </cell>
        </row>
        <row r="208">
          <cell r="B208">
            <v>49888</v>
          </cell>
          <cell r="C208">
            <v>1026691.1117664176</v>
          </cell>
          <cell r="D208">
            <v>2753.5342272019438</v>
          </cell>
          <cell r="E208">
            <v>5309.025772798057</v>
          </cell>
          <cell r="F208">
            <v>8062.56</v>
          </cell>
          <cell r="G208">
            <v>1021382.0859936195</v>
          </cell>
          <cell r="H208">
            <v>3100</v>
          </cell>
          <cell r="I208"/>
          <cell r="J208">
            <v>598300</v>
          </cell>
          <cell r="K208"/>
          <cell r="L208"/>
          <cell r="M208"/>
          <cell r="N208">
            <v>3627.6000000000004</v>
          </cell>
        </row>
        <row r="209">
          <cell r="B209">
            <v>49919</v>
          </cell>
          <cell r="C209">
            <v>1021382.0859936195</v>
          </cell>
          <cell r="D209">
            <v>2739.2956855305879</v>
          </cell>
          <cell r="E209">
            <v>5323.2643144694121</v>
          </cell>
          <cell r="F209">
            <v>8062.56</v>
          </cell>
          <cell r="G209">
            <v>1016058.8216791501</v>
          </cell>
          <cell r="H209">
            <v>3100</v>
          </cell>
          <cell r="I209"/>
          <cell r="J209">
            <v>601400</v>
          </cell>
          <cell r="K209"/>
          <cell r="L209"/>
          <cell r="M209"/>
          <cell r="N209">
            <v>3627.6000000000004</v>
          </cell>
        </row>
        <row r="210">
          <cell r="B210">
            <v>49949</v>
          </cell>
          <cell r="C210">
            <v>1016058.8216791501</v>
          </cell>
          <cell r="D210">
            <v>2725.018956802397</v>
          </cell>
          <cell r="E210">
            <v>5337.5410431976034</v>
          </cell>
          <cell r="F210">
            <v>8062.56</v>
          </cell>
          <cell r="G210">
            <v>1010721.2806359525</v>
          </cell>
          <cell r="H210">
            <v>3100</v>
          </cell>
          <cell r="I210"/>
          <cell r="J210">
            <v>604500</v>
          </cell>
          <cell r="K210"/>
          <cell r="L210"/>
          <cell r="M210"/>
          <cell r="N210">
            <v>3627.6000000000004</v>
          </cell>
        </row>
        <row r="211">
          <cell r="B211">
            <v>49980</v>
          </cell>
          <cell r="C211">
            <v>1010721.2806359525</v>
          </cell>
          <cell r="D211">
            <v>2710.7039386015931</v>
          </cell>
          <cell r="E211">
            <v>5351.8560613984073</v>
          </cell>
          <cell r="F211">
            <v>8062.56</v>
          </cell>
          <cell r="G211">
            <v>1005369.4245745541</v>
          </cell>
          <cell r="H211">
            <v>3100</v>
          </cell>
          <cell r="I211"/>
          <cell r="J211">
            <v>607600</v>
          </cell>
          <cell r="K211"/>
          <cell r="L211"/>
          <cell r="M211"/>
          <cell r="N211">
            <v>3627.6000000000004</v>
          </cell>
        </row>
        <row r="212">
          <cell r="B212">
            <v>50010</v>
          </cell>
          <cell r="C212">
            <v>1005369.4245745541</v>
          </cell>
          <cell r="D212">
            <v>2696.3505282377255</v>
          </cell>
          <cell r="E212">
            <v>5366.2094717622749</v>
          </cell>
          <cell r="F212">
            <v>8062.56</v>
          </cell>
          <cell r="G212">
            <v>1000003.2151027918</v>
          </cell>
          <cell r="H212">
            <v>3100</v>
          </cell>
          <cell r="I212"/>
          <cell r="J212">
            <v>610700</v>
          </cell>
          <cell r="K212"/>
          <cell r="L212"/>
          <cell r="M212"/>
          <cell r="N212">
            <v>3627.6000000000004</v>
          </cell>
        </row>
        <row r="213">
          <cell r="B213">
            <v>50041</v>
          </cell>
          <cell r="C213">
            <v>1000003.2151027918</v>
          </cell>
          <cell r="D213">
            <v>2681.9586227449327</v>
          </cell>
          <cell r="E213">
            <v>5380.6013772550677</v>
          </cell>
          <cell r="F213">
            <v>8062.56</v>
          </cell>
          <cell r="G213">
            <v>994622.61372553674</v>
          </cell>
          <cell r="H213">
            <v>3100</v>
          </cell>
          <cell r="I213"/>
          <cell r="J213">
            <v>613800</v>
          </cell>
          <cell r="K213"/>
          <cell r="L213"/>
          <cell r="M213"/>
          <cell r="N213">
            <v>3627.6000000000004</v>
          </cell>
        </row>
        <row r="214">
          <cell r="B214">
            <v>50072</v>
          </cell>
          <cell r="C214">
            <v>994622.61372553674</v>
          </cell>
          <cell r="D214">
            <v>2667.5281188812037</v>
          </cell>
          <cell r="E214">
            <v>5395.0318811187972</v>
          </cell>
          <cell r="F214">
            <v>8062.56</v>
          </cell>
          <cell r="G214">
            <v>989227.58184441796</v>
          </cell>
          <cell r="H214">
            <v>3100</v>
          </cell>
          <cell r="I214"/>
          <cell r="J214">
            <v>616900</v>
          </cell>
          <cell r="K214"/>
          <cell r="L214"/>
          <cell r="M214"/>
          <cell r="N214">
            <v>3627.6000000000004</v>
          </cell>
        </row>
        <row r="215">
          <cell r="B215">
            <v>50100</v>
          </cell>
          <cell r="C215">
            <v>989227.58184441796</v>
          </cell>
          <cell r="D215">
            <v>2653.058913127637</v>
          </cell>
          <cell r="E215">
            <v>5409.5010868723639</v>
          </cell>
          <cell r="F215">
            <v>8062.56</v>
          </cell>
          <cell r="G215">
            <v>983818.08075754554</v>
          </cell>
          <cell r="H215">
            <v>3100</v>
          </cell>
          <cell r="I215"/>
          <cell r="J215">
            <v>620000</v>
          </cell>
          <cell r="K215"/>
          <cell r="L215"/>
          <cell r="M215"/>
          <cell r="N215">
            <v>3627.6000000000004</v>
          </cell>
        </row>
        <row r="216">
          <cell r="B216">
            <v>50131</v>
          </cell>
          <cell r="C216">
            <v>983818.08075754554</v>
          </cell>
          <cell r="D216">
            <v>2638.5509016876995</v>
          </cell>
          <cell r="E216">
            <v>5424.0090983123009</v>
          </cell>
          <cell r="F216">
            <v>8062.56</v>
          </cell>
          <cell r="G216">
            <v>978394.07165923319</v>
          </cell>
          <cell r="H216">
            <v>3100</v>
          </cell>
          <cell r="I216"/>
          <cell r="J216">
            <v>623100</v>
          </cell>
          <cell r="K216"/>
          <cell r="L216"/>
          <cell r="M216"/>
          <cell r="N216">
            <v>3627.6000000000004</v>
          </cell>
        </row>
        <row r="217">
          <cell r="B217">
            <v>50161</v>
          </cell>
          <cell r="C217">
            <v>978394.07165923319</v>
          </cell>
          <cell r="D217">
            <v>2624.0039804864805</v>
          </cell>
          <cell r="E217">
            <v>5438.5560195135204</v>
          </cell>
          <cell r="F217">
            <v>8062.56</v>
          </cell>
          <cell r="G217">
            <v>972955.51563971967</v>
          </cell>
          <cell r="H217">
            <v>3100</v>
          </cell>
          <cell r="I217"/>
          <cell r="J217">
            <v>626200</v>
          </cell>
          <cell r="K217"/>
          <cell r="L217"/>
          <cell r="M217"/>
          <cell r="N217">
            <v>3627.6000000000004</v>
          </cell>
        </row>
        <row r="218">
          <cell r="B218">
            <v>50192</v>
          </cell>
          <cell r="C218">
            <v>972955.51563971967</v>
          </cell>
          <cell r="D218">
            <v>2609.4180451699463</v>
          </cell>
          <cell r="E218">
            <v>5453.1419548300546</v>
          </cell>
          <cell r="F218">
            <v>8062.56</v>
          </cell>
          <cell r="G218">
            <v>967502.37368488964</v>
          </cell>
          <cell r="H218">
            <v>3100</v>
          </cell>
          <cell r="I218"/>
          <cell r="J218">
            <v>629300</v>
          </cell>
          <cell r="K218"/>
          <cell r="L218"/>
          <cell r="M218"/>
          <cell r="N218">
            <v>3627.6000000000004</v>
          </cell>
        </row>
        <row r="219">
          <cell r="B219">
            <v>50222</v>
          </cell>
          <cell r="C219">
            <v>967502.37368488964</v>
          </cell>
          <cell r="D219">
            <v>2594.7929911041902</v>
          </cell>
          <cell r="E219">
            <v>5467.7670088958102</v>
          </cell>
          <cell r="F219">
            <v>8062.56</v>
          </cell>
          <cell r="G219">
            <v>962034.60667599388</v>
          </cell>
          <cell r="H219">
            <v>3100</v>
          </cell>
          <cell r="I219"/>
          <cell r="J219">
            <v>632400</v>
          </cell>
          <cell r="K219"/>
          <cell r="L219"/>
          <cell r="M219"/>
          <cell r="N219">
            <v>3627.6000000000004</v>
          </cell>
        </row>
        <row r="220">
          <cell r="B220">
            <v>50253</v>
          </cell>
          <cell r="C220">
            <v>962034.60667599388</v>
          </cell>
          <cell r="D220">
            <v>2580.1287133746819</v>
          </cell>
          <cell r="E220">
            <v>5482.4312866253185</v>
          </cell>
          <cell r="F220">
            <v>8062.56</v>
          </cell>
          <cell r="G220">
            <v>956552.17538936855</v>
          </cell>
          <cell r="H220">
            <v>3100</v>
          </cell>
          <cell r="I220"/>
          <cell r="J220">
            <v>635500</v>
          </cell>
          <cell r="K220"/>
          <cell r="L220"/>
          <cell r="M220"/>
          <cell r="N220">
            <v>3627.6000000000004</v>
          </cell>
        </row>
        <row r="221">
          <cell r="B221">
            <v>50284</v>
          </cell>
          <cell r="C221">
            <v>956552.17538936855</v>
          </cell>
          <cell r="D221">
            <v>2565.4251067855171</v>
          </cell>
          <cell r="E221">
            <v>5497.1348932144829</v>
          </cell>
          <cell r="F221">
            <v>8062.56</v>
          </cell>
          <cell r="G221">
            <v>951055.04049615411</v>
          </cell>
          <cell r="H221">
            <v>3100</v>
          </cell>
          <cell r="I221"/>
          <cell r="J221">
            <v>638600</v>
          </cell>
          <cell r="K221"/>
          <cell r="L221"/>
          <cell r="M221"/>
          <cell r="N221">
            <v>3627.6000000000004</v>
          </cell>
        </row>
        <row r="222">
          <cell r="B222">
            <v>50314</v>
          </cell>
          <cell r="C222">
            <v>951055.04049615411</v>
          </cell>
          <cell r="D222">
            <v>2550.6820658586607</v>
          </cell>
          <cell r="E222">
            <v>5511.8779341413392</v>
          </cell>
          <cell r="F222">
            <v>8062.56</v>
          </cell>
          <cell r="G222">
            <v>945543.16256201279</v>
          </cell>
          <cell r="H222">
            <v>3100</v>
          </cell>
          <cell r="I222"/>
          <cell r="J222">
            <v>641700</v>
          </cell>
          <cell r="K222"/>
          <cell r="L222"/>
          <cell r="M222"/>
          <cell r="N222">
            <v>3627.6000000000004</v>
          </cell>
        </row>
        <row r="223">
          <cell r="B223">
            <v>50345</v>
          </cell>
          <cell r="C223">
            <v>945543.16256201279</v>
          </cell>
          <cell r="D223">
            <v>2535.8994848331904</v>
          </cell>
          <cell r="E223">
            <v>5526.66051516681</v>
          </cell>
          <cell r="F223">
            <v>8062.56</v>
          </cell>
          <cell r="G223">
            <v>940016.50204684597</v>
          </cell>
          <cell r="H223">
            <v>3100</v>
          </cell>
          <cell r="I223"/>
          <cell r="J223">
            <v>644800</v>
          </cell>
          <cell r="K223"/>
          <cell r="L223"/>
          <cell r="M223"/>
          <cell r="N223">
            <v>3627.6000000000004</v>
          </cell>
        </row>
        <row r="224">
          <cell r="B224">
            <v>50375</v>
          </cell>
          <cell r="C224">
            <v>940016.50204684597</v>
          </cell>
          <cell r="D224">
            <v>2521.0772576645386</v>
          </cell>
          <cell r="E224">
            <v>5541.4827423354618</v>
          </cell>
          <cell r="F224">
            <v>8062.56</v>
          </cell>
          <cell r="G224">
            <v>934475.01930451056</v>
          </cell>
          <cell r="H224">
            <v>3100</v>
          </cell>
          <cell r="I224"/>
          <cell r="J224">
            <v>647900</v>
          </cell>
          <cell r="K224"/>
          <cell r="L224"/>
          <cell r="M224"/>
          <cell r="N224">
            <v>3627.6000000000004</v>
          </cell>
        </row>
        <row r="225">
          <cell r="B225">
            <v>50406</v>
          </cell>
          <cell r="C225">
            <v>934475.01930451056</v>
          </cell>
          <cell r="D225">
            <v>2506.2152780237325</v>
          </cell>
          <cell r="E225">
            <v>5556.3447219762675</v>
          </cell>
          <cell r="F225">
            <v>8062.56</v>
          </cell>
          <cell r="G225">
            <v>928918.67458253424</v>
          </cell>
          <cell r="H225">
            <v>3100</v>
          </cell>
          <cell r="I225"/>
          <cell r="J225">
            <v>651000</v>
          </cell>
          <cell r="K225"/>
          <cell r="L225"/>
          <cell r="M225"/>
          <cell r="N225">
            <v>3627.6000000000004</v>
          </cell>
        </row>
        <row r="226">
          <cell r="B226">
            <v>50437</v>
          </cell>
          <cell r="C226">
            <v>928918.67458253424</v>
          </cell>
          <cell r="D226">
            <v>2491.3134392966281</v>
          </cell>
          <cell r="E226">
            <v>5571.2465607033719</v>
          </cell>
          <cell r="F226">
            <v>8062.56</v>
          </cell>
          <cell r="G226">
            <v>923347.42802183086</v>
          </cell>
          <cell r="H226">
            <v>3100</v>
          </cell>
          <cell r="I226"/>
          <cell r="J226">
            <v>654100</v>
          </cell>
          <cell r="K226"/>
          <cell r="L226"/>
          <cell r="M226"/>
          <cell r="N226">
            <v>3627.6000000000004</v>
          </cell>
        </row>
        <row r="227">
          <cell r="B227">
            <v>50465</v>
          </cell>
          <cell r="C227">
            <v>923347.42802183086</v>
          </cell>
          <cell r="D227">
            <v>2476.3716345831494</v>
          </cell>
          <cell r="E227">
            <v>5586.1883654168505</v>
          </cell>
          <cell r="F227">
            <v>8062.56</v>
          </cell>
          <cell r="G227">
            <v>917761.23965641402</v>
          </cell>
          <cell r="H227">
            <v>3100</v>
          </cell>
          <cell r="I227"/>
          <cell r="J227">
            <v>657200</v>
          </cell>
          <cell r="K227"/>
          <cell r="L227"/>
          <cell r="M227"/>
          <cell r="N227">
            <v>3627.6000000000004</v>
          </cell>
        </row>
        <row r="228">
          <cell r="B228">
            <v>50496</v>
          </cell>
          <cell r="C228">
            <v>917761.23965641402</v>
          </cell>
          <cell r="D228">
            <v>2461.3897566965197</v>
          </cell>
          <cell r="E228">
            <v>5601.1702433034807</v>
          </cell>
          <cell r="F228">
            <v>8062.56</v>
          </cell>
          <cell r="G228">
            <v>912160.0694131105</v>
          </cell>
          <cell r="H228">
            <v>3100</v>
          </cell>
          <cell r="I228"/>
          <cell r="J228">
            <v>660300</v>
          </cell>
          <cell r="K228"/>
          <cell r="L228"/>
          <cell r="M228"/>
          <cell r="N228">
            <v>3627.6000000000004</v>
          </cell>
        </row>
        <row r="229">
          <cell r="B229">
            <v>50526</v>
          </cell>
          <cell r="C229">
            <v>912160.0694131105</v>
          </cell>
          <cell r="D229">
            <v>2446.3676981624917</v>
          </cell>
          <cell r="E229">
            <v>5616.1923018375091</v>
          </cell>
          <cell r="F229">
            <v>8062.56</v>
          </cell>
          <cell r="G229">
            <v>906543.877111273</v>
          </cell>
          <cell r="H229">
            <v>3100</v>
          </cell>
          <cell r="I229"/>
          <cell r="J229">
            <v>663400</v>
          </cell>
          <cell r="K229"/>
          <cell r="L229"/>
          <cell r="M229"/>
          <cell r="N229">
            <v>3627.6000000000004</v>
          </cell>
        </row>
        <row r="230">
          <cell r="B230">
            <v>50557</v>
          </cell>
          <cell r="C230">
            <v>906543.877111273</v>
          </cell>
          <cell r="D230">
            <v>2431.3053512185788</v>
          </cell>
          <cell r="E230">
            <v>5631.2546487814216</v>
          </cell>
          <cell r="F230">
            <v>8062.56</v>
          </cell>
          <cell r="G230">
            <v>900912.62246249162</v>
          </cell>
          <cell r="H230">
            <v>3100</v>
          </cell>
          <cell r="I230"/>
          <cell r="J230">
            <v>666500</v>
          </cell>
          <cell r="K230"/>
          <cell r="L230"/>
          <cell r="M230"/>
          <cell r="N230">
            <v>3627.6000000000004</v>
          </cell>
        </row>
        <row r="231">
          <cell r="B231">
            <v>50587</v>
          </cell>
          <cell r="C231">
            <v>900912.62246249162</v>
          </cell>
          <cell r="D231">
            <v>2416.2026078132794</v>
          </cell>
          <cell r="E231">
            <v>5646.357392186721</v>
          </cell>
          <cell r="F231">
            <v>8062.56</v>
          </cell>
          <cell r="G231">
            <v>895266.26507030486</v>
          </cell>
          <cell r="H231">
            <v>3100</v>
          </cell>
          <cell r="I231"/>
          <cell r="J231">
            <v>669600</v>
          </cell>
          <cell r="K231"/>
          <cell r="L231"/>
          <cell r="M231"/>
          <cell r="N231">
            <v>3627.6000000000004</v>
          </cell>
        </row>
        <row r="232">
          <cell r="B232">
            <v>50618</v>
          </cell>
          <cell r="C232">
            <v>895266.26507030486</v>
          </cell>
          <cell r="D232">
            <v>2401.0593596053045</v>
          </cell>
          <cell r="E232">
            <v>5661.5006403946954</v>
          </cell>
          <cell r="F232">
            <v>8062.56</v>
          </cell>
          <cell r="G232">
            <v>889604.76442991011</v>
          </cell>
          <cell r="H232">
            <v>3100</v>
          </cell>
          <cell r="I232"/>
          <cell r="J232">
            <v>672700</v>
          </cell>
          <cell r="K232"/>
          <cell r="L232"/>
          <cell r="M232"/>
          <cell r="N232">
            <v>3627.6000000000004</v>
          </cell>
        </row>
        <row r="233">
          <cell r="B233">
            <v>50649</v>
          </cell>
          <cell r="C233">
            <v>889604.76442991011</v>
          </cell>
          <cell r="D233">
            <v>2385.8754979627975</v>
          </cell>
          <cell r="E233">
            <v>5676.6845020372029</v>
          </cell>
          <cell r="F233">
            <v>8062.56</v>
          </cell>
          <cell r="G233">
            <v>883928.07992787287</v>
          </cell>
          <cell r="H233">
            <v>3100</v>
          </cell>
          <cell r="I233"/>
          <cell r="J233">
            <v>675800</v>
          </cell>
          <cell r="K233"/>
          <cell r="L233"/>
          <cell r="M233"/>
          <cell r="N233">
            <v>3627.6000000000004</v>
          </cell>
        </row>
        <row r="234">
          <cell r="B234">
            <v>50679</v>
          </cell>
          <cell r="C234">
            <v>883928.07992787287</v>
          </cell>
          <cell r="D234">
            <v>2370.6509139625587</v>
          </cell>
          <cell r="E234">
            <v>5691.9090860374417</v>
          </cell>
          <cell r="F234">
            <v>8062.56</v>
          </cell>
          <cell r="G234">
            <v>878236.17084183544</v>
          </cell>
          <cell r="H234">
            <v>3100</v>
          </cell>
          <cell r="I234"/>
          <cell r="J234">
            <v>678900</v>
          </cell>
          <cell r="K234"/>
          <cell r="L234"/>
          <cell r="M234"/>
          <cell r="N234">
            <v>3627.6000000000004</v>
          </cell>
        </row>
        <row r="235">
          <cell r="B235">
            <v>50710</v>
          </cell>
          <cell r="C235">
            <v>878236.17084183544</v>
          </cell>
          <cell r="D235">
            <v>2355.3854983892606</v>
          </cell>
          <cell r="E235">
            <v>5707.1745016107398</v>
          </cell>
          <cell r="F235">
            <v>8062.56</v>
          </cell>
          <cell r="G235">
            <v>872528.99634022475</v>
          </cell>
          <cell r="H235">
            <v>3100</v>
          </cell>
          <cell r="I235"/>
          <cell r="J235">
            <v>682000</v>
          </cell>
          <cell r="K235"/>
          <cell r="L235"/>
          <cell r="M235"/>
          <cell r="N235">
            <v>3627.6000000000004</v>
          </cell>
        </row>
        <row r="236">
          <cell r="B236">
            <v>50740</v>
          </cell>
          <cell r="C236">
            <v>872528.99634022475</v>
          </cell>
          <cell r="D236">
            <v>2340.0791417346659</v>
          </cell>
          <cell r="E236">
            <v>5722.480858265335</v>
          </cell>
          <cell r="F236">
            <v>8062.56</v>
          </cell>
          <cell r="G236">
            <v>866806.51548195945</v>
          </cell>
          <cell r="H236">
            <v>3100</v>
          </cell>
          <cell r="I236"/>
          <cell r="J236">
            <v>685100</v>
          </cell>
          <cell r="K236"/>
          <cell r="L236"/>
          <cell r="M236"/>
          <cell r="N236">
            <v>3627.6000000000004</v>
          </cell>
        </row>
        <row r="237">
          <cell r="B237">
            <v>50771</v>
          </cell>
          <cell r="C237">
            <v>866806.51548195945</v>
          </cell>
          <cell r="D237">
            <v>2324.7317341968414</v>
          </cell>
          <cell r="E237">
            <v>5737.8282658031585</v>
          </cell>
          <cell r="F237">
            <v>8062.56</v>
          </cell>
          <cell r="G237">
            <v>861068.68721615628</v>
          </cell>
          <cell r="H237">
            <v>3100</v>
          </cell>
          <cell r="I237"/>
          <cell r="J237">
            <v>688200</v>
          </cell>
          <cell r="K237"/>
          <cell r="L237"/>
          <cell r="M237"/>
          <cell r="N237">
            <v>3627.6000000000004</v>
          </cell>
        </row>
        <row r="238">
          <cell r="B238">
            <v>50802</v>
          </cell>
          <cell r="C238">
            <v>861068.68721615628</v>
          </cell>
          <cell r="D238">
            <v>2309.3431656793705</v>
          </cell>
          <cell r="E238">
            <v>5753.2168343206304</v>
          </cell>
          <cell r="F238">
            <v>8062.56</v>
          </cell>
          <cell r="G238">
            <v>855315.47038183559</v>
          </cell>
          <cell r="H238">
            <v>3100</v>
          </cell>
          <cell r="I238"/>
          <cell r="J238">
            <v>691300</v>
          </cell>
          <cell r="K238"/>
          <cell r="L238"/>
          <cell r="M238"/>
          <cell r="N238">
            <v>3627.6000000000004</v>
          </cell>
        </row>
        <row r="239">
          <cell r="B239">
            <v>50830</v>
          </cell>
          <cell r="C239">
            <v>855315.47038183559</v>
          </cell>
          <cell r="D239">
            <v>2293.9133257905642</v>
          </cell>
          <cell r="E239">
            <v>5768.6466742094362</v>
          </cell>
          <cell r="F239">
            <v>8062.56</v>
          </cell>
          <cell r="G239">
            <v>849546.8237076262</v>
          </cell>
          <cell r="H239">
            <v>3100</v>
          </cell>
          <cell r="I239"/>
          <cell r="J239">
            <v>694400</v>
          </cell>
          <cell r="K239"/>
          <cell r="L239"/>
          <cell r="M239"/>
          <cell r="N239">
            <v>3627.6000000000004</v>
          </cell>
        </row>
        <row r="240">
          <cell r="B240">
            <v>50861</v>
          </cell>
          <cell r="C240">
            <v>849546.8237076262</v>
          </cell>
          <cell r="D240">
            <v>2278.4421038426681</v>
          </cell>
          <cell r="E240">
            <v>5784.1178961573323</v>
          </cell>
          <cell r="F240">
            <v>8062.56</v>
          </cell>
          <cell r="G240">
            <v>843762.70581146888</v>
          </cell>
          <cell r="H240">
            <v>3100</v>
          </cell>
          <cell r="I240"/>
          <cell r="J240">
            <v>697500</v>
          </cell>
          <cell r="K240"/>
          <cell r="L240"/>
          <cell r="M240"/>
          <cell r="N240">
            <v>3627.6000000000004</v>
          </cell>
        </row>
        <row r="241">
          <cell r="B241">
            <v>50891</v>
          </cell>
          <cell r="C241">
            <v>843762.70581146888</v>
          </cell>
          <cell r="D241">
            <v>2262.9293888510692</v>
          </cell>
          <cell r="E241">
            <v>5799.6306111489312</v>
          </cell>
          <cell r="F241">
            <v>8062.56</v>
          </cell>
          <cell r="G241">
            <v>837963.07520031999</v>
          </cell>
          <cell r="H241">
            <v>3100</v>
          </cell>
          <cell r="I241"/>
          <cell r="J241">
            <v>700600</v>
          </cell>
          <cell r="K241"/>
          <cell r="L241"/>
          <cell r="M241"/>
          <cell r="N241">
            <v>3627.6000000000004</v>
          </cell>
        </row>
        <row r="242">
          <cell r="B242">
            <v>50922</v>
          </cell>
          <cell r="C242">
            <v>837963.07520031999</v>
          </cell>
          <cell r="D242">
            <v>2247.3750695334984</v>
          </cell>
          <cell r="E242">
            <v>5815.184930466502</v>
          </cell>
          <cell r="F242">
            <v>8062.56</v>
          </cell>
          <cell r="G242">
            <v>832147.89026985352</v>
          </cell>
          <cell r="H242">
            <v>3100</v>
          </cell>
          <cell r="I242"/>
          <cell r="J242">
            <v>703700</v>
          </cell>
          <cell r="K242"/>
          <cell r="L242"/>
          <cell r="M242"/>
          <cell r="N242">
            <v>3627.6000000000004</v>
          </cell>
        </row>
        <row r="243">
          <cell r="B243">
            <v>50952</v>
          </cell>
          <cell r="C243">
            <v>832147.89026985352</v>
          </cell>
          <cell r="D243">
            <v>2231.7790343092338</v>
          </cell>
          <cell r="E243">
            <v>5830.7809656907666</v>
          </cell>
          <cell r="F243">
            <v>8062.56</v>
          </cell>
          <cell r="G243">
            <v>826317.10930416279</v>
          </cell>
          <cell r="H243">
            <v>3100</v>
          </cell>
          <cell r="I243"/>
          <cell r="J243">
            <v>706800</v>
          </cell>
          <cell r="K243"/>
          <cell r="L243"/>
          <cell r="M243"/>
          <cell r="N243">
            <v>3627.6000000000004</v>
          </cell>
        </row>
        <row r="244">
          <cell r="B244">
            <v>50983</v>
          </cell>
          <cell r="C244">
            <v>826317.10930416279</v>
          </cell>
          <cell r="D244">
            <v>2216.1411712982995</v>
          </cell>
          <cell r="E244">
            <v>5846.4188287017005</v>
          </cell>
          <cell r="F244">
            <v>8062.56</v>
          </cell>
          <cell r="G244">
            <v>820470.69047546107</v>
          </cell>
          <cell r="H244">
            <v>3100</v>
          </cell>
          <cell r="I244"/>
          <cell r="J244">
            <v>709900</v>
          </cell>
          <cell r="K244"/>
          <cell r="L244"/>
          <cell r="M244"/>
          <cell r="N244">
            <v>3627.6000000000004</v>
          </cell>
        </row>
        <row r="245">
          <cell r="B245">
            <v>51014</v>
          </cell>
          <cell r="C245">
            <v>820470.69047546107</v>
          </cell>
          <cell r="D245">
            <v>2200.461368320663</v>
          </cell>
          <cell r="E245">
            <v>5862.0986316793369</v>
          </cell>
          <cell r="F245">
            <v>8062.56</v>
          </cell>
          <cell r="G245">
            <v>814608.59184378176</v>
          </cell>
          <cell r="H245">
            <v>3100</v>
          </cell>
          <cell r="I245"/>
          <cell r="J245">
            <v>713000</v>
          </cell>
          <cell r="K245"/>
          <cell r="L245"/>
          <cell r="M245"/>
          <cell r="N245">
            <v>3627.6000000000004</v>
          </cell>
        </row>
        <row r="246">
          <cell r="B246">
            <v>51044</v>
          </cell>
          <cell r="C246">
            <v>814608.59184378176</v>
          </cell>
          <cell r="D246">
            <v>2184.7395128954308</v>
          </cell>
          <cell r="E246">
            <v>5877.8204871045691</v>
          </cell>
          <cell r="F246">
            <v>8062.56</v>
          </cell>
          <cell r="G246">
            <v>808730.77135667717</v>
          </cell>
          <cell r="H246">
            <v>3100</v>
          </cell>
          <cell r="I246"/>
          <cell r="J246">
            <v>716100</v>
          </cell>
          <cell r="K246"/>
          <cell r="L246"/>
          <cell r="M246"/>
          <cell r="N246">
            <v>3627.6000000000004</v>
          </cell>
        </row>
        <row r="247">
          <cell r="B247">
            <v>51075</v>
          </cell>
          <cell r="C247">
            <v>808730.77135667717</v>
          </cell>
          <cell r="D247">
            <v>2168.9754922400407</v>
          </cell>
          <cell r="E247">
            <v>5893.5845077599597</v>
          </cell>
          <cell r="F247">
            <v>8062.56</v>
          </cell>
          <cell r="G247">
            <v>802837.18684891716</v>
          </cell>
          <cell r="H247">
            <v>3100</v>
          </cell>
          <cell r="I247"/>
          <cell r="J247">
            <v>719200</v>
          </cell>
          <cell r="K247"/>
          <cell r="L247"/>
          <cell r="M247"/>
          <cell r="N247">
            <v>3627.6000000000004</v>
          </cell>
        </row>
        <row r="248">
          <cell r="B248">
            <v>51105</v>
          </cell>
          <cell r="C248">
            <v>802837.18684891716</v>
          </cell>
          <cell r="D248">
            <v>2153.1691932694534</v>
          </cell>
          <cell r="E248">
            <v>5909.3908067305474</v>
          </cell>
          <cell r="F248">
            <v>8062.56</v>
          </cell>
          <cell r="G248">
            <v>796927.79604218656</v>
          </cell>
          <cell r="H248">
            <v>3100</v>
          </cell>
          <cell r="I248"/>
          <cell r="J248">
            <v>722300</v>
          </cell>
          <cell r="K248"/>
          <cell r="L248"/>
          <cell r="M248"/>
          <cell r="N248">
            <v>3627.6000000000004</v>
          </cell>
        </row>
        <row r="249">
          <cell r="B249">
            <v>51136</v>
          </cell>
          <cell r="C249">
            <v>796927.79604218656</v>
          </cell>
          <cell r="D249">
            <v>2137.3205025953425</v>
          </cell>
          <cell r="E249">
            <v>5925.2394974046583</v>
          </cell>
          <cell r="F249">
            <v>8062.56</v>
          </cell>
          <cell r="G249">
            <v>791002.5565447819</v>
          </cell>
          <cell r="H249">
            <v>3100</v>
          </cell>
          <cell r="I249"/>
          <cell r="J249">
            <v>725400</v>
          </cell>
          <cell r="K249"/>
          <cell r="L249"/>
          <cell r="M249"/>
          <cell r="N249">
            <v>3627.6000000000004</v>
          </cell>
        </row>
        <row r="250">
          <cell r="B250">
            <v>51167</v>
          </cell>
          <cell r="C250">
            <v>791002.5565447819</v>
          </cell>
          <cell r="D250">
            <v>2121.4293065252778</v>
          </cell>
          <cell r="E250">
            <v>5941.1306934747226</v>
          </cell>
          <cell r="F250">
            <v>8062.56</v>
          </cell>
          <cell r="G250">
            <v>785061.42585130723</v>
          </cell>
          <cell r="H250">
            <v>3100</v>
          </cell>
          <cell r="I250"/>
          <cell r="J250">
            <v>728500</v>
          </cell>
          <cell r="K250"/>
          <cell r="L250"/>
          <cell r="M250"/>
          <cell r="N250">
            <v>3627.6000000000004</v>
          </cell>
        </row>
        <row r="251">
          <cell r="B251">
            <v>51196</v>
          </cell>
          <cell r="C251">
            <v>785061.42585130723</v>
          </cell>
          <cell r="D251">
            <v>2105.4954910619135</v>
          </cell>
          <cell r="E251">
            <v>5957.0645089380869</v>
          </cell>
          <cell r="F251">
            <v>8062.56</v>
          </cell>
          <cell r="G251">
            <v>779104.36134236911</v>
          </cell>
          <cell r="H251">
            <v>3100</v>
          </cell>
          <cell r="I251"/>
          <cell r="J251">
            <v>731600</v>
          </cell>
          <cell r="K251"/>
          <cell r="L251"/>
          <cell r="M251"/>
          <cell r="N251">
            <v>3627.6000000000004</v>
          </cell>
        </row>
        <row r="252">
          <cell r="B252">
            <v>51227</v>
          </cell>
          <cell r="C252">
            <v>779104.36134236911</v>
          </cell>
          <cell r="D252">
            <v>2089.5189419021672</v>
          </cell>
          <cell r="E252">
            <v>5973.0410580978332</v>
          </cell>
          <cell r="F252">
            <v>8062.56</v>
          </cell>
          <cell r="G252">
            <v>773131.32028427126</v>
          </cell>
          <cell r="H252">
            <v>3100</v>
          </cell>
          <cell r="I252"/>
          <cell r="J252">
            <v>734700</v>
          </cell>
          <cell r="K252"/>
          <cell r="L252"/>
          <cell r="M252"/>
          <cell r="N252">
            <v>3627.6000000000004</v>
          </cell>
        </row>
        <row r="253">
          <cell r="B253">
            <v>51257</v>
          </cell>
          <cell r="C253">
            <v>773131.32028427126</v>
          </cell>
          <cell r="D253">
            <v>2073.4995444364013</v>
          </cell>
          <cell r="E253">
            <v>5989.0604555635991</v>
          </cell>
          <cell r="F253">
            <v>8062.56</v>
          </cell>
          <cell r="G253">
            <v>767142.25982870767</v>
          </cell>
          <cell r="H253">
            <v>3100</v>
          </cell>
          <cell r="I253"/>
          <cell r="J253">
            <v>737800</v>
          </cell>
          <cell r="K253"/>
          <cell r="L253"/>
          <cell r="M253"/>
          <cell r="N253">
            <v>3627.6000000000004</v>
          </cell>
        </row>
        <row r="254">
          <cell r="B254">
            <v>51288</v>
          </cell>
          <cell r="C254">
            <v>767142.25982870767</v>
          </cell>
          <cell r="D254">
            <v>2057.4371837476028</v>
          </cell>
          <cell r="E254">
            <v>6005.1228162523976</v>
          </cell>
          <cell r="F254">
            <v>8062.56</v>
          </cell>
          <cell r="G254">
            <v>761137.13701245526</v>
          </cell>
          <cell r="H254">
            <v>3100</v>
          </cell>
          <cell r="I254"/>
          <cell r="J254">
            <v>740900</v>
          </cell>
          <cell r="K254"/>
          <cell r="L254"/>
          <cell r="M254"/>
          <cell r="N254">
            <v>3627.6000000000004</v>
          </cell>
        </row>
        <row r="255">
          <cell r="B255">
            <v>51318</v>
          </cell>
          <cell r="C255">
            <v>761137.13701245526</v>
          </cell>
          <cell r="D255">
            <v>2041.3317446105546</v>
          </cell>
          <cell r="E255">
            <v>6021.2282553894456</v>
          </cell>
          <cell r="F255">
            <v>8062.56</v>
          </cell>
          <cell r="G255">
            <v>755115.90875706577</v>
          </cell>
          <cell r="H255">
            <v>3100</v>
          </cell>
          <cell r="I255"/>
          <cell r="J255">
            <v>744000</v>
          </cell>
          <cell r="K255"/>
          <cell r="L255"/>
          <cell r="M255"/>
          <cell r="N255">
            <v>3627.6000000000004</v>
          </cell>
        </row>
        <row r="256">
          <cell r="B256">
            <v>51349</v>
          </cell>
          <cell r="C256">
            <v>755115.90875706577</v>
          </cell>
          <cell r="D256">
            <v>2025.1831114910128</v>
          </cell>
          <cell r="E256">
            <v>6037.3768885089876</v>
          </cell>
          <cell r="F256">
            <v>8062.56</v>
          </cell>
          <cell r="G256">
            <v>749078.53186855675</v>
          </cell>
          <cell r="H256">
            <v>3100</v>
          </cell>
          <cell r="I256"/>
          <cell r="J256">
            <v>747100</v>
          </cell>
          <cell r="K256"/>
          <cell r="L256"/>
          <cell r="M256"/>
          <cell r="N256">
            <v>3627.6000000000004</v>
          </cell>
        </row>
        <row r="257">
          <cell r="B257">
            <v>51380</v>
          </cell>
          <cell r="C257">
            <v>749078.53186855675</v>
          </cell>
          <cell r="D257">
            <v>2008.991168544876</v>
          </cell>
          <cell r="E257">
            <v>6053.5688314551244</v>
          </cell>
          <cell r="F257">
            <v>8062.56</v>
          </cell>
          <cell r="G257">
            <v>743024.96303710167</v>
          </cell>
          <cell r="H257">
            <v>3100</v>
          </cell>
          <cell r="I257"/>
          <cell r="J257">
            <v>750200</v>
          </cell>
          <cell r="K257"/>
          <cell r="L257"/>
          <cell r="M257"/>
          <cell r="N257">
            <v>3627.6000000000004</v>
          </cell>
        </row>
        <row r="258">
          <cell r="B258">
            <v>51410</v>
          </cell>
          <cell r="C258">
            <v>743024.96303710167</v>
          </cell>
          <cell r="D258">
            <v>1992.755799617355</v>
          </cell>
          <cell r="E258">
            <v>6069.8042003826449</v>
          </cell>
          <cell r="F258">
            <v>8062.56</v>
          </cell>
          <cell r="G258">
            <v>736955.158836719</v>
          </cell>
          <cell r="H258">
            <v>3100</v>
          </cell>
          <cell r="I258"/>
          <cell r="J258">
            <v>753300</v>
          </cell>
          <cell r="K258"/>
          <cell r="L258"/>
          <cell r="M258"/>
          <cell r="N258">
            <v>3627.6000000000004</v>
          </cell>
        </row>
        <row r="259">
          <cell r="B259">
            <v>51441</v>
          </cell>
          <cell r="C259">
            <v>736955.158836719</v>
          </cell>
          <cell r="D259">
            <v>1976.4768882421388</v>
          </cell>
          <cell r="E259">
            <v>6086.0831117578618</v>
          </cell>
          <cell r="F259">
            <v>8062.56</v>
          </cell>
          <cell r="G259">
            <v>730869.07572496112</v>
          </cell>
          <cell r="H259">
            <v>3100</v>
          </cell>
          <cell r="I259"/>
          <cell r="J259">
            <v>756400</v>
          </cell>
          <cell r="K259"/>
          <cell r="L259"/>
          <cell r="M259"/>
          <cell r="N259">
            <v>3627.6000000000004</v>
          </cell>
        </row>
        <row r="260">
          <cell r="B260">
            <v>51471</v>
          </cell>
          <cell r="C260">
            <v>730869.07572496112</v>
          </cell>
          <cell r="D260">
            <v>1960.1543176405596</v>
          </cell>
          <cell r="E260">
            <v>6102.405682359441</v>
          </cell>
          <cell r="F260">
            <v>8062.56</v>
          </cell>
          <cell r="G260">
            <v>724766.67004260165</v>
          </cell>
          <cell r="H260">
            <v>3100</v>
          </cell>
          <cell r="I260"/>
          <cell r="J260">
            <v>759500</v>
          </cell>
          <cell r="K260"/>
          <cell r="L260"/>
          <cell r="M260"/>
          <cell r="N260">
            <v>3627.6000000000004</v>
          </cell>
        </row>
        <row r="261">
          <cell r="B261">
            <v>51502</v>
          </cell>
          <cell r="C261">
            <v>724766.67004260165</v>
          </cell>
          <cell r="D261">
            <v>1943.7879707207555</v>
          </cell>
          <cell r="E261">
            <v>6118.7720292792446</v>
          </cell>
          <cell r="F261">
            <v>8062.56</v>
          </cell>
          <cell r="G261">
            <v>718647.89801332238</v>
          </cell>
          <cell r="H261">
            <v>3100</v>
          </cell>
          <cell r="I261"/>
          <cell r="J261">
            <v>762600</v>
          </cell>
          <cell r="K261"/>
          <cell r="L261"/>
          <cell r="M261"/>
          <cell r="N261">
            <v>3627.6000000000004</v>
          </cell>
        </row>
        <row r="262">
          <cell r="B262">
            <v>51533</v>
          </cell>
          <cell r="C262">
            <v>718647.89801332238</v>
          </cell>
          <cell r="D262">
            <v>1927.3777300768302</v>
          </cell>
          <cell r="E262">
            <v>6135.1822699231707</v>
          </cell>
          <cell r="F262">
            <v>8062.56</v>
          </cell>
          <cell r="G262">
            <v>712512.71574339923</v>
          </cell>
          <cell r="H262">
            <v>3100</v>
          </cell>
          <cell r="I262"/>
          <cell r="J262">
            <v>765700</v>
          </cell>
          <cell r="K262"/>
          <cell r="L262"/>
          <cell r="M262"/>
          <cell r="N262">
            <v>3627.6000000000004</v>
          </cell>
        </row>
        <row r="263">
          <cell r="B263">
            <v>51561</v>
          </cell>
          <cell r="C263">
            <v>712512.71574339923</v>
          </cell>
          <cell r="D263">
            <v>1910.9234779880096</v>
          </cell>
          <cell r="E263">
            <v>6151.6365220119906</v>
          </cell>
          <cell r="F263">
            <v>8062.56</v>
          </cell>
          <cell r="G263">
            <v>706361.07922138728</v>
          </cell>
          <cell r="H263">
            <v>3100</v>
          </cell>
          <cell r="I263"/>
          <cell r="J263">
            <v>768800</v>
          </cell>
          <cell r="K263"/>
          <cell r="L263"/>
          <cell r="M263"/>
          <cell r="N263">
            <v>3627.6000000000004</v>
          </cell>
        </row>
        <row r="264">
          <cell r="B264">
            <v>51592</v>
          </cell>
          <cell r="C264">
            <v>706361.07922138728</v>
          </cell>
          <cell r="D264">
            <v>1894.4250964177998</v>
          </cell>
          <cell r="E264">
            <v>6168.1349035822004</v>
          </cell>
          <cell r="F264">
            <v>8062.56</v>
          </cell>
          <cell r="G264">
            <v>700192.94431780512</v>
          </cell>
          <cell r="H264">
            <v>3100</v>
          </cell>
          <cell r="I264"/>
          <cell r="J264">
            <v>771900</v>
          </cell>
          <cell r="K264"/>
          <cell r="L264"/>
          <cell r="M264"/>
          <cell r="N264">
            <v>3627.6000000000004</v>
          </cell>
        </row>
        <row r="265">
          <cell r="B265">
            <v>51622</v>
          </cell>
          <cell r="C265">
            <v>700192.94431780512</v>
          </cell>
          <cell r="D265">
            <v>1877.8824670131376</v>
          </cell>
          <cell r="E265">
            <v>6184.6775329868633</v>
          </cell>
          <cell r="F265">
            <v>8062.56</v>
          </cell>
          <cell r="G265">
            <v>694008.26678481826</v>
          </cell>
          <cell r="H265">
            <v>3100</v>
          </cell>
          <cell r="I265"/>
          <cell r="J265">
            <v>775000</v>
          </cell>
          <cell r="K265"/>
          <cell r="L265"/>
          <cell r="M265"/>
          <cell r="N265">
            <v>3627.6000000000004</v>
          </cell>
        </row>
        <row r="266">
          <cell r="B266">
            <v>51653</v>
          </cell>
          <cell r="C266">
            <v>694008.26678481826</v>
          </cell>
          <cell r="D266">
            <v>1861.2954711035434</v>
          </cell>
          <cell r="E266">
            <v>6201.2645288964568</v>
          </cell>
          <cell r="F266">
            <v>8062.56</v>
          </cell>
          <cell r="G266">
            <v>687807.00225592183</v>
          </cell>
          <cell r="H266">
            <v>3100</v>
          </cell>
          <cell r="I266"/>
          <cell r="J266">
            <v>778100</v>
          </cell>
          <cell r="K266"/>
          <cell r="L266"/>
          <cell r="M266"/>
          <cell r="N266">
            <v>3627.6000000000004</v>
          </cell>
        </row>
        <row r="267">
          <cell r="B267">
            <v>51683</v>
          </cell>
          <cell r="C267">
            <v>687807.00225592183</v>
          </cell>
          <cell r="D267">
            <v>1844.6639897002697</v>
          </cell>
          <cell r="E267">
            <v>6217.8960102997307</v>
          </cell>
          <cell r="F267">
            <v>8062.56</v>
          </cell>
          <cell r="G267">
            <v>681589.10624562216</v>
          </cell>
          <cell r="H267">
            <v>3100</v>
          </cell>
          <cell r="I267"/>
          <cell r="J267">
            <v>781200</v>
          </cell>
          <cell r="K267"/>
          <cell r="L267"/>
          <cell r="M267"/>
          <cell r="N267">
            <v>3627.6000000000004</v>
          </cell>
        </row>
        <row r="268">
          <cell r="B268">
            <v>51714</v>
          </cell>
          <cell r="C268">
            <v>681589.10624562216</v>
          </cell>
          <cell r="D268">
            <v>1827.9879034954465</v>
          </cell>
          <cell r="E268">
            <v>6234.5720965045539</v>
          </cell>
          <cell r="F268">
            <v>8062.56</v>
          </cell>
          <cell r="G268">
            <v>675354.53414911765</v>
          </cell>
          <cell r="H268">
            <v>3100</v>
          </cell>
          <cell r="I268"/>
          <cell r="J268">
            <v>784300</v>
          </cell>
          <cell r="K268"/>
          <cell r="L268"/>
          <cell r="M268"/>
          <cell r="N268">
            <v>3627.6000000000004</v>
          </cell>
        </row>
        <row r="269">
          <cell r="B269">
            <v>51745</v>
          </cell>
          <cell r="C269">
            <v>675354.53414911765</v>
          </cell>
          <cell r="D269">
            <v>1811.2670928612263</v>
          </cell>
          <cell r="E269">
            <v>6251.2929071387744</v>
          </cell>
          <cell r="F269">
            <v>8062.56</v>
          </cell>
          <cell r="G269">
            <v>669103.24124197883</v>
          </cell>
          <cell r="H269">
            <v>3100</v>
          </cell>
          <cell r="I269"/>
          <cell r="J269">
            <v>787400</v>
          </cell>
          <cell r="K269"/>
          <cell r="L269"/>
          <cell r="M269"/>
          <cell r="N269">
            <v>3627.6000000000004</v>
          </cell>
        </row>
        <row r="270">
          <cell r="B270">
            <v>51775</v>
          </cell>
          <cell r="C270">
            <v>669103.24124197883</v>
          </cell>
          <cell r="D270">
            <v>1794.5014378489252</v>
          </cell>
          <cell r="E270">
            <v>6268.0585621510754</v>
          </cell>
          <cell r="F270">
            <v>8062.56</v>
          </cell>
          <cell r="G270">
            <v>662835.18267982779</v>
          </cell>
          <cell r="H270">
            <v>3100</v>
          </cell>
          <cell r="I270"/>
          <cell r="J270">
            <v>790500</v>
          </cell>
          <cell r="K270"/>
          <cell r="L270"/>
          <cell r="M270"/>
          <cell r="N270">
            <v>3627.6000000000004</v>
          </cell>
        </row>
        <row r="271">
          <cell r="B271">
            <v>51806</v>
          </cell>
          <cell r="C271">
            <v>662835.18267982779</v>
          </cell>
          <cell r="D271">
            <v>1777.6908181881643</v>
          </cell>
          <cell r="E271">
            <v>6284.8691818118359</v>
          </cell>
          <cell r="F271">
            <v>8062.56</v>
          </cell>
          <cell r="G271">
            <v>656550.31349801598</v>
          </cell>
          <cell r="H271">
            <v>3100</v>
          </cell>
          <cell r="I271"/>
          <cell r="J271">
            <v>793600</v>
          </cell>
          <cell r="K271"/>
          <cell r="L271"/>
          <cell r="M271"/>
          <cell r="N271">
            <v>3627.6000000000004</v>
          </cell>
        </row>
        <row r="272">
          <cell r="B272">
            <v>51836</v>
          </cell>
          <cell r="C272">
            <v>656550.31349801598</v>
          </cell>
          <cell r="D272">
            <v>1760.8351132860041</v>
          </cell>
          <cell r="E272">
            <v>6301.7248867139961</v>
          </cell>
          <cell r="F272">
            <v>8062.56</v>
          </cell>
          <cell r="G272">
            <v>650248.58861130197</v>
          </cell>
          <cell r="H272">
            <v>3100</v>
          </cell>
          <cell r="I272"/>
          <cell r="J272">
            <v>796700</v>
          </cell>
          <cell r="K272"/>
          <cell r="L272"/>
          <cell r="M272"/>
          <cell r="N272">
            <v>3627.6000000000004</v>
          </cell>
        </row>
        <row r="273">
          <cell r="B273">
            <v>51867</v>
          </cell>
          <cell r="C273">
            <v>650248.58861130197</v>
          </cell>
          <cell r="D273">
            <v>1743.9342022260814</v>
          </cell>
          <cell r="E273">
            <v>6318.6257977739187</v>
          </cell>
          <cell r="F273">
            <v>8062.56</v>
          </cell>
          <cell r="G273">
            <v>643929.96281352802</v>
          </cell>
          <cell r="H273">
            <v>3100</v>
          </cell>
          <cell r="I273"/>
          <cell r="J273">
            <v>799800</v>
          </cell>
          <cell r="K273"/>
          <cell r="L273"/>
          <cell r="M273"/>
          <cell r="N273">
            <v>3627.6000000000004</v>
          </cell>
        </row>
        <row r="274">
          <cell r="B274">
            <v>51898</v>
          </cell>
          <cell r="C274">
            <v>643929.96281352802</v>
          </cell>
          <cell r="D274">
            <v>1726.9879637677416</v>
          </cell>
          <cell r="E274">
            <v>6335.5720362322591</v>
          </cell>
          <cell r="F274">
            <v>8062.56</v>
          </cell>
          <cell r="G274">
            <v>637594.3907772958</v>
          </cell>
          <cell r="H274">
            <v>3100</v>
          </cell>
          <cell r="I274"/>
          <cell r="J274">
            <v>802900</v>
          </cell>
          <cell r="K274"/>
          <cell r="L274"/>
          <cell r="M274"/>
          <cell r="N274">
            <v>3627.6000000000004</v>
          </cell>
        </row>
        <row r="275">
          <cell r="B275">
            <v>51926</v>
          </cell>
          <cell r="C275">
            <v>637594.3907772958</v>
          </cell>
          <cell r="D275">
            <v>1709.9962763451686</v>
          </cell>
          <cell r="E275">
            <v>6352.5637236548318</v>
          </cell>
          <cell r="F275">
            <v>8062.56</v>
          </cell>
          <cell r="G275">
            <v>631241.82705364097</v>
          </cell>
          <cell r="H275">
            <v>3100</v>
          </cell>
          <cell r="I275"/>
          <cell r="J275">
            <v>806000</v>
          </cell>
          <cell r="K275"/>
          <cell r="L275"/>
          <cell r="M275"/>
          <cell r="N275">
            <v>3627.6000000000004</v>
          </cell>
        </row>
        <row r="276">
          <cell r="B276">
            <v>51957</v>
          </cell>
          <cell r="C276">
            <v>631241.82705364097</v>
          </cell>
          <cell r="D276">
            <v>1692.9590180665125</v>
          </cell>
          <cell r="E276">
            <v>6369.6009819334877</v>
          </cell>
          <cell r="F276">
            <v>8062.56</v>
          </cell>
          <cell r="G276">
            <v>624872.22607170744</v>
          </cell>
          <cell r="H276">
            <v>3100</v>
          </cell>
          <cell r="I276"/>
          <cell r="J276">
            <v>809100</v>
          </cell>
          <cell r="K276"/>
          <cell r="L276"/>
          <cell r="M276"/>
          <cell r="N276">
            <v>3627.6000000000004</v>
          </cell>
        </row>
        <row r="277">
          <cell r="B277">
            <v>51987</v>
          </cell>
          <cell r="C277">
            <v>624872.22607170744</v>
          </cell>
          <cell r="D277">
            <v>1675.8760667130159</v>
          </cell>
          <cell r="E277">
            <v>6386.683933286984</v>
          </cell>
          <cell r="F277">
            <v>8062.56</v>
          </cell>
          <cell r="G277">
            <v>618485.54213842051</v>
          </cell>
          <cell r="H277">
            <v>3100</v>
          </cell>
          <cell r="I277"/>
          <cell r="J277">
            <v>812200</v>
          </cell>
          <cell r="K277"/>
          <cell r="L277"/>
          <cell r="M277"/>
          <cell r="N277">
            <v>3627.6000000000004</v>
          </cell>
        </row>
        <row r="278">
          <cell r="B278">
            <v>52018</v>
          </cell>
          <cell r="C278">
            <v>618485.54213842051</v>
          </cell>
          <cell r="D278">
            <v>1658.7472997381369</v>
          </cell>
          <cell r="E278">
            <v>6403.8127002618639</v>
          </cell>
          <cell r="F278">
            <v>8062.56</v>
          </cell>
          <cell r="G278">
            <v>612081.72943815868</v>
          </cell>
          <cell r="H278">
            <v>3100</v>
          </cell>
          <cell r="I278"/>
          <cell r="J278">
            <v>815300</v>
          </cell>
          <cell r="K278"/>
          <cell r="L278"/>
          <cell r="M278"/>
          <cell r="N278">
            <v>3627.6000000000004</v>
          </cell>
        </row>
        <row r="279">
          <cell r="B279">
            <v>52048</v>
          </cell>
          <cell r="C279">
            <v>612081.72943815868</v>
          </cell>
          <cell r="D279">
            <v>1641.5725942666697</v>
          </cell>
          <cell r="E279">
            <v>6420.9874057333309</v>
          </cell>
          <cell r="F279">
            <v>8062.56</v>
          </cell>
          <cell r="G279">
            <v>605660.74203242536</v>
          </cell>
          <cell r="H279">
            <v>3100</v>
          </cell>
          <cell r="I279"/>
          <cell r="J279">
            <v>818400</v>
          </cell>
          <cell r="K279"/>
          <cell r="L279"/>
          <cell r="M279"/>
          <cell r="N279">
            <v>3627.6000000000004</v>
          </cell>
        </row>
        <row r="280">
          <cell r="B280">
            <v>52079</v>
          </cell>
          <cell r="C280">
            <v>605660.74203242536</v>
          </cell>
          <cell r="D280">
            <v>1624.3518270938632</v>
          </cell>
          <cell r="E280">
            <v>6438.2081729061374</v>
          </cell>
          <cell r="F280">
            <v>8062.56</v>
          </cell>
          <cell r="G280">
            <v>599222.53385951917</v>
          </cell>
          <cell r="H280">
            <v>3100</v>
          </cell>
          <cell r="I280"/>
          <cell r="J280">
            <v>821500</v>
          </cell>
          <cell r="K280"/>
          <cell r="L280"/>
          <cell r="M280"/>
          <cell r="N280">
            <v>3627.6000000000004</v>
          </cell>
        </row>
        <row r="281">
          <cell r="B281">
            <v>52110</v>
          </cell>
          <cell r="C281">
            <v>599222.53385951917</v>
          </cell>
          <cell r="D281">
            <v>1607.0848746845377</v>
          </cell>
          <cell r="E281">
            <v>6455.4751253154627</v>
          </cell>
          <cell r="F281">
            <v>8062.56</v>
          </cell>
          <cell r="G281">
            <v>592767.05873420369</v>
          </cell>
          <cell r="H281">
            <v>3100</v>
          </cell>
          <cell r="I281"/>
          <cell r="J281">
            <v>824600</v>
          </cell>
          <cell r="K281"/>
          <cell r="L281"/>
          <cell r="M281"/>
          <cell r="N281">
            <v>3627.6000000000004</v>
          </cell>
        </row>
        <row r="282">
          <cell r="B282">
            <v>52140</v>
          </cell>
          <cell r="C282">
            <v>592767.05873420369</v>
          </cell>
          <cell r="D282">
            <v>1589.7716131721977</v>
          </cell>
          <cell r="E282">
            <v>6472.7883868278022</v>
          </cell>
          <cell r="F282">
            <v>8062.56</v>
          </cell>
          <cell r="G282">
            <v>586294.27034737589</v>
          </cell>
          <cell r="H282">
            <v>3100</v>
          </cell>
          <cell r="I282"/>
          <cell r="J282">
            <v>827700</v>
          </cell>
          <cell r="K282"/>
          <cell r="L282"/>
          <cell r="M282"/>
          <cell r="N282">
            <v>3627.6000000000004</v>
          </cell>
        </row>
        <row r="283">
          <cell r="B283">
            <v>52171</v>
          </cell>
          <cell r="C283">
            <v>586294.27034737589</v>
          </cell>
          <cell r="D283">
            <v>1572.4119183581449</v>
          </cell>
          <cell r="E283">
            <v>6490.1480816418552</v>
          </cell>
          <cell r="F283">
            <v>8062.56</v>
          </cell>
          <cell r="G283">
            <v>579804.12226573401</v>
          </cell>
          <cell r="H283">
            <v>3100</v>
          </cell>
          <cell r="I283"/>
          <cell r="J283">
            <v>830800</v>
          </cell>
          <cell r="K283"/>
          <cell r="L283"/>
          <cell r="M283"/>
          <cell r="N283">
            <v>3627.6000000000004</v>
          </cell>
        </row>
        <row r="284">
          <cell r="B284">
            <v>52201</v>
          </cell>
          <cell r="C284">
            <v>579804.12226573401</v>
          </cell>
          <cell r="D284">
            <v>1555.0056657105854</v>
          </cell>
          <cell r="E284">
            <v>6507.5543342894152</v>
          </cell>
          <cell r="F284">
            <v>8062.56</v>
          </cell>
          <cell r="G284">
            <v>573296.56793144462</v>
          </cell>
          <cell r="H284">
            <v>3100</v>
          </cell>
          <cell r="I284"/>
          <cell r="J284">
            <v>833900</v>
          </cell>
          <cell r="K284"/>
          <cell r="L284"/>
          <cell r="M284"/>
          <cell r="N284">
            <v>3627.6000000000004</v>
          </cell>
        </row>
        <row r="285">
          <cell r="B285">
            <v>52232</v>
          </cell>
          <cell r="C285">
            <v>573296.56793144462</v>
          </cell>
          <cell r="D285">
            <v>1537.552730363738</v>
          </cell>
          <cell r="E285">
            <v>6525.0072696362622</v>
          </cell>
          <cell r="F285">
            <v>8062.56</v>
          </cell>
          <cell r="G285">
            <v>566771.56066180835</v>
          </cell>
          <cell r="H285">
            <v>3100</v>
          </cell>
          <cell r="I285"/>
          <cell r="J285">
            <v>837000</v>
          </cell>
          <cell r="K285"/>
          <cell r="L285"/>
          <cell r="M285"/>
          <cell r="N285">
            <v>3627.6000000000004</v>
          </cell>
        </row>
        <row r="286">
          <cell r="B286">
            <v>52263</v>
          </cell>
          <cell r="C286">
            <v>566771.56066180835</v>
          </cell>
          <cell r="D286">
            <v>1520.0529871169369</v>
          </cell>
          <cell r="E286">
            <v>6542.507012883063</v>
          </cell>
          <cell r="F286">
            <v>8062.56</v>
          </cell>
          <cell r="G286">
            <v>560229.05364892527</v>
          </cell>
          <cell r="H286">
            <v>3100</v>
          </cell>
          <cell r="I286"/>
          <cell r="J286">
            <v>840100</v>
          </cell>
          <cell r="K286"/>
          <cell r="L286"/>
          <cell r="M286"/>
          <cell r="N286">
            <v>3627.6000000000004</v>
          </cell>
        </row>
        <row r="287">
          <cell r="B287">
            <v>52291</v>
          </cell>
          <cell r="C287">
            <v>560229.05364892527</v>
          </cell>
          <cell r="D287">
            <v>1502.5063104337353</v>
          </cell>
          <cell r="E287">
            <v>6560.0536895662653</v>
          </cell>
          <cell r="F287">
            <v>8062.56</v>
          </cell>
          <cell r="G287">
            <v>553668.99995935906</v>
          </cell>
          <cell r="H287">
            <v>3100</v>
          </cell>
          <cell r="I287"/>
          <cell r="J287">
            <v>843200</v>
          </cell>
          <cell r="K287"/>
          <cell r="L287"/>
          <cell r="M287"/>
          <cell r="N287">
            <v>3627.6000000000004</v>
          </cell>
        </row>
        <row r="288">
          <cell r="B288">
            <v>52322</v>
          </cell>
          <cell r="C288">
            <v>553668.99995935906</v>
          </cell>
          <cell r="D288">
            <v>1484.9125744410032</v>
          </cell>
          <cell r="E288">
            <v>6577.6474255589974</v>
          </cell>
          <cell r="F288">
            <v>8062.56</v>
          </cell>
          <cell r="G288">
            <v>547091.35253380006</v>
          </cell>
          <cell r="H288">
            <v>3100</v>
          </cell>
          <cell r="I288"/>
          <cell r="J288">
            <v>846300</v>
          </cell>
          <cell r="K288"/>
          <cell r="L288"/>
          <cell r="M288"/>
          <cell r="N288">
            <v>3627.6000000000004</v>
          </cell>
        </row>
        <row r="289">
          <cell r="B289">
            <v>52352</v>
          </cell>
          <cell r="C289">
            <v>547091.35253380006</v>
          </cell>
          <cell r="D289">
            <v>1467.2716529280251</v>
          </cell>
          <cell r="E289">
            <v>6595.2883470719753</v>
          </cell>
          <cell r="F289">
            <v>8062.56</v>
          </cell>
          <cell r="G289">
            <v>540496.06418672809</v>
          </cell>
          <cell r="H289">
            <v>3100</v>
          </cell>
          <cell r="I289"/>
          <cell r="J289">
            <v>849400</v>
          </cell>
          <cell r="K289"/>
          <cell r="L289"/>
          <cell r="M289"/>
          <cell r="N289">
            <v>3627.6000000000004</v>
          </cell>
        </row>
        <row r="290">
          <cell r="B290">
            <v>52383</v>
          </cell>
          <cell r="C290">
            <v>540496.06418672809</v>
          </cell>
          <cell r="D290">
            <v>1449.5834193455955</v>
          </cell>
          <cell r="E290">
            <v>6612.9765806544046</v>
          </cell>
          <cell r="F290">
            <v>8062.56</v>
          </cell>
          <cell r="G290">
            <v>533883.08760607371</v>
          </cell>
          <cell r="H290">
            <v>3100</v>
          </cell>
          <cell r="I290"/>
          <cell r="J290">
            <v>852500</v>
          </cell>
          <cell r="K290"/>
          <cell r="L290"/>
          <cell r="M290"/>
          <cell r="N290">
            <v>3627.6000000000004</v>
          </cell>
        </row>
        <row r="291">
          <cell r="B291">
            <v>52413</v>
          </cell>
          <cell r="C291">
            <v>533883.08760607371</v>
          </cell>
          <cell r="D291">
            <v>1431.8477468051094</v>
          </cell>
          <cell r="E291">
            <v>6630.7122531948908</v>
          </cell>
          <cell r="F291">
            <v>8062.56</v>
          </cell>
          <cell r="G291">
            <v>527252.37535287882</v>
          </cell>
          <cell r="H291">
            <v>3100</v>
          </cell>
          <cell r="I291"/>
          <cell r="J291">
            <v>855600</v>
          </cell>
          <cell r="K291"/>
          <cell r="L291"/>
          <cell r="M291"/>
          <cell r="N291">
            <v>3627.6000000000004</v>
          </cell>
        </row>
        <row r="292">
          <cell r="B292">
            <v>52444</v>
          </cell>
          <cell r="C292">
            <v>527252.37535287882</v>
          </cell>
          <cell r="D292">
            <v>1414.0645080776535</v>
          </cell>
          <cell r="E292">
            <v>6648.4954919223474</v>
          </cell>
          <cell r="F292">
            <v>8062.56</v>
          </cell>
          <cell r="G292">
            <v>520603.87986095645</v>
          </cell>
          <cell r="H292">
            <v>3100</v>
          </cell>
          <cell r="I292"/>
          <cell r="J292">
            <v>858700</v>
          </cell>
          <cell r="K292"/>
          <cell r="L292"/>
          <cell r="M292"/>
          <cell r="N292">
            <v>3627.6000000000004</v>
          </cell>
        </row>
        <row r="293">
          <cell r="B293">
            <v>52475</v>
          </cell>
          <cell r="C293">
            <v>520603.87986095645</v>
          </cell>
          <cell r="D293">
            <v>1396.2335755930924</v>
          </cell>
          <cell r="E293">
            <v>6666.3264244069078</v>
          </cell>
          <cell r="F293">
            <v>8062.56</v>
          </cell>
          <cell r="G293">
            <v>513937.55343654956</v>
          </cell>
          <cell r="H293">
            <v>3100</v>
          </cell>
          <cell r="I293"/>
          <cell r="J293">
            <v>861800</v>
          </cell>
          <cell r="K293"/>
          <cell r="L293"/>
          <cell r="M293"/>
          <cell r="N293">
            <v>3627.6000000000004</v>
          </cell>
        </row>
        <row r="294">
          <cell r="B294">
            <v>52505</v>
          </cell>
          <cell r="C294">
            <v>513937.55343654956</v>
          </cell>
          <cell r="D294">
            <v>1378.3548214391542</v>
          </cell>
          <cell r="E294">
            <v>6684.2051785608464</v>
          </cell>
          <cell r="F294">
            <v>8062.56</v>
          </cell>
          <cell r="G294">
            <v>507253.34825798869</v>
          </cell>
          <cell r="H294">
            <v>3100</v>
          </cell>
          <cell r="I294"/>
          <cell r="J294">
            <v>864900</v>
          </cell>
          <cell r="K294"/>
          <cell r="L294"/>
          <cell r="M294"/>
          <cell r="N294">
            <v>3627.6000000000004</v>
          </cell>
        </row>
        <row r="295">
          <cell r="B295">
            <v>52536</v>
          </cell>
          <cell r="C295">
            <v>507253.34825798869</v>
          </cell>
          <cell r="D295">
            <v>1360.4281173605129</v>
          </cell>
          <cell r="E295">
            <v>6702.1318826394872</v>
          </cell>
          <cell r="F295">
            <v>8062.56</v>
          </cell>
          <cell r="G295">
            <v>500551.21637534921</v>
          </cell>
          <cell r="H295">
            <v>3100</v>
          </cell>
          <cell r="I295"/>
          <cell r="J295">
            <v>868000</v>
          </cell>
          <cell r="K295"/>
          <cell r="L295"/>
          <cell r="M295"/>
          <cell r="N295">
            <v>3627.6000000000004</v>
          </cell>
        </row>
        <row r="296">
          <cell r="B296">
            <v>52566</v>
          </cell>
          <cell r="C296">
            <v>500551.21637534921</v>
          </cell>
          <cell r="D296">
            <v>1342.4533347578679</v>
          </cell>
          <cell r="E296">
            <v>6720.1066652421323</v>
          </cell>
          <cell r="F296">
            <v>8062.56</v>
          </cell>
          <cell r="G296">
            <v>493831.10971010709</v>
          </cell>
          <cell r="H296">
            <v>3100</v>
          </cell>
          <cell r="I296"/>
          <cell r="J296">
            <v>871100</v>
          </cell>
          <cell r="K296"/>
          <cell r="L296"/>
          <cell r="M296"/>
          <cell r="N296">
            <v>3627.6000000000004</v>
          </cell>
        </row>
        <row r="297">
          <cell r="B297">
            <v>52597</v>
          </cell>
          <cell r="C297">
            <v>493831.10971010709</v>
          </cell>
          <cell r="D297">
            <v>1324.4303446870217</v>
          </cell>
          <cell r="E297">
            <v>6738.1296553129787</v>
          </cell>
          <cell r="F297">
            <v>8062.56</v>
          </cell>
          <cell r="G297">
            <v>487092.98005479411</v>
          </cell>
          <cell r="H297">
            <v>3100</v>
          </cell>
          <cell r="I297"/>
          <cell r="J297">
            <v>874200</v>
          </cell>
          <cell r="K297"/>
          <cell r="L297"/>
          <cell r="M297"/>
          <cell r="N297">
            <v>3627.6000000000004</v>
          </cell>
        </row>
        <row r="298">
          <cell r="B298">
            <v>52628</v>
          </cell>
          <cell r="C298">
            <v>487092.98005479411</v>
          </cell>
          <cell r="D298">
            <v>1306.3590178579552</v>
          </cell>
          <cell r="E298">
            <v>6756.2009821420452</v>
          </cell>
          <cell r="F298">
            <v>8062.56</v>
          </cell>
          <cell r="G298">
            <v>480336.77907265205</v>
          </cell>
          <cell r="H298">
            <v>3100</v>
          </cell>
          <cell r="I298"/>
          <cell r="J298">
            <v>877300</v>
          </cell>
          <cell r="K298"/>
          <cell r="L298"/>
          <cell r="M298"/>
          <cell r="N298">
            <v>3627.6000000000004</v>
          </cell>
        </row>
        <row r="299">
          <cell r="B299">
            <v>52657</v>
          </cell>
          <cell r="C299">
            <v>480336.77907265205</v>
          </cell>
          <cell r="D299">
            <v>1288.2392246338993</v>
          </cell>
          <cell r="E299">
            <v>6774.3207753661009</v>
          </cell>
          <cell r="F299">
            <v>8062.56</v>
          </cell>
          <cell r="G299">
            <v>473562.45829728595</v>
          </cell>
          <cell r="H299">
            <v>3100</v>
          </cell>
          <cell r="I299"/>
          <cell r="J299">
            <v>880400</v>
          </cell>
          <cell r="K299"/>
          <cell r="L299"/>
          <cell r="M299"/>
          <cell r="N299">
            <v>3627.6000000000004</v>
          </cell>
        </row>
        <row r="300">
          <cell r="B300">
            <v>52688</v>
          </cell>
          <cell r="C300">
            <v>473562.45829728595</v>
          </cell>
          <cell r="D300">
            <v>1270.0708350304062</v>
          </cell>
          <cell r="E300">
            <v>6792.4891649695946</v>
          </cell>
          <cell r="F300">
            <v>8062.56</v>
          </cell>
          <cell r="G300">
            <v>466769.96913231636</v>
          </cell>
          <cell r="H300">
            <v>3100</v>
          </cell>
          <cell r="I300"/>
          <cell r="J300">
            <v>883500</v>
          </cell>
          <cell r="K300"/>
          <cell r="L300"/>
          <cell r="M300"/>
          <cell r="N300">
            <v>3627.6000000000004</v>
          </cell>
        </row>
        <row r="301">
          <cell r="B301">
            <v>52718</v>
          </cell>
          <cell r="C301">
            <v>466769.96913231636</v>
          </cell>
          <cell r="D301">
            <v>1251.8537187144159</v>
          </cell>
          <cell r="E301">
            <v>6810.7062812855847</v>
          </cell>
          <cell r="F301">
            <v>8062.56</v>
          </cell>
          <cell r="G301">
            <v>459959.2628510308</v>
          </cell>
          <cell r="H301">
            <v>3100</v>
          </cell>
          <cell r="I301"/>
          <cell r="J301">
            <v>886600</v>
          </cell>
          <cell r="K301"/>
          <cell r="L301"/>
          <cell r="M301"/>
          <cell r="N301">
            <v>3627.6000000000004</v>
          </cell>
        </row>
        <row r="302">
          <cell r="B302">
            <v>52749</v>
          </cell>
          <cell r="C302">
            <v>459959.2628510308</v>
          </cell>
          <cell r="D302">
            <v>1233.5877450033222</v>
          </cell>
          <cell r="E302">
            <v>6828.9722549966782</v>
          </cell>
          <cell r="F302">
            <v>8062.56</v>
          </cell>
          <cell r="G302">
            <v>453130.29059603414</v>
          </cell>
          <cell r="H302">
            <v>3100</v>
          </cell>
          <cell r="I302"/>
          <cell r="J302">
            <v>889700</v>
          </cell>
          <cell r="K302"/>
          <cell r="L302"/>
          <cell r="M302"/>
          <cell r="N302">
            <v>3627.6000000000004</v>
          </cell>
        </row>
        <row r="303">
          <cell r="B303">
            <v>52779</v>
          </cell>
          <cell r="C303">
            <v>453130.29059603414</v>
          </cell>
          <cell r="D303">
            <v>1215.2727828640338</v>
          </cell>
          <cell r="E303">
            <v>6847.2872171359668</v>
          </cell>
          <cell r="F303">
            <v>8062.56</v>
          </cell>
          <cell r="G303">
            <v>446283.0033788982</v>
          </cell>
          <cell r="H303">
            <v>3100</v>
          </cell>
          <cell r="I303"/>
          <cell r="J303">
            <v>892800</v>
          </cell>
          <cell r="K303"/>
          <cell r="L303"/>
          <cell r="M303"/>
          <cell r="N303">
            <v>3627.6000000000004</v>
          </cell>
        </row>
        <row r="304">
          <cell r="B304">
            <v>52810</v>
          </cell>
          <cell r="C304">
            <v>446283.0033788982</v>
          </cell>
          <cell r="D304">
            <v>1196.908700912036</v>
          </cell>
          <cell r="E304">
            <v>6865.6512990879646</v>
          </cell>
          <cell r="F304">
            <v>8062.56</v>
          </cell>
          <cell r="G304">
            <v>439417.35207981023</v>
          </cell>
          <cell r="H304">
            <v>3100</v>
          </cell>
          <cell r="I304"/>
          <cell r="J304">
            <v>895900</v>
          </cell>
          <cell r="K304"/>
          <cell r="L304"/>
          <cell r="M304"/>
          <cell r="N304">
            <v>3627.6000000000004</v>
          </cell>
        </row>
        <row r="305">
          <cell r="B305">
            <v>52841</v>
          </cell>
          <cell r="C305">
            <v>439417.35207981023</v>
          </cell>
          <cell r="D305">
            <v>1178.4953674104472</v>
          </cell>
          <cell r="E305">
            <v>6884.0646325895532</v>
          </cell>
          <cell r="F305">
            <v>8062.56</v>
          </cell>
          <cell r="G305">
            <v>432533.28744722065</v>
          </cell>
          <cell r="H305">
            <v>3100</v>
          </cell>
          <cell r="I305"/>
          <cell r="J305">
            <v>899000</v>
          </cell>
          <cell r="K305"/>
          <cell r="L305"/>
          <cell r="M305"/>
          <cell r="N305">
            <v>3627.6000000000004</v>
          </cell>
        </row>
        <row r="306">
          <cell r="B306">
            <v>52871</v>
          </cell>
          <cell r="C306">
            <v>432533.28744722065</v>
          </cell>
          <cell r="D306">
            <v>1160.0326502690734</v>
          </cell>
          <cell r="E306">
            <v>6902.5273497309272</v>
          </cell>
          <cell r="F306">
            <v>8062.56</v>
          </cell>
          <cell r="G306">
            <v>425630.76009748969</v>
          </cell>
          <cell r="H306">
            <v>3100</v>
          </cell>
          <cell r="I306"/>
          <cell r="J306">
            <v>902100</v>
          </cell>
          <cell r="K306"/>
          <cell r="L306"/>
          <cell r="M306"/>
          <cell r="N306">
            <v>3627.6000000000004</v>
          </cell>
        </row>
        <row r="307">
          <cell r="B307">
            <v>52902</v>
          </cell>
          <cell r="C307">
            <v>425630.76009748969</v>
          </cell>
          <cell r="D307">
            <v>1141.5204170434627</v>
          </cell>
          <cell r="E307">
            <v>6921.0395829565377</v>
          </cell>
          <cell r="F307">
            <v>8062.56</v>
          </cell>
          <cell r="G307">
            <v>418709.72051453317</v>
          </cell>
          <cell r="H307">
            <v>3100</v>
          </cell>
          <cell r="I307"/>
          <cell r="J307">
            <v>905200</v>
          </cell>
          <cell r="K307"/>
          <cell r="L307"/>
          <cell r="M307"/>
          <cell r="N307">
            <v>3627.6000000000004</v>
          </cell>
        </row>
        <row r="308">
          <cell r="B308">
            <v>52932</v>
          </cell>
          <cell r="C308">
            <v>418709.72051453317</v>
          </cell>
          <cell r="D308">
            <v>1122.9585349339523</v>
          </cell>
          <cell r="E308">
            <v>6939.6014650660481</v>
          </cell>
          <cell r="F308">
            <v>8062.56</v>
          </cell>
          <cell r="G308">
            <v>411770.11904946715</v>
          </cell>
          <cell r="H308">
            <v>3100</v>
          </cell>
          <cell r="I308"/>
          <cell r="J308">
            <v>908300</v>
          </cell>
          <cell r="K308"/>
          <cell r="L308"/>
          <cell r="M308"/>
          <cell r="N308">
            <v>3627.6000000000004</v>
          </cell>
        </row>
        <row r="309">
          <cell r="B309">
            <v>52963</v>
          </cell>
          <cell r="C309">
            <v>411770.11904946715</v>
          </cell>
          <cell r="D309">
            <v>1104.3468707847185</v>
          </cell>
          <cell r="E309">
            <v>6958.2131292152817</v>
          </cell>
          <cell r="F309">
            <v>8062.56</v>
          </cell>
          <cell r="G309">
            <v>404811.90592025185</v>
          </cell>
          <cell r="H309">
            <v>3100</v>
          </cell>
          <cell r="I309"/>
          <cell r="J309">
            <v>911400</v>
          </cell>
          <cell r="K309"/>
          <cell r="L309"/>
          <cell r="M309"/>
          <cell r="N309">
            <v>3627.6000000000004</v>
          </cell>
        </row>
        <row r="310">
          <cell r="B310">
            <v>52994</v>
          </cell>
          <cell r="C310">
            <v>404811.90592025185</v>
          </cell>
          <cell r="D310">
            <v>1085.6852910828195</v>
          </cell>
          <cell r="E310">
            <v>6976.8747089171811</v>
          </cell>
          <cell r="F310">
            <v>8062.56</v>
          </cell>
          <cell r="G310">
            <v>397835.03121133469</v>
          </cell>
          <cell r="H310">
            <v>3100</v>
          </cell>
          <cell r="I310"/>
          <cell r="J310">
            <v>914500</v>
          </cell>
          <cell r="K310"/>
          <cell r="L310"/>
          <cell r="M310"/>
          <cell r="N310">
            <v>3627.6000000000004</v>
          </cell>
        </row>
        <row r="311">
          <cell r="B311">
            <v>53022</v>
          </cell>
          <cell r="C311">
            <v>397835.03121133469</v>
          </cell>
          <cell r="D311">
            <v>1066.9736619572391</v>
          </cell>
          <cell r="E311">
            <v>6995.5863380427618</v>
          </cell>
          <cell r="F311">
            <v>8062.56</v>
          </cell>
          <cell r="G311">
            <v>390839.44487329194</v>
          </cell>
          <cell r="H311">
            <v>3100</v>
          </cell>
          <cell r="I311"/>
          <cell r="J311">
            <v>917600</v>
          </cell>
          <cell r="K311"/>
          <cell r="L311"/>
          <cell r="M311"/>
          <cell r="N311">
            <v>3627.6000000000004</v>
          </cell>
        </row>
        <row r="312">
          <cell r="B312">
            <v>53053</v>
          </cell>
          <cell r="C312">
            <v>390839.44487329194</v>
          </cell>
          <cell r="D312">
            <v>1048.2118491779254</v>
          </cell>
          <cell r="E312">
            <v>7014.3481508220748</v>
          </cell>
          <cell r="F312">
            <v>8062.56</v>
          </cell>
          <cell r="G312">
            <v>383825.09672246984</v>
          </cell>
          <cell r="H312">
            <v>3100</v>
          </cell>
          <cell r="I312"/>
          <cell r="J312">
            <v>920700</v>
          </cell>
          <cell r="K312"/>
          <cell r="L312"/>
          <cell r="M312"/>
          <cell r="N312">
            <v>3627.6000000000004</v>
          </cell>
        </row>
        <row r="313">
          <cell r="B313">
            <v>53083</v>
          </cell>
          <cell r="C313">
            <v>383825.09672246984</v>
          </cell>
          <cell r="D313">
            <v>1029.3997181548282</v>
          </cell>
          <cell r="E313">
            <v>7033.160281845172</v>
          </cell>
          <cell r="F313">
            <v>8062.56</v>
          </cell>
          <cell r="G313">
            <v>376791.93644062465</v>
          </cell>
          <cell r="H313">
            <v>3100</v>
          </cell>
          <cell r="I313"/>
          <cell r="J313">
            <v>923800</v>
          </cell>
          <cell r="K313"/>
          <cell r="L313"/>
          <cell r="M313"/>
          <cell r="N313">
            <v>3627.6000000000004</v>
          </cell>
        </row>
        <row r="314">
          <cell r="B314">
            <v>53114</v>
          </cell>
          <cell r="C314">
            <v>376791.93644062465</v>
          </cell>
          <cell r="D314">
            <v>1010.5371339369334</v>
          </cell>
          <cell r="E314">
            <v>7052.0228660630673</v>
          </cell>
          <cell r="F314">
            <v>8062.56</v>
          </cell>
          <cell r="G314">
            <v>369739.91357456159</v>
          </cell>
          <cell r="H314">
            <v>3100</v>
          </cell>
          <cell r="I314"/>
          <cell r="J314">
            <v>926900</v>
          </cell>
          <cell r="K314"/>
          <cell r="L314"/>
          <cell r="M314"/>
          <cell r="N314">
            <v>3627.6000000000004</v>
          </cell>
        </row>
        <row r="315">
          <cell r="B315">
            <v>53144</v>
          </cell>
          <cell r="C315">
            <v>369739.91357456159</v>
          </cell>
          <cell r="D315">
            <v>991.62396121129552</v>
          </cell>
          <cell r="E315">
            <v>7070.9360387887045</v>
          </cell>
          <cell r="F315">
            <v>8062.56</v>
          </cell>
          <cell r="G315">
            <v>362668.97753577289</v>
          </cell>
          <cell r="H315">
            <v>3100</v>
          </cell>
          <cell r="I315"/>
          <cell r="J315">
            <v>930000</v>
          </cell>
          <cell r="K315"/>
          <cell r="L315"/>
          <cell r="M315"/>
          <cell r="N315">
            <v>3627.6000000000004</v>
          </cell>
        </row>
        <row r="316">
          <cell r="B316">
            <v>53175</v>
          </cell>
          <cell r="C316">
            <v>362668.97753577289</v>
          </cell>
          <cell r="D316">
            <v>972.66006430206619</v>
          </cell>
          <cell r="E316">
            <v>7089.8999356979339</v>
          </cell>
          <cell r="F316">
            <v>8062.56</v>
          </cell>
          <cell r="G316">
            <v>355579.07760007493</v>
          </cell>
          <cell r="H316">
            <v>3100</v>
          </cell>
          <cell r="I316"/>
          <cell r="J316">
            <v>933100</v>
          </cell>
          <cell r="K316"/>
          <cell r="L316"/>
          <cell r="M316"/>
          <cell r="N316">
            <v>3627.6000000000004</v>
          </cell>
        </row>
        <row r="317">
          <cell r="B317">
            <v>53206</v>
          </cell>
          <cell r="C317">
            <v>355579.07760007493</v>
          </cell>
          <cell r="D317">
            <v>953.64530716952106</v>
          </cell>
          <cell r="E317">
            <v>7108.914692830479</v>
          </cell>
          <cell r="F317">
            <v>8062.56</v>
          </cell>
          <cell r="G317">
            <v>348470.16290724446</v>
          </cell>
          <cell r="H317">
            <v>3100</v>
          </cell>
          <cell r="I317"/>
          <cell r="J317">
            <v>936200</v>
          </cell>
          <cell r="K317"/>
          <cell r="L317"/>
          <cell r="M317"/>
          <cell r="N317">
            <v>3627.6000000000004</v>
          </cell>
        </row>
        <row r="318">
          <cell r="B318">
            <v>53236</v>
          </cell>
          <cell r="C318">
            <v>348470.16290724446</v>
          </cell>
          <cell r="D318">
            <v>934.57955340908438</v>
          </cell>
          <cell r="E318">
            <v>7127.9804465909165</v>
          </cell>
          <cell r="F318">
            <v>8062.56</v>
          </cell>
          <cell r="G318">
            <v>341342.18246065354</v>
          </cell>
          <cell r="H318">
            <v>3100</v>
          </cell>
          <cell r="I318"/>
          <cell r="J318">
            <v>939300</v>
          </cell>
          <cell r="K318"/>
          <cell r="L318"/>
          <cell r="M318"/>
          <cell r="N318">
            <v>3627.6000000000004</v>
          </cell>
        </row>
        <row r="319">
          <cell r="B319">
            <v>53267</v>
          </cell>
          <cell r="C319">
            <v>341342.18246065354</v>
          </cell>
          <cell r="D319">
            <v>915.4626662503498</v>
          </cell>
          <cell r="E319">
            <v>7147.0973337496507</v>
          </cell>
          <cell r="F319">
            <v>8062.56</v>
          </cell>
          <cell r="G319">
            <v>334195.0851269039</v>
          </cell>
          <cell r="H319">
            <v>3100</v>
          </cell>
          <cell r="I319"/>
          <cell r="J319">
            <v>942400</v>
          </cell>
          <cell r="K319"/>
          <cell r="L319"/>
          <cell r="M319"/>
          <cell r="N319">
            <v>3627.6000000000004</v>
          </cell>
        </row>
        <row r="320">
          <cell r="B320">
            <v>53297</v>
          </cell>
          <cell r="C320">
            <v>334195.0851269039</v>
          </cell>
          <cell r="D320">
            <v>896.29450855610003</v>
          </cell>
          <cell r="E320">
            <v>7166.2654914439008</v>
          </cell>
          <cell r="F320">
            <v>8062.56</v>
          </cell>
          <cell r="G320">
            <v>327028.81963545998</v>
          </cell>
          <cell r="H320">
            <v>3100</v>
          </cell>
          <cell r="I320"/>
          <cell r="J320">
            <v>945500</v>
          </cell>
          <cell r="K320"/>
          <cell r="L320"/>
          <cell r="M320"/>
          <cell r="N320">
            <v>3627.6000000000004</v>
          </cell>
        </row>
        <row r="321">
          <cell r="B321">
            <v>53328</v>
          </cell>
          <cell r="C321">
            <v>327028.81963545998</v>
          </cell>
          <cell r="D321">
            <v>877.074942821322</v>
          </cell>
          <cell r="E321">
            <v>7185.4850571786783</v>
          </cell>
          <cell r="F321">
            <v>8062.56</v>
          </cell>
          <cell r="G321">
            <v>319843.33457828133</v>
          </cell>
          <cell r="H321">
            <v>3100</v>
          </cell>
          <cell r="I321"/>
          <cell r="J321">
            <v>948600</v>
          </cell>
          <cell r="K321"/>
          <cell r="L321"/>
          <cell r="M321"/>
          <cell r="N321">
            <v>3627.6000000000004</v>
          </cell>
        </row>
        <row r="322">
          <cell r="B322">
            <v>53359</v>
          </cell>
          <cell r="C322">
            <v>319843.33457828133</v>
          </cell>
          <cell r="D322">
            <v>857.80383117222163</v>
          </cell>
          <cell r="E322">
            <v>7204.7561688277783</v>
          </cell>
          <cell r="F322">
            <v>8062.56</v>
          </cell>
          <cell r="G322">
            <v>312638.57840945356</v>
          </cell>
          <cell r="H322">
            <v>3100</v>
          </cell>
          <cell r="I322"/>
          <cell r="J322">
            <v>951700</v>
          </cell>
          <cell r="K322"/>
          <cell r="L322"/>
          <cell r="M322"/>
          <cell r="N322">
            <v>3627.6000000000004</v>
          </cell>
        </row>
        <row r="323">
          <cell r="B323">
            <v>53387</v>
          </cell>
          <cell r="C323">
            <v>312638.57840945356</v>
          </cell>
          <cell r="D323">
            <v>838.48103536523411</v>
          </cell>
          <cell r="E323">
            <v>7224.0789646347666</v>
          </cell>
          <cell r="F323">
            <v>8062.56</v>
          </cell>
          <cell r="G323">
            <v>305414.49944481882</v>
          </cell>
          <cell r="H323">
            <v>3100</v>
          </cell>
          <cell r="I323"/>
          <cell r="J323">
            <v>954800</v>
          </cell>
          <cell r="K323"/>
          <cell r="L323"/>
          <cell r="M323"/>
          <cell r="N323">
            <v>3627.6000000000004</v>
          </cell>
        </row>
        <row r="324">
          <cell r="B324">
            <v>53418</v>
          </cell>
          <cell r="C324">
            <v>305414.49944481882</v>
          </cell>
          <cell r="D324">
            <v>819.1064167860319</v>
          </cell>
          <cell r="E324">
            <v>7243.4535832139682</v>
          </cell>
          <cell r="F324">
            <v>8062.56</v>
          </cell>
          <cell r="G324">
            <v>298171.04586160486</v>
          </cell>
          <cell r="H324">
            <v>3100</v>
          </cell>
          <cell r="I324"/>
          <cell r="J324">
            <v>957900</v>
          </cell>
          <cell r="K324"/>
          <cell r="L324"/>
          <cell r="M324"/>
          <cell r="N324">
            <v>3627.6000000000004</v>
          </cell>
        </row>
        <row r="325">
          <cell r="B325">
            <v>53448</v>
          </cell>
          <cell r="C325">
            <v>298171.04586160486</v>
          </cell>
          <cell r="D325">
            <v>799.6798364485312</v>
          </cell>
          <cell r="E325">
            <v>7262.8801635514692</v>
          </cell>
          <cell r="F325">
            <v>8062.56</v>
          </cell>
          <cell r="G325">
            <v>290908.16569805337</v>
          </cell>
          <cell r="H325">
            <v>3100</v>
          </cell>
          <cell r="I325"/>
          <cell r="J325">
            <v>961000</v>
          </cell>
          <cell r="K325"/>
          <cell r="L325"/>
          <cell r="M325"/>
          <cell r="N325">
            <v>3627.6000000000004</v>
          </cell>
        </row>
        <row r="326">
          <cell r="B326">
            <v>53479</v>
          </cell>
          <cell r="C326">
            <v>290908.16569805337</v>
          </cell>
          <cell r="D326">
            <v>780.20115499389431</v>
          </cell>
          <cell r="E326">
            <v>7282.3588450061061</v>
          </cell>
          <cell r="F326">
            <v>8062.56</v>
          </cell>
          <cell r="G326">
            <v>283625.80685304728</v>
          </cell>
          <cell r="H326">
            <v>3100</v>
          </cell>
          <cell r="I326"/>
          <cell r="J326">
            <v>964100</v>
          </cell>
          <cell r="K326"/>
          <cell r="L326"/>
          <cell r="M326"/>
          <cell r="N326">
            <v>3627.6000000000004</v>
          </cell>
        </row>
        <row r="327">
          <cell r="B327">
            <v>53509</v>
          </cell>
          <cell r="C327">
            <v>283625.80685304728</v>
          </cell>
          <cell r="D327">
            <v>760.67023268953017</v>
          </cell>
          <cell r="E327">
            <v>7301.8897673104702</v>
          </cell>
          <cell r="F327">
            <v>8062.56</v>
          </cell>
          <cell r="G327">
            <v>276323.91708573682</v>
          </cell>
          <cell r="H327">
            <v>3100</v>
          </cell>
          <cell r="I327"/>
          <cell r="J327">
            <v>967200</v>
          </cell>
          <cell r="K327"/>
          <cell r="L327"/>
          <cell r="M327"/>
          <cell r="N327">
            <v>3627.6000000000004</v>
          </cell>
        </row>
        <row r="328">
          <cell r="B328">
            <v>53540</v>
          </cell>
          <cell r="C328">
            <v>276323.91708573682</v>
          </cell>
          <cell r="D328">
            <v>741.08692942809193</v>
          </cell>
          <cell r="E328">
            <v>7321.4730705719085</v>
          </cell>
          <cell r="F328">
            <v>8062.56</v>
          </cell>
          <cell r="G328">
            <v>269002.44401516492</v>
          </cell>
          <cell r="H328">
            <v>3100</v>
          </cell>
          <cell r="I328"/>
          <cell r="J328">
            <v>970300</v>
          </cell>
          <cell r="K328"/>
          <cell r="L328"/>
          <cell r="M328"/>
          <cell r="N328">
            <v>3627.6000000000004</v>
          </cell>
        </row>
        <row r="329">
          <cell r="B329">
            <v>53571</v>
          </cell>
          <cell r="C329">
            <v>269002.44401516492</v>
          </cell>
          <cell r="D329">
            <v>721.45110472647161</v>
          </cell>
          <cell r="E329">
            <v>7341.108895273529</v>
          </cell>
          <cell r="F329">
            <v>8062.56</v>
          </cell>
          <cell r="G329">
            <v>261661.33511989139</v>
          </cell>
          <cell r="H329">
            <v>3100</v>
          </cell>
          <cell r="I329"/>
          <cell r="J329">
            <v>973400</v>
          </cell>
          <cell r="K329"/>
          <cell r="L329"/>
          <cell r="M329"/>
          <cell r="N329">
            <v>3627.6000000000004</v>
          </cell>
        </row>
        <row r="330">
          <cell r="B330">
            <v>53601</v>
          </cell>
          <cell r="C330">
            <v>261661.33511989139</v>
          </cell>
          <cell r="D330">
            <v>701.76261772479279</v>
          </cell>
          <cell r="E330">
            <v>7360.7973822752074</v>
          </cell>
          <cell r="F330">
            <v>8062.56</v>
          </cell>
          <cell r="G330">
            <v>254300.53773761619</v>
          </cell>
          <cell r="H330">
            <v>3100</v>
          </cell>
          <cell r="I330"/>
          <cell r="J330">
            <v>976500</v>
          </cell>
          <cell r="K330"/>
          <cell r="L330"/>
          <cell r="M330"/>
          <cell r="N330">
            <v>3627.6000000000004</v>
          </cell>
        </row>
        <row r="331">
          <cell r="B331">
            <v>53632</v>
          </cell>
          <cell r="C331">
            <v>254300.53773761619</v>
          </cell>
          <cell r="D331">
            <v>682.02132718539985</v>
          </cell>
          <cell r="E331">
            <v>7380.5386728146004</v>
          </cell>
          <cell r="F331">
            <v>8062.56</v>
          </cell>
          <cell r="G331">
            <v>246919.99906480158</v>
          </cell>
          <cell r="H331">
            <v>3100</v>
          </cell>
          <cell r="I331"/>
          <cell r="J331">
            <v>979600</v>
          </cell>
          <cell r="K331"/>
          <cell r="L331"/>
          <cell r="M331"/>
          <cell r="N331">
            <v>3627.6000000000004</v>
          </cell>
        </row>
        <row r="332">
          <cell r="B332">
            <v>53662</v>
          </cell>
          <cell r="C332">
            <v>246919.99906480158</v>
          </cell>
          <cell r="D332">
            <v>662.2270914918447</v>
          </cell>
          <cell r="E332">
            <v>7400.3329085081559</v>
          </cell>
          <cell r="F332">
            <v>8062.56</v>
          </cell>
          <cell r="G332">
            <v>239519.66615629342</v>
          </cell>
          <cell r="H332">
            <v>3100</v>
          </cell>
          <cell r="I332"/>
          <cell r="J332">
            <v>982700</v>
          </cell>
          <cell r="K332"/>
          <cell r="L332"/>
          <cell r="M332"/>
          <cell r="N332">
            <v>3627.6000000000004</v>
          </cell>
        </row>
        <row r="333">
          <cell r="B333">
            <v>53693</v>
          </cell>
          <cell r="C333">
            <v>239519.66615629342</v>
          </cell>
          <cell r="D333">
            <v>642.37976864787117</v>
          </cell>
          <cell r="E333">
            <v>7420.1802313521293</v>
          </cell>
          <cell r="F333">
            <v>8062.56</v>
          </cell>
          <cell r="G333">
            <v>232099.48592494128</v>
          </cell>
          <cell r="H333">
            <v>3100</v>
          </cell>
          <cell r="I333"/>
          <cell r="J333">
            <v>985800</v>
          </cell>
          <cell r="K333"/>
          <cell r="L333"/>
          <cell r="M333"/>
          <cell r="N333">
            <v>3627.6000000000004</v>
          </cell>
        </row>
        <row r="334">
          <cell r="B334">
            <v>53724</v>
          </cell>
          <cell r="C334">
            <v>232099.48592494128</v>
          </cell>
          <cell r="D334">
            <v>622.4792162763963</v>
          </cell>
          <cell r="E334">
            <v>7440.0807837236043</v>
          </cell>
          <cell r="F334">
            <v>8062.56</v>
          </cell>
          <cell r="G334">
            <v>224659.40514121769</v>
          </cell>
          <cell r="H334">
            <v>3100</v>
          </cell>
          <cell r="I334"/>
          <cell r="J334">
            <v>988900</v>
          </cell>
          <cell r="K334"/>
          <cell r="L334"/>
          <cell r="M334"/>
          <cell r="N334">
            <v>3627.6000000000004</v>
          </cell>
        </row>
        <row r="335">
          <cell r="B335">
            <v>53752</v>
          </cell>
          <cell r="C335">
            <v>224659.40514121769</v>
          </cell>
          <cell r="D335">
            <v>602.52529161848884</v>
          </cell>
          <cell r="E335">
            <v>7460.0347083815113</v>
          </cell>
          <cell r="F335">
            <v>8062.56</v>
          </cell>
          <cell r="G335">
            <v>217199.37043283618</v>
          </cell>
          <cell r="H335">
            <v>3100</v>
          </cell>
          <cell r="I335"/>
          <cell r="J335">
            <v>992000</v>
          </cell>
          <cell r="K335"/>
          <cell r="L335"/>
          <cell r="M335"/>
          <cell r="N335">
            <v>3627.6000000000004</v>
          </cell>
        </row>
        <row r="336">
          <cell r="B336">
            <v>53783</v>
          </cell>
          <cell r="C336">
            <v>217199.37043283618</v>
          </cell>
          <cell r="D336">
            <v>582.51785153234505</v>
          </cell>
          <cell r="E336">
            <v>7480.0421484676554</v>
          </cell>
          <cell r="F336">
            <v>8062.56</v>
          </cell>
          <cell r="G336">
            <v>209719.32828436853</v>
          </cell>
          <cell r="H336">
            <v>3100</v>
          </cell>
          <cell r="I336"/>
          <cell r="J336">
            <v>995100</v>
          </cell>
          <cell r="K336"/>
          <cell r="L336"/>
          <cell r="M336"/>
          <cell r="N336">
            <v>3627.6000000000004</v>
          </cell>
        </row>
        <row r="337">
          <cell r="B337">
            <v>53813</v>
          </cell>
          <cell r="C337">
            <v>209719.32828436853</v>
          </cell>
          <cell r="D337">
            <v>562.45675249226224</v>
          </cell>
          <cell r="E337">
            <v>7500.1032475077382</v>
          </cell>
          <cell r="F337">
            <v>8062.56</v>
          </cell>
          <cell r="G337">
            <v>202219.22503686079</v>
          </cell>
          <cell r="H337">
            <v>3100</v>
          </cell>
          <cell r="I337"/>
          <cell r="J337">
            <v>998200</v>
          </cell>
          <cell r="K337"/>
          <cell r="L337"/>
          <cell r="M337"/>
          <cell r="N337">
            <v>3627.6000000000004</v>
          </cell>
        </row>
        <row r="338">
          <cell r="B338">
            <v>53844</v>
          </cell>
          <cell r="C338">
            <v>202219.22503686079</v>
          </cell>
          <cell r="D338">
            <v>542.34185058760886</v>
          </cell>
          <cell r="E338">
            <v>7520.2181494123915</v>
          </cell>
          <cell r="F338">
            <v>8062.56</v>
          </cell>
          <cell r="G338">
            <v>194699.0068874484</v>
          </cell>
          <cell r="H338">
            <v>3100</v>
          </cell>
          <cell r="I338"/>
          <cell r="J338">
            <v>1001300</v>
          </cell>
          <cell r="K338"/>
          <cell r="L338"/>
          <cell r="M338"/>
          <cell r="N338">
            <v>3627.6000000000004</v>
          </cell>
        </row>
        <row r="339">
          <cell r="B339">
            <v>53874</v>
          </cell>
          <cell r="C339">
            <v>194699.0068874484</v>
          </cell>
          <cell r="D339">
            <v>522.17300152179223</v>
          </cell>
          <cell r="E339">
            <v>7540.3869984782086</v>
          </cell>
          <cell r="F339">
            <v>8062.56</v>
          </cell>
          <cell r="G339">
            <v>187158.61988897019</v>
          </cell>
          <cell r="H339">
            <v>3100</v>
          </cell>
          <cell r="I339"/>
          <cell r="J339">
            <v>1004400</v>
          </cell>
          <cell r="K339"/>
          <cell r="L339"/>
          <cell r="M339"/>
          <cell r="N339">
            <v>3627.6000000000004</v>
          </cell>
        </row>
        <row r="340">
          <cell r="B340">
            <v>53905</v>
          </cell>
          <cell r="C340">
            <v>187158.61988897019</v>
          </cell>
          <cell r="D340">
            <v>501.95006061122365</v>
          </cell>
          <cell r="E340">
            <v>7560.6099393887771</v>
          </cell>
          <cell r="F340">
            <v>8062.56</v>
          </cell>
          <cell r="G340">
            <v>179598.00994958141</v>
          </cell>
          <cell r="H340">
            <v>3100</v>
          </cell>
          <cell r="I340"/>
          <cell r="J340">
            <v>1007500</v>
          </cell>
          <cell r="K340"/>
          <cell r="L340"/>
          <cell r="M340"/>
          <cell r="N340">
            <v>3627.6000000000004</v>
          </cell>
        </row>
        <row r="341">
          <cell r="B341">
            <v>53936</v>
          </cell>
          <cell r="C341">
            <v>179598.00994958141</v>
          </cell>
          <cell r="D341">
            <v>481.67288278427992</v>
          </cell>
          <cell r="E341">
            <v>7580.8871172157205</v>
          </cell>
          <cell r="F341">
            <v>8062.56</v>
          </cell>
          <cell r="G341">
            <v>172017.12283236568</v>
          </cell>
          <cell r="H341">
            <v>3100</v>
          </cell>
          <cell r="I341"/>
          <cell r="J341">
            <v>1010600</v>
          </cell>
          <cell r="K341"/>
          <cell r="L341"/>
          <cell r="M341"/>
          <cell r="N341">
            <v>3627.6000000000004</v>
          </cell>
        </row>
        <row r="342">
          <cell r="B342">
            <v>53966</v>
          </cell>
          <cell r="C342">
            <v>172017.12283236568</v>
          </cell>
          <cell r="D342">
            <v>461.34132258026318</v>
          </cell>
          <cell r="E342">
            <v>7601.2186774197371</v>
          </cell>
          <cell r="F342">
            <v>8062.56</v>
          </cell>
          <cell r="G342">
            <v>164415.90415494595</v>
          </cell>
          <cell r="H342">
            <v>3100</v>
          </cell>
          <cell r="I342"/>
          <cell r="J342">
            <v>1013700</v>
          </cell>
          <cell r="K342"/>
          <cell r="L342"/>
          <cell r="M342"/>
          <cell r="N342">
            <v>3627.6000000000004</v>
          </cell>
        </row>
        <row r="343">
          <cell r="B343">
            <v>53997</v>
          </cell>
          <cell r="C343">
            <v>164415.90415494595</v>
          </cell>
          <cell r="D343">
            <v>440.95523414835731</v>
          </cell>
          <cell r="E343">
            <v>7621.6047658516427</v>
          </cell>
          <cell r="F343">
            <v>8062.56</v>
          </cell>
          <cell r="G343">
            <v>156794.29938909432</v>
          </cell>
          <cell r="H343">
            <v>3100</v>
          </cell>
          <cell r="I343"/>
          <cell r="J343">
            <v>1016800</v>
          </cell>
          <cell r="K343"/>
          <cell r="L343"/>
          <cell r="M343"/>
          <cell r="N343">
            <v>3627.6000000000004</v>
          </cell>
        </row>
        <row r="344">
          <cell r="B344">
            <v>54027</v>
          </cell>
          <cell r="C344">
            <v>156794.29938909432</v>
          </cell>
          <cell r="D344">
            <v>420.51447124658154</v>
          </cell>
          <cell r="E344">
            <v>7642.0455287534187</v>
          </cell>
          <cell r="F344">
            <v>8062.56</v>
          </cell>
          <cell r="G344">
            <v>149152.25386034089</v>
          </cell>
          <cell r="H344">
            <v>3100</v>
          </cell>
          <cell r="I344"/>
          <cell r="J344">
            <v>1019900</v>
          </cell>
          <cell r="K344"/>
          <cell r="L344"/>
          <cell r="M344"/>
          <cell r="N344">
            <v>3627.6000000000004</v>
          </cell>
        </row>
        <row r="345">
          <cell r="B345">
            <v>54058</v>
          </cell>
          <cell r="C345">
            <v>149152.25386034089</v>
          </cell>
          <cell r="D345">
            <v>400.01888724074126</v>
          </cell>
          <cell r="E345">
            <v>7662.5411127592588</v>
          </cell>
          <cell r="F345">
            <v>8062.56</v>
          </cell>
          <cell r="G345">
            <v>141489.71274758162</v>
          </cell>
          <cell r="H345">
            <v>3100</v>
          </cell>
          <cell r="I345"/>
          <cell r="J345">
            <v>1023000</v>
          </cell>
          <cell r="K345"/>
          <cell r="L345"/>
          <cell r="M345"/>
          <cell r="N345">
            <v>3627.6000000000004</v>
          </cell>
        </row>
        <row r="346">
          <cell r="B346">
            <v>54089</v>
          </cell>
          <cell r="C346">
            <v>141489.71274758162</v>
          </cell>
          <cell r="D346">
            <v>379.46833510337655</v>
          </cell>
          <cell r="E346">
            <v>7683.091664896624</v>
          </cell>
          <cell r="F346">
            <v>8062.56</v>
          </cell>
          <cell r="G346">
            <v>133806.62108268499</v>
          </cell>
          <cell r="H346">
            <v>3100</v>
          </cell>
          <cell r="I346"/>
          <cell r="J346">
            <v>1026100</v>
          </cell>
          <cell r="K346"/>
          <cell r="L346"/>
          <cell r="M346"/>
          <cell r="N346">
            <v>3627.6000000000004</v>
          </cell>
        </row>
        <row r="347">
          <cell r="B347">
            <v>54118</v>
          </cell>
          <cell r="C347">
            <v>133806.62108268499</v>
          </cell>
          <cell r="D347">
            <v>358.86266741270703</v>
          </cell>
          <cell r="E347">
            <v>7703.6973325872932</v>
          </cell>
          <cell r="F347">
            <v>8062.56</v>
          </cell>
          <cell r="G347">
            <v>126102.92375009769</v>
          </cell>
          <cell r="H347">
            <v>3100</v>
          </cell>
          <cell r="I347"/>
          <cell r="J347">
            <v>1029200</v>
          </cell>
          <cell r="K347"/>
          <cell r="L347"/>
          <cell r="M347"/>
          <cell r="N347">
            <v>3627.6000000000004</v>
          </cell>
        </row>
        <row r="348">
          <cell r="B348">
            <v>54149</v>
          </cell>
          <cell r="C348">
            <v>126102.92375009769</v>
          </cell>
          <cell r="D348">
            <v>338.20173635157454</v>
          </cell>
          <cell r="E348">
            <v>7724.3582636484261</v>
          </cell>
          <cell r="F348">
            <v>8062.56</v>
          </cell>
          <cell r="G348">
            <v>118378.56548644927</v>
          </cell>
          <cell r="H348">
            <v>3100</v>
          </cell>
          <cell r="I348"/>
          <cell r="J348">
            <v>1032300</v>
          </cell>
          <cell r="K348"/>
          <cell r="L348"/>
          <cell r="M348"/>
          <cell r="N348">
            <v>3627.6000000000004</v>
          </cell>
        </row>
        <row r="349">
          <cell r="B349">
            <v>54179</v>
          </cell>
          <cell r="C349">
            <v>118378.56548644927</v>
          </cell>
          <cell r="D349">
            <v>317.48539370638264</v>
          </cell>
          <cell r="E349">
            <v>7745.0746062936178</v>
          </cell>
          <cell r="F349">
            <v>8062.56</v>
          </cell>
          <cell r="G349">
            <v>110633.49088015564</v>
          </cell>
          <cell r="H349">
            <v>3100</v>
          </cell>
          <cell r="I349"/>
          <cell r="J349">
            <v>1035400</v>
          </cell>
          <cell r="K349"/>
          <cell r="L349"/>
          <cell r="M349"/>
          <cell r="N349">
            <v>3627.6000000000004</v>
          </cell>
        </row>
        <row r="350">
          <cell r="B350">
            <v>54210</v>
          </cell>
          <cell r="C350">
            <v>110633.49088015564</v>
          </cell>
          <cell r="D350">
            <v>296.71349086603345</v>
          </cell>
          <cell r="E350">
            <v>7765.8465091339667</v>
          </cell>
          <cell r="F350">
            <v>8062.56</v>
          </cell>
          <cell r="G350">
            <v>102867.64437102168</v>
          </cell>
          <cell r="H350">
            <v>3100</v>
          </cell>
          <cell r="I350"/>
          <cell r="J350">
            <v>1038500</v>
          </cell>
          <cell r="K350"/>
          <cell r="L350"/>
          <cell r="M350"/>
          <cell r="N350">
            <v>3627.6000000000004</v>
          </cell>
        </row>
        <row r="351">
          <cell r="B351">
            <v>54240</v>
          </cell>
          <cell r="C351">
            <v>102867.64437102168</v>
          </cell>
          <cell r="D351">
            <v>275.88587882086165</v>
          </cell>
          <cell r="E351">
            <v>7786.6741211791386</v>
          </cell>
          <cell r="F351">
            <v>8062.56</v>
          </cell>
          <cell r="G351">
            <v>95080.970249842547</v>
          </cell>
          <cell r="H351">
            <v>3100</v>
          </cell>
          <cell r="I351"/>
          <cell r="J351">
            <v>1041600</v>
          </cell>
          <cell r="K351"/>
          <cell r="L351"/>
          <cell r="M351"/>
          <cell r="N351">
            <v>3627.6000000000004</v>
          </cell>
        </row>
        <row r="352">
          <cell r="B352">
            <v>54271</v>
          </cell>
          <cell r="C352">
            <v>95080.970249842547</v>
          </cell>
          <cell r="D352">
            <v>255.00240816156523</v>
          </cell>
          <cell r="E352">
            <v>7807.5575918384347</v>
          </cell>
          <cell r="F352">
            <v>8062.56</v>
          </cell>
          <cell r="G352">
            <v>87273.412658004119</v>
          </cell>
          <cell r="H352">
            <v>3100</v>
          </cell>
          <cell r="I352"/>
          <cell r="J352">
            <v>1044700</v>
          </cell>
          <cell r="K352"/>
          <cell r="L352"/>
          <cell r="M352"/>
          <cell r="N352">
            <v>3627.6000000000004</v>
          </cell>
        </row>
        <row r="353">
          <cell r="B353">
            <v>54302</v>
          </cell>
          <cell r="C353">
            <v>87273.412658004119</v>
          </cell>
          <cell r="D353">
            <v>234.06292907813418</v>
          </cell>
          <cell r="E353">
            <v>7828.497070921866</v>
          </cell>
          <cell r="F353">
            <v>8062.56</v>
          </cell>
          <cell r="G353">
            <v>79444.915587082258</v>
          </cell>
          <cell r="H353">
            <v>3100</v>
          </cell>
          <cell r="I353"/>
          <cell r="J353">
            <v>1047800</v>
          </cell>
          <cell r="K353"/>
          <cell r="L353"/>
          <cell r="M353"/>
          <cell r="N353">
            <v>3627.6000000000004</v>
          </cell>
        </row>
        <row r="354">
          <cell r="B354">
            <v>54332</v>
          </cell>
          <cell r="C354">
            <v>79444.915587082258</v>
          </cell>
          <cell r="D354">
            <v>213.06729135877529</v>
          </cell>
          <cell r="E354">
            <v>7849.4927086412254</v>
          </cell>
          <cell r="F354">
            <v>8062.56</v>
          </cell>
          <cell r="G354">
            <v>71595.422878441037</v>
          </cell>
          <cell r="H354">
            <v>3100</v>
          </cell>
          <cell r="I354"/>
          <cell r="J354">
            <v>1050900</v>
          </cell>
          <cell r="K354"/>
          <cell r="L354"/>
          <cell r="M354"/>
          <cell r="N354">
            <v>3627.6000000000004</v>
          </cell>
        </row>
        <row r="355">
          <cell r="B355">
            <v>54363</v>
          </cell>
          <cell r="C355">
            <v>71595.422878441037</v>
          </cell>
          <cell r="D355">
            <v>192.01534438883496</v>
          </cell>
          <cell r="E355">
            <v>7870.5446556111656</v>
          </cell>
          <cell r="F355">
            <v>8062.56</v>
          </cell>
          <cell r="G355">
            <v>63724.878222829873</v>
          </cell>
          <cell r="H355">
            <v>3100</v>
          </cell>
          <cell r="I355"/>
          <cell r="J355">
            <v>1054000</v>
          </cell>
          <cell r="K355"/>
          <cell r="L355"/>
          <cell r="M355"/>
          <cell r="N355">
            <v>3627.6000000000004</v>
          </cell>
        </row>
        <row r="356">
          <cell r="B356">
            <v>54393</v>
          </cell>
          <cell r="C356">
            <v>63724.878222829873</v>
          </cell>
          <cell r="D356">
            <v>170.9069371497186</v>
          </cell>
          <cell r="E356">
            <v>7891.6530628502815</v>
          </cell>
          <cell r="F356">
            <v>8062.56</v>
          </cell>
          <cell r="G356">
            <v>55833.225159979593</v>
          </cell>
          <cell r="H356">
            <v>3100</v>
          </cell>
          <cell r="I356"/>
          <cell r="J356">
            <v>1057100</v>
          </cell>
          <cell r="K356"/>
          <cell r="L356"/>
          <cell r="M356"/>
          <cell r="N356">
            <v>3627.6000000000004</v>
          </cell>
        </row>
        <row r="357">
          <cell r="B357">
            <v>54424</v>
          </cell>
          <cell r="C357">
            <v>55833.225159979593</v>
          </cell>
          <cell r="D357">
            <v>149.74191821780727</v>
          </cell>
          <cell r="E357">
            <v>7912.8180817821931</v>
          </cell>
          <cell r="F357">
            <v>8062.56</v>
          </cell>
          <cell r="G357">
            <v>47920.407078197401</v>
          </cell>
          <cell r="H357">
            <v>3100</v>
          </cell>
          <cell r="I357"/>
          <cell r="J357">
            <v>1060200</v>
          </cell>
          <cell r="K357"/>
          <cell r="L357"/>
          <cell r="M357"/>
          <cell r="N357">
            <v>3627.6000000000004</v>
          </cell>
        </row>
        <row r="358">
          <cell r="B358">
            <v>54455</v>
          </cell>
          <cell r="C358">
            <v>47920.407078197401</v>
          </cell>
          <cell r="D358">
            <v>128.52013576337154</v>
          </cell>
          <cell r="E358">
            <v>7934.039864236629</v>
          </cell>
          <cell r="F358">
            <v>8062.56</v>
          </cell>
          <cell r="G358">
            <v>39986.367213960773</v>
          </cell>
          <cell r="H358">
            <v>3100</v>
          </cell>
          <cell r="I358"/>
          <cell r="J358">
            <v>1063300</v>
          </cell>
          <cell r="K358"/>
          <cell r="L358"/>
          <cell r="M358"/>
          <cell r="N358">
            <v>3627.6000000000004</v>
          </cell>
        </row>
        <row r="359">
          <cell r="B359">
            <v>54483</v>
          </cell>
          <cell r="C359">
            <v>39986.367213960773</v>
          </cell>
          <cell r="D359">
            <v>107.2414375494821</v>
          </cell>
          <cell r="E359">
            <v>7955.3185624505186</v>
          </cell>
          <cell r="F359">
            <v>8062.56</v>
          </cell>
          <cell r="G359">
            <v>32031.048651510253</v>
          </cell>
          <cell r="H359">
            <v>3100</v>
          </cell>
          <cell r="I359"/>
          <cell r="J359">
            <v>1066400</v>
          </cell>
          <cell r="K359"/>
          <cell r="L359"/>
          <cell r="M359"/>
          <cell r="N359">
            <v>3627.6000000000004</v>
          </cell>
        </row>
        <row r="360">
          <cell r="B360">
            <v>54514</v>
          </cell>
          <cell r="C360">
            <v>32031.048651510253</v>
          </cell>
          <cell r="D360">
            <v>85.905670930917935</v>
          </cell>
          <cell r="E360">
            <v>7976.6543290690825</v>
          </cell>
          <cell r="F360">
            <v>8062.56</v>
          </cell>
          <cell r="G360">
            <v>24054.394322441171</v>
          </cell>
          <cell r="H360">
            <v>3100</v>
          </cell>
          <cell r="I360"/>
          <cell r="J360">
            <v>1069500</v>
          </cell>
          <cell r="K360"/>
          <cell r="L360"/>
          <cell r="M360"/>
          <cell r="N360">
            <v>3627.6000000000004</v>
          </cell>
        </row>
        <row r="361">
          <cell r="B361">
            <v>54544</v>
          </cell>
          <cell r="C361">
            <v>24054.394322441171</v>
          </cell>
          <cell r="D361">
            <v>64.512682853071098</v>
          </cell>
          <cell r="E361">
            <v>7998.0473171469293</v>
          </cell>
          <cell r="F361">
            <v>8062.56</v>
          </cell>
          <cell r="G361">
            <v>16056.347005294241</v>
          </cell>
          <cell r="H361">
            <v>3100</v>
          </cell>
          <cell r="I361"/>
          <cell r="J361">
            <v>1072600</v>
          </cell>
          <cell r="K361"/>
          <cell r="L361"/>
          <cell r="M361"/>
          <cell r="N361">
            <v>3627.6000000000004</v>
          </cell>
        </row>
        <row r="362">
          <cell r="B362">
            <v>54575</v>
          </cell>
          <cell r="C362">
            <v>16056.347005294241</v>
          </cell>
          <cell r="D362">
            <v>43.062319850848894</v>
          </cell>
          <cell r="E362">
            <v>8019.4976801491512</v>
          </cell>
          <cell r="F362">
            <v>8062.56</v>
          </cell>
          <cell r="G362">
            <v>8036.84932514509</v>
          </cell>
          <cell r="H362">
            <v>3100</v>
          </cell>
          <cell r="I362"/>
          <cell r="J362">
            <v>1075700</v>
          </cell>
          <cell r="K362"/>
          <cell r="L362"/>
          <cell r="M362"/>
          <cell r="N362">
            <v>3627.6000000000004</v>
          </cell>
        </row>
        <row r="363">
          <cell r="B363">
            <v>54605</v>
          </cell>
          <cell r="C363">
            <v>8036.84932514509</v>
          </cell>
          <cell r="D363">
            <v>21.554428047572877</v>
          </cell>
          <cell r="E363">
            <v>8041.0055719524271</v>
          </cell>
          <cell r="F363">
            <v>8062.56</v>
          </cell>
          <cell r="G363">
            <v>-4.1562468073370837</v>
          </cell>
          <cell r="H363">
            <v>3100</v>
          </cell>
          <cell r="I363"/>
          <cell r="J363">
            <v>1078800</v>
          </cell>
          <cell r="K363"/>
          <cell r="L363"/>
          <cell r="M363"/>
          <cell r="N363">
            <v>3627.6000000000004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ground"/>
      <sheetName val="Schedule"/>
      <sheetName val="Income_Allocation"/>
    </sheetNames>
    <sheetDataSet>
      <sheetData sheetId="0">
        <row r="8">
          <cell r="C8">
            <v>0.12</v>
          </cell>
        </row>
        <row r="11">
          <cell r="C11">
            <v>1000000</v>
          </cell>
        </row>
        <row r="12">
          <cell r="C12">
            <v>100000</v>
          </cell>
        </row>
        <row r="13">
          <cell r="C13">
            <v>10000</v>
          </cell>
        </row>
        <row r="14">
          <cell r="C14">
            <v>66600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7D7FA-2618-4907-B162-2490984977B2}" name="Table1" displayName="Table1" ref="C1:Q17" totalsRowCount="1" headerRowDxfId="23" dataDxfId="22" tableBorderDxfId="21">
  <autoFilter ref="C1:Q16" xr:uid="{DA619993-73C7-4358-B7EA-FEB67FA3E27F}"/>
  <sortState xmlns:xlrd2="http://schemas.microsoft.com/office/spreadsheetml/2017/richdata2" ref="C2:Q16">
    <sortCondition ref="C1:C16"/>
  </sortState>
  <tableColumns count="15">
    <tableColumn id="1" xr3:uid="{A5FB0CA0-8BE2-45BC-B470-89A66CAA5A60}" name="Investment" dataDxfId="20"/>
    <tableColumn id="2" xr3:uid="{A232BEA7-5811-482B-8337-2A469678CA73}" name="Rate" dataDxfId="19"/>
    <tableColumn id="3" xr3:uid="{EFFAF648-7C0D-47C7-B711-9BE18791EACE}" name="Capital At Risk" totalsRowFunction="custom" dataDxfId="18" totalsRowDxfId="5">
      <totalsRowFormula>SUM(Table1[Capital At Risk])</totalsRowFormula>
    </tableColumn>
    <tableColumn id="4" xr3:uid="{CC85A32E-4AE4-4CD9-9DB9-B307B2FA7C4E}" name="Fee" totalsRowFunction="custom" dataDxfId="17" totalsRowDxfId="4">
      <totalsRowFormula>SUM(Table1[Fee])</totalsRowFormula>
    </tableColumn>
    <tableColumn id="5" xr3:uid="{BDF4E4EE-F4A3-4715-9234-801476572BDE}" name="Uncollected Payments" totalsRowFunction="custom" dataDxfId="16" totalsRowDxfId="3">
      <totalsRowFormula>SUM(Table1[Uncollected Payments])</totalsRowFormula>
    </tableColumn>
    <tableColumn id="6" xr3:uid="{99A276F3-0651-4E47-B516-BFA43A6AA323}" name="Reserve and Legal Fees" totalsRowFunction="custom" dataDxfId="15" totalsRowDxfId="2">
      <totalsRowFormula>SUM(Table1[Reserve and Legal Fees])</totalsRowFormula>
    </tableColumn>
    <tableColumn id="7" xr3:uid="{303D8299-3DDD-477D-B9F8-010057AF5B63}" name="Current Outstanding Balance" totalsRowFunction="custom" dataDxfId="14" totalsRowDxfId="1" dataCellStyle="Currency">
      <totalsRowFormula>SUM(Table1[Current Outstanding Balance])</totalsRowFormula>
    </tableColumn>
    <tableColumn id="8" xr3:uid="{960F66B2-CA28-4F84-B441-AF8D6E13918B}" name="External Investors" dataDxfId="13"/>
    <tableColumn id="9" xr3:uid="{617F63E4-C1F1-473B-8826-82B437A90B5E}" name="Payment Frequency" dataDxfId="12"/>
    <tableColumn id="10" xr3:uid="{D10D8347-BB3C-461E-969C-50F7141C78CF}" name="Amount" dataDxfId="11"/>
    <tableColumn id="11" xr3:uid="{3CBDCCAD-F1BE-4369-B320-C55F10400FD0}" name="Start Date" dataDxfId="10"/>
    <tableColumn id="12" xr3:uid="{5A64E458-BB0C-4A45-A83A-B60A62F11288}" name="End of Term" dataDxfId="9"/>
    <tableColumn id="13" xr3:uid="{951DE6B1-F9A5-46C7-8902-7EA08234C23A}" name="Security " dataDxfId="8"/>
    <tableColumn id="14" xr3:uid="{E90963BF-814A-4F3D-81BD-32DFCE71879A}" name="Notes " dataDxfId="7"/>
    <tableColumn id="15" xr3:uid="{17D89F44-EA75-449F-8749-7CA9BD7447EA}" name="Class" dataDxfId="6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C100-02DD-4C75-B366-AEABED01BC21}">
  <sheetPr codeName="Sheet1"/>
  <dimension ref="A1:Q28"/>
  <sheetViews>
    <sheetView tabSelected="1" workbookViewId="0">
      <selection activeCell="C20" sqref="C20"/>
    </sheetView>
  </sheetViews>
  <sheetFormatPr defaultRowHeight="15" x14ac:dyDescent="0.25"/>
  <cols>
    <col min="1" max="2" width="17" customWidth="1"/>
    <col min="3" max="3" width="37.7109375" bestFit="1" customWidth="1"/>
    <col min="4" max="4" width="13.140625" customWidth="1"/>
    <col min="5" max="5" width="19.85546875" bestFit="1" customWidth="1"/>
    <col min="6" max="6" width="15.28515625" bestFit="1" customWidth="1"/>
    <col min="7" max="7" width="23" customWidth="1"/>
    <col min="8" max="8" width="26.42578125" bestFit="1" customWidth="1"/>
    <col min="9" max="9" width="28.42578125" customWidth="1"/>
    <col min="10" max="12" width="21.5703125" customWidth="1"/>
    <col min="13" max="14" width="21.42578125" customWidth="1"/>
    <col min="15" max="15" width="34.42578125" customWidth="1"/>
    <col min="16" max="16" width="47.5703125" bestFit="1" customWidth="1"/>
    <col min="17" max="17" width="93.140625" bestFit="1" customWidth="1"/>
  </cols>
  <sheetData>
    <row r="1" spans="1:17" ht="30" x14ac:dyDescent="0.25">
      <c r="A1" s="3" t="s">
        <v>0</v>
      </c>
      <c r="B1" s="3"/>
      <c r="C1" s="8" t="s">
        <v>69</v>
      </c>
      <c r="D1" s="5" t="s">
        <v>3</v>
      </c>
      <c r="E1" s="5" t="s">
        <v>63</v>
      </c>
      <c r="F1" s="5" t="s">
        <v>64</v>
      </c>
      <c r="G1" s="5" t="s">
        <v>73</v>
      </c>
      <c r="H1" s="5" t="s">
        <v>82</v>
      </c>
      <c r="I1" s="5" t="s">
        <v>4</v>
      </c>
      <c r="J1" s="5" t="s">
        <v>5</v>
      </c>
      <c r="K1" s="5" t="s">
        <v>67</v>
      </c>
      <c r="L1" s="5" t="s">
        <v>68</v>
      </c>
      <c r="M1" s="6" t="s">
        <v>65</v>
      </c>
      <c r="N1" s="6" t="s">
        <v>66</v>
      </c>
      <c r="O1" s="6" t="s">
        <v>6</v>
      </c>
      <c r="P1" s="5" t="s">
        <v>7</v>
      </c>
      <c r="Q1" s="5" t="s">
        <v>70</v>
      </c>
    </row>
    <row r="2" spans="1:17" x14ac:dyDescent="0.25">
      <c r="A2" s="1" t="s">
        <v>53</v>
      </c>
      <c r="B2" s="1"/>
      <c r="C2" s="10" t="s">
        <v>9</v>
      </c>
      <c r="D2" s="11"/>
      <c r="E2" s="12"/>
      <c r="F2" s="12"/>
      <c r="G2" s="12"/>
      <c r="H2" s="12"/>
      <c r="I2" s="10"/>
      <c r="J2" s="10"/>
      <c r="K2" s="10"/>
      <c r="L2" s="10"/>
      <c r="M2" s="10"/>
      <c r="N2" s="10"/>
      <c r="O2" s="10"/>
      <c r="P2" s="10"/>
      <c r="Q2" s="11" t="s">
        <v>69</v>
      </c>
    </row>
    <row r="3" spans="1:17" ht="24" customHeight="1" x14ac:dyDescent="0.25">
      <c r="A3" s="3" t="s">
        <v>1</v>
      </c>
      <c r="B3" s="3"/>
      <c r="C3" s="10" t="s">
        <v>78</v>
      </c>
      <c r="D3" s="13">
        <v>0.12</v>
      </c>
      <c r="E3" s="12">
        <f>[1]schedule!$C$4</f>
        <v>3000000</v>
      </c>
      <c r="F3" s="12">
        <f>[1]schedule!$D$4</f>
        <v>120000</v>
      </c>
      <c r="G3" s="12">
        <f>IFERROR(VLOOKUP(DATEVALUE(_xlfn.CONCAT($A$2," ",$A$4)),[1]schedule!$B$3:$H$32,7,FALSE),"No Data Available for this Period.")</f>
        <v>249600.00452054798</v>
      </c>
      <c r="H3" s="17"/>
      <c r="I3" s="12">
        <f>IFERROR(VLOOKUP(DATEVALUE(_xlfn.CONCAT($A$2," ",$A$4)),[1]schedule!B$4:H$32,6,FALSE),"No Data Available for this Period.")</f>
        <v>3369600.004520548</v>
      </c>
      <c r="J3" s="10" t="s">
        <v>75</v>
      </c>
      <c r="K3" s="10" t="s">
        <v>76</v>
      </c>
      <c r="L3" s="12">
        <v>93600</v>
      </c>
      <c r="M3" s="10" t="s">
        <v>11</v>
      </c>
      <c r="N3" s="10"/>
      <c r="O3" s="10" t="s">
        <v>12</v>
      </c>
      <c r="P3" s="10" t="s">
        <v>13</v>
      </c>
      <c r="Q3" s="11" t="s">
        <v>69</v>
      </c>
    </row>
    <row r="4" spans="1:17" x14ac:dyDescent="0.25">
      <c r="A4" s="2">
        <v>2021</v>
      </c>
      <c r="B4" s="2"/>
      <c r="C4" s="11" t="s">
        <v>79</v>
      </c>
      <c r="D4" s="11" t="s">
        <v>14</v>
      </c>
      <c r="E4" s="14">
        <f>[2]Background!$C$8</f>
        <v>500000</v>
      </c>
      <c r="F4" s="14">
        <f>[2]Background!$C$7</f>
        <v>25000</v>
      </c>
      <c r="G4" s="14">
        <f>Summary!$I13-Summary!$E13-Summary!$F13-Summary!$H13</f>
        <v>21700</v>
      </c>
      <c r="H4" s="12">
        <f>Summary!$I4-Summary!$E4-Summary!$F4-Summary!$G4</f>
        <v>53300</v>
      </c>
      <c r="I4" s="12">
        <f>IFERROR(VLOOKUP(DATEVALUE(_xlfn.CONCAT($A$2," ",$A$4)),[2]Schedule!$C$15:$J$40,8,FALSE),"No Data Available for this Period.")</f>
        <v>600000</v>
      </c>
      <c r="J4" s="11"/>
      <c r="K4" s="10" t="s">
        <v>77</v>
      </c>
      <c r="L4" s="10" t="s">
        <v>77</v>
      </c>
      <c r="M4" s="11"/>
      <c r="N4" s="11"/>
      <c r="O4" s="11"/>
      <c r="P4" s="11"/>
      <c r="Q4" s="11" t="s">
        <v>2</v>
      </c>
    </row>
    <row r="5" spans="1:17" x14ac:dyDescent="0.25">
      <c r="C5" s="10" t="s">
        <v>80</v>
      </c>
      <c r="D5" s="11"/>
      <c r="E5" s="15">
        <v>1000000</v>
      </c>
      <c r="F5" s="12"/>
      <c r="G5" s="12"/>
      <c r="H5" s="12"/>
      <c r="I5" s="10"/>
      <c r="J5" s="10" t="s">
        <v>15</v>
      </c>
      <c r="K5" s="10"/>
      <c r="L5" s="10"/>
      <c r="M5" s="10"/>
      <c r="N5" s="10"/>
      <c r="O5" s="10" t="s">
        <v>12</v>
      </c>
      <c r="P5" s="10" t="s">
        <v>16</v>
      </c>
      <c r="Q5" s="11" t="s">
        <v>69</v>
      </c>
    </row>
    <row r="6" spans="1:17" ht="45" x14ac:dyDescent="0.25">
      <c r="C6" s="11" t="s">
        <v>18</v>
      </c>
      <c r="D6" s="13">
        <f>[3]Background!$C$5</f>
        <v>0.22</v>
      </c>
      <c r="E6" s="14">
        <f>[3]Background!$C$4</f>
        <v>250000</v>
      </c>
      <c r="F6" s="14">
        <v>0</v>
      </c>
      <c r="G6" s="14" t="e">
        <f>Summary!$I14-Summary!$E14-Summary!$F14</f>
        <v>#VALUE!</v>
      </c>
      <c r="H6" s="14" t="e">
        <f>Summary!$I14-Summary!$E14-Summary!$F14-Summary!$G14</f>
        <v>#VALUE!</v>
      </c>
      <c r="I6" s="12">
        <f>IFERROR(VLOOKUP(DATEVALUE(_xlfn.CONCAT($A$2," ",$A$4)),[3]Schedule!$D$6:$M$28,10,FALSE),"No Data Available for this Period.")</f>
        <v>273596.66476191208</v>
      </c>
      <c r="J6" s="11"/>
      <c r="K6" s="10" t="s">
        <v>77</v>
      </c>
      <c r="L6" s="10" t="s">
        <v>77</v>
      </c>
      <c r="M6" s="10" t="s">
        <v>19</v>
      </c>
      <c r="N6" s="10"/>
      <c r="O6" s="10"/>
      <c r="P6" s="10" t="s">
        <v>20</v>
      </c>
      <c r="Q6" s="11" t="s">
        <v>72</v>
      </c>
    </row>
    <row r="7" spans="1:17" ht="30" x14ac:dyDescent="0.25">
      <c r="C7" s="10" t="s">
        <v>21</v>
      </c>
      <c r="D7" s="13">
        <f>[4]Schedule!$G$8</f>
        <v>0.22</v>
      </c>
      <c r="E7" s="12">
        <f>IFERROR(VLOOKUP(DATEVALUE(_xlfn.CONCAT($A$2," ",$A$4)),[4]Schedule!$A$4:$F$53,6,FALSE),"No Data Available for this Period.")</f>
        <v>3461666.8</v>
      </c>
      <c r="F7" s="12">
        <v>0</v>
      </c>
      <c r="G7" s="12">
        <f>Summary!$I3-Summary!$E3-Summary!$F3</f>
        <v>249600.00452054804</v>
      </c>
      <c r="H7" s="12">
        <f>Summary!$I3-Summary!$E3-Summary!$F3-Summary!$G3</f>
        <v>0</v>
      </c>
      <c r="I7" s="12">
        <f>IFERROR(VLOOKUP(DATEVALUE(_xlfn.CONCAT($A$2," ",$A$4)),[4]Schedule!$A$4:$F$53,6,FALSE),"No Data Available for this Period.")</f>
        <v>3461666.8</v>
      </c>
      <c r="J7" s="10" t="s">
        <v>10</v>
      </c>
      <c r="K7" s="10" t="s">
        <v>77</v>
      </c>
      <c r="L7" s="10" t="s">
        <v>77</v>
      </c>
      <c r="M7" s="10"/>
      <c r="N7" s="10"/>
      <c r="O7" s="10" t="s">
        <v>17</v>
      </c>
      <c r="P7" s="10" t="s">
        <v>22</v>
      </c>
      <c r="Q7" s="11" t="s">
        <v>69</v>
      </c>
    </row>
    <row r="8" spans="1:17" ht="30" x14ac:dyDescent="0.25">
      <c r="C8" s="10" t="s">
        <v>23</v>
      </c>
      <c r="D8" s="16">
        <f>[5]Background!$C$9</f>
        <v>0.126</v>
      </c>
      <c r="E8" s="12">
        <f>[5]Background!$C$2+[5]Background!$C$4</f>
        <v>10000000</v>
      </c>
      <c r="F8" s="12">
        <f>[5]Background!$C$3+[5]Background!$C$6</f>
        <v>450000</v>
      </c>
      <c r="G8" s="12">
        <f>Summary!$I7-Summary!$E7-Summary!$F7-Summary!$H7</f>
        <v>0</v>
      </c>
      <c r="H8" s="12">
        <f>[5]Background!$C$5</f>
        <v>350000</v>
      </c>
      <c r="I8" s="12">
        <f>IFERROR(VLOOKUP(DATEVALUE(_xlfn.CONCAT($A$2," ",$A$4)),[5]Mortgage_Schedule!$C$3:$K$48,9,FALSE),"No Data Available for this Period.")</f>
        <v>14962933.844225178</v>
      </c>
      <c r="J8" s="10" t="s">
        <v>24</v>
      </c>
      <c r="K8" s="10" t="s">
        <v>77</v>
      </c>
      <c r="L8" s="10" t="s">
        <v>77</v>
      </c>
      <c r="M8" s="10" t="s">
        <v>25</v>
      </c>
      <c r="N8" s="10"/>
      <c r="O8" s="10" t="s">
        <v>26</v>
      </c>
      <c r="P8" s="10" t="s">
        <v>27</v>
      </c>
      <c r="Q8" s="11" t="s">
        <v>71</v>
      </c>
    </row>
    <row r="9" spans="1:17" ht="45" x14ac:dyDescent="0.25">
      <c r="C9" s="20" t="s">
        <v>28</v>
      </c>
      <c r="D9" s="21">
        <f>[6]Background!$C$19</f>
        <v>0.12</v>
      </c>
      <c r="E9" s="22">
        <f>[6]Background!$C$16</f>
        <v>2911765</v>
      </c>
      <c r="F9" s="26">
        <v>0</v>
      </c>
      <c r="G9" s="26">
        <v>0</v>
      </c>
      <c r="H9" s="26">
        <v>0</v>
      </c>
      <c r="I9" s="22">
        <f>IFERROR(VLOOKUP(DATEVALUE(_xlfn.CONCAT($A$2," ",$A$4)),[6]schedule!$B$4:$E$51,4,FALSE),"No Data Available for this Period.")</f>
        <v>2911765</v>
      </c>
      <c r="J9" s="20" t="s">
        <v>10</v>
      </c>
      <c r="K9" s="20" t="s">
        <v>76</v>
      </c>
      <c r="L9" s="20" t="s">
        <v>77</v>
      </c>
      <c r="M9" s="20" t="s">
        <v>29</v>
      </c>
      <c r="N9" s="20"/>
      <c r="O9" s="20" t="s">
        <v>12</v>
      </c>
      <c r="P9" s="22" t="s">
        <v>30</v>
      </c>
      <c r="Q9" s="24" t="s">
        <v>69</v>
      </c>
    </row>
    <row r="10" spans="1:17" x14ac:dyDescent="0.25">
      <c r="C10" s="10" t="s">
        <v>31</v>
      </c>
      <c r="D10" s="11"/>
      <c r="E10" s="12" t="s">
        <v>32</v>
      </c>
      <c r="F10" s="12"/>
      <c r="G10" s="12"/>
      <c r="H10" s="12"/>
      <c r="I10" s="10"/>
      <c r="J10" s="10"/>
      <c r="K10" s="10"/>
      <c r="L10" s="10"/>
      <c r="M10" s="10"/>
      <c r="N10" s="10"/>
      <c r="O10" s="10"/>
      <c r="P10" s="10" t="s">
        <v>33</v>
      </c>
      <c r="Q10" s="11" t="s">
        <v>2</v>
      </c>
    </row>
    <row r="11" spans="1:17" x14ac:dyDescent="0.25">
      <c r="C11" s="20" t="s">
        <v>34</v>
      </c>
      <c r="D11" s="25">
        <v>0.125</v>
      </c>
      <c r="E11" s="22">
        <f>[7]Background!$C$9</f>
        <v>600000</v>
      </c>
      <c r="F11" s="22">
        <v>0</v>
      </c>
      <c r="G11" s="22">
        <f>IFERROR(VLOOKUP(DATEVALUE(_xlfn.CONCAT($A$2," ",$A$4)),[7]Schedule!$A$5:$K$38,11,FALSE)-Summary!$E9-Summary!$F9-Summary!$H9,"No Data Available for this Period.")</f>
        <v>-2244678.7656129436</v>
      </c>
      <c r="H11" s="22">
        <f>[7]Background!$C$12</f>
        <v>40000</v>
      </c>
      <c r="I11" s="22">
        <f>IFERROR(VLOOKUP(DATEVALUE(_xlfn.CONCAT($A$2," ",$A$4)),[7]Schedule!$A$5:$K$38,11,FALSE),"No Data Available for this Period.")</f>
        <v>667086.23438705632</v>
      </c>
      <c r="J11" s="20" t="s">
        <v>10</v>
      </c>
      <c r="K11" s="20" t="s">
        <v>77</v>
      </c>
      <c r="L11" s="20" t="s">
        <v>77</v>
      </c>
      <c r="M11" s="20" t="s">
        <v>35</v>
      </c>
      <c r="N11" s="20"/>
      <c r="O11" s="20" t="s">
        <v>83</v>
      </c>
      <c r="P11" s="20" t="s">
        <v>36</v>
      </c>
      <c r="Q11" s="24" t="s">
        <v>71</v>
      </c>
    </row>
    <row r="12" spans="1:17" x14ac:dyDescent="0.25">
      <c r="C12" s="20" t="s">
        <v>37</v>
      </c>
      <c r="D12" s="24" t="s">
        <v>38</v>
      </c>
      <c r="E12" s="22">
        <f>[8]Background!$C$12</f>
        <v>200000</v>
      </c>
      <c r="F12" s="22">
        <v>0</v>
      </c>
      <c r="G12" s="22">
        <f>VLOOKUP("Saltspring- BMO Line of credit",Table1[[#Headers],[#Data],[Investment]:[Current Outstanding Balance]],7,FALSE)</f>
        <v>3627.6000000000004</v>
      </c>
      <c r="H12" s="22">
        <v>0</v>
      </c>
      <c r="I12" s="22">
        <f>IFERROR(VLOOKUP(DATEVALUE(_xlfn.CONCAT($A$2," ",$A$4)),[8]Schedule!$B$4:$N$363,13,FALSE),"No Data Available for this Period.")</f>
        <v>3627.6000000000004</v>
      </c>
      <c r="J12" s="20"/>
      <c r="K12" s="20" t="s">
        <v>77</v>
      </c>
      <c r="L12" s="20" t="s">
        <v>77</v>
      </c>
      <c r="M12" s="20"/>
      <c r="N12" s="20"/>
      <c r="O12" s="20"/>
      <c r="P12" s="20"/>
      <c r="Q12" s="24" t="s">
        <v>72</v>
      </c>
    </row>
    <row r="13" spans="1:17" x14ac:dyDescent="0.25">
      <c r="C13" s="20" t="s">
        <v>39</v>
      </c>
      <c r="D13" s="23">
        <f>[8]Background!$C$7</f>
        <v>0.02</v>
      </c>
      <c r="E13" s="22">
        <v>0</v>
      </c>
      <c r="F13" s="22"/>
      <c r="G13" s="22"/>
      <c r="H13" s="22"/>
      <c r="I13" s="22">
        <f>IFERROR(VLOOKUP(DATEVALUE(_xlfn.CONCAT($A$2," ",$A$4)),[8]Schedule!$B$4:$N$363,9,FALSE),"No Data Available for this Period.")</f>
        <v>21700</v>
      </c>
      <c r="J13" s="20"/>
      <c r="K13" s="20"/>
      <c r="L13" s="20"/>
      <c r="M13" s="20"/>
      <c r="N13" s="20"/>
      <c r="O13" s="20"/>
      <c r="P13" s="20"/>
      <c r="Q13" s="24" t="s">
        <v>72</v>
      </c>
    </row>
    <row r="14" spans="1:17" ht="30" x14ac:dyDescent="0.25">
      <c r="C14" s="20" t="s">
        <v>40</v>
      </c>
      <c r="D14" s="21">
        <f>[9]Background!$C$8</f>
        <v>0.12</v>
      </c>
      <c r="E14" s="22">
        <f>[9]Background!$C$11-412000</f>
        <v>588000</v>
      </c>
      <c r="F14" s="22">
        <f>[9]Background!$C$12</f>
        <v>100000</v>
      </c>
      <c r="G14" s="22" t="e">
        <f>VLOOKUP("Small Kingsway Loan – Cameary Gardens ",Table1[[#Headers],[#Data],[Investment]:[Current Outstanding Balance]],7,FALSE)-VLOOKUP("Small Kingsway Loan – Cameary Gardens ",Table1[[#Headers],[#Data],[Investment]:[Current Outstanding Balance]],4,FALSE)-VLOOKUP("Small Kingsway Loan – Cameary Gardens ",Table1[[#Headers],[#Data],[Investment]:[Current Outstanding Balance]],3,FALSE)-10000</f>
        <v>#VALUE!</v>
      </c>
      <c r="H14" s="22">
        <f>[9]Background!$C$13+[9]Background!$C$14</f>
        <v>76600</v>
      </c>
      <c r="I14" s="22" t="str">
        <f>IFERROR(VLOOKUP(DATEVALUE(_xlfn.CONCAT($A$2," ",$A$4)),[9]!Table1[[Date]:[Closing Balance]],9,FALSE),"No Data Available for this Period.")</f>
        <v>No Data Available for this Period.</v>
      </c>
      <c r="J14" s="20" t="s">
        <v>10</v>
      </c>
      <c r="K14" s="20" t="s">
        <v>77</v>
      </c>
      <c r="L14" s="20" t="s">
        <v>77</v>
      </c>
      <c r="M14" s="20" t="s">
        <v>41</v>
      </c>
      <c r="N14" s="10"/>
      <c r="O14" s="10" t="s">
        <v>42</v>
      </c>
      <c r="P14" s="10" t="s">
        <v>43</v>
      </c>
      <c r="Q14" s="11" t="s">
        <v>71</v>
      </c>
    </row>
    <row r="15" spans="1:17" ht="20.25" customHeight="1" x14ac:dyDescent="0.25">
      <c r="C15" s="10" t="s">
        <v>44</v>
      </c>
      <c r="D15" s="11" t="s">
        <v>45</v>
      </c>
      <c r="E15" s="12">
        <f>[10]Background!$E$7</f>
        <v>3000000</v>
      </c>
      <c r="F15" s="12"/>
      <c r="G15" s="12"/>
      <c r="H15" s="12"/>
      <c r="I15" s="12">
        <f>IFERROR(VLOOKUP(DATEVALUE(_xlfn.CONCAT($A$2," ",$A$4)),[10]Ammort_Schedule!$A$3:$N$28,14,FALSE),"No Data Available for this Period.")</f>
        <v>4420000</v>
      </c>
      <c r="J15" s="10" t="s">
        <v>46</v>
      </c>
      <c r="K15" s="10"/>
      <c r="L15" s="10"/>
      <c r="M15" s="10" t="s">
        <v>47</v>
      </c>
      <c r="N15" s="10"/>
      <c r="O15" s="10" t="s">
        <v>48</v>
      </c>
      <c r="P15" s="10" t="s">
        <v>49</v>
      </c>
      <c r="Q15" s="11" t="s">
        <v>2</v>
      </c>
    </row>
    <row r="16" spans="1:17" ht="45" x14ac:dyDescent="0.25">
      <c r="C16" s="20" t="s">
        <v>81</v>
      </c>
      <c r="D16" s="21">
        <f>[11]Background!$C$10</f>
        <v>0.18</v>
      </c>
      <c r="E16" s="22">
        <f>[11]Background!$C$4+[11]Background!$C$5</f>
        <v>3000000</v>
      </c>
      <c r="F16" s="22">
        <f>[11]Background!$C$3</f>
        <v>120000</v>
      </c>
      <c r="G16" s="22">
        <f>VLOOKUP("Waiward",Table1[[#Headers],[#Data],[Investment]:[Current Outstanding Balance]],7,FALSE)-VLOOKUP("Waiward",Table1[[#Headers],[#Data],[Investment]:[Current Outstanding Balance]],4,FALSE)-VLOOKUP("Waiward",Table1[[#Headers],[#Data],[Investment]:[Current Outstanding Balance]],3,FALSE)</f>
        <v>93600</v>
      </c>
      <c r="H16" s="22">
        <v>0</v>
      </c>
      <c r="I16" s="22">
        <f>IFERROR(VLOOKUP(DATEVALUE(_xlfn.CONCAT($A$2," ",$A$4)),[11]Schedule!$C$4:$J$24,8,FALSE),"No Data Available for this Period.")</f>
        <v>3213600</v>
      </c>
      <c r="J16" s="20" t="s">
        <v>10</v>
      </c>
      <c r="K16" s="20" t="s">
        <v>74</v>
      </c>
      <c r="L16" s="22">
        <v>46800</v>
      </c>
      <c r="M16" s="20" t="s">
        <v>50</v>
      </c>
      <c r="N16" s="10"/>
      <c r="O16" s="10" t="s">
        <v>51</v>
      </c>
      <c r="P16" s="10"/>
      <c r="Q16" s="11" t="s">
        <v>2</v>
      </c>
    </row>
    <row r="17" spans="3:17" x14ac:dyDescent="0.25">
      <c r="E17" s="9">
        <f>SUM(Table1[Capital At Risk])</f>
        <v>28511431.800000001</v>
      </c>
      <c r="F17" s="9">
        <f>SUM(Table1[Fee])</f>
        <v>815000</v>
      </c>
      <c r="G17" s="9" t="e">
        <f>SUM(Table1[Uncollected Payments])</f>
        <v>#VALUE!</v>
      </c>
      <c r="H17" s="9" t="e">
        <f>SUM(Table1[Reserve and Legal Fees])</f>
        <v>#VALUE!</v>
      </c>
      <c r="I17" s="9">
        <f>SUM(Table1[Current Outstanding Balance])</f>
        <v>33905576.147894695</v>
      </c>
      <c r="Q17" s="7"/>
    </row>
    <row r="21" spans="3:17" x14ac:dyDescent="0.25">
      <c r="E21" s="18"/>
      <c r="F21" s="18"/>
      <c r="G21" s="18"/>
      <c r="H21" s="12"/>
      <c r="I21" s="19"/>
      <c r="J21" s="18"/>
      <c r="K21" s="18"/>
    </row>
    <row r="22" spans="3:17" x14ac:dyDescent="0.25">
      <c r="E22" s="18"/>
      <c r="F22" s="18"/>
      <c r="G22" s="18"/>
      <c r="H22" s="18"/>
      <c r="I22" s="18"/>
      <c r="J22" s="18"/>
      <c r="K22" s="18"/>
    </row>
    <row r="23" spans="3:17" x14ac:dyDescent="0.25">
      <c r="C23" s="4"/>
      <c r="E23" s="18"/>
      <c r="F23" s="18"/>
      <c r="G23" s="19"/>
      <c r="H23" s="18"/>
      <c r="I23" s="18"/>
      <c r="J23" s="18"/>
      <c r="K23" s="18"/>
    </row>
    <row r="24" spans="3:17" x14ac:dyDescent="0.25">
      <c r="E24" s="18"/>
      <c r="F24" s="18"/>
      <c r="G24" s="18"/>
      <c r="H24" s="18"/>
      <c r="I24" s="18"/>
      <c r="J24" s="18"/>
      <c r="K24" s="18"/>
    </row>
    <row r="25" spans="3:17" x14ac:dyDescent="0.25">
      <c r="E25" s="18"/>
      <c r="F25" s="18"/>
      <c r="G25" s="18"/>
      <c r="H25" s="18"/>
      <c r="I25" s="18"/>
      <c r="J25" s="18"/>
      <c r="K25" s="18"/>
    </row>
    <row r="26" spans="3:17" x14ac:dyDescent="0.25">
      <c r="E26" s="18"/>
      <c r="F26" s="18"/>
      <c r="G26" s="18"/>
      <c r="H26" s="18"/>
      <c r="I26" s="18"/>
      <c r="J26" s="18"/>
      <c r="K26" s="18"/>
    </row>
    <row r="27" spans="3:17" x14ac:dyDescent="0.25">
      <c r="E27" s="18"/>
      <c r="F27" s="18"/>
      <c r="G27" s="18"/>
      <c r="H27" s="18"/>
      <c r="I27" s="18"/>
      <c r="J27" s="18"/>
      <c r="K27" s="18"/>
    </row>
    <row r="28" spans="3:17" x14ac:dyDescent="0.25">
      <c r="E28" s="18"/>
      <c r="F28" s="18"/>
      <c r="G28" s="18"/>
      <c r="H28" s="18"/>
      <c r="I28" s="18"/>
      <c r="J28" s="18"/>
      <c r="K28" s="18"/>
    </row>
  </sheetData>
  <dataConsolidate/>
  <dataValidations disablePrompts="1" count="1">
    <dataValidation type="whole" errorStyle="information" allowBlank="1" showInputMessage="1" showErrorMessage="1" sqref="A4:B4" xr:uid="{777BE8C6-8B07-4402-901C-4F7478D1C71E}">
      <formula1>2020</formula1>
      <formula2>2050</formula2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errorTitle="Select Month" xr:uid="{6E7152A4-D521-45B2-8377-21ACAD0DCBA3}">
          <x14:formula1>
            <xm:f>Months!$A$1:$A$12</xm:f>
          </x14:formula1>
          <xm:sqref>A2:B2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AFA1-1ED7-4D57-B075-C3CAFE3F429E}">
  <sheetPr codeName="Sheet2"/>
  <dimension ref="A1:A12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  <row r="11" spans="1:1" x14ac:dyDescent="0.25">
      <c r="A11" t="s">
        <v>62</v>
      </c>
    </row>
    <row r="12" spans="1:1" x14ac:dyDescent="0.25">
      <c r="A12" t="s">
        <v>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Months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 Haddad</dc:creator>
  <cp:keywords/>
  <dc:description/>
  <cp:lastModifiedBy>Thierry Haddad</cp:lastModifiedBy>
  <cp:revision/>
  <dcterms:created xsi:type="dcterms:W3CDTF">2021-01-19T21:53:58Z</dcterms:created>
  <dcterms:modified xsi:type="dcterms:W3CDTF">2021-02-05T01:06:37Z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8c7d6e60-c17f-4fc2-9421-416b4627f4b1</vt:lpwstr>
  </property>
  <property fmtid="{D5CDD505-2E9C-101B-9397-08002B2CF9AE}" pid="3" name="ConnectionInfosStorage">
    <vt:lpwstr>WorkbookXmlParts</vt:lpwstr>
  </property>
</Properties>
</file>