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sn\Desktop\"/>
    </mc:Choice>
  </mc:AlternateContent>
  <xr:revisionPtr revIDLastSave="0" documentId="13_ncr:1_{D0BA9562-5ADC-4B12-9908-4DE9636D0D9D}" xr6:coauthVersionLast="47" xr6:coauthVersionMax="47" xr10:uidLastSave="{00000000-0000-0000-0000-000000000000}"/>
  <bookViews>
    <workbookView xWindow="28680" yWindow="-120" windowWidth="29040" windowHeight="15840" activeTab="1" xr2:uid="{B1CB341A-01C7-4C17-A202-44EC684B60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N32" i="2"/>
  <c r="N3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" i="2"/>
  <c r="N3" i="2" s="1"/>
  <c r="L4" i="2"/>
  <c r="L5" i="2"/>
  <c r="L6" i="2"/>
  <c r="L7" i="2"/>
  <c r="L8" i="2"/>
  <c r="L9" i="2"/>
  <c r="L33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" i="2"/>
  <c r="J33" i="2"/>
  <c r="J32" i="2"/>
  <c r="J3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" i="2"/>
  <c r="H3" i="2"/>
  <c r="L31" i="2" l="1"/>
  <c r="L32" i="2"/>
  <c r="F11" i="2" l="1"/>
  <c r="C29" i="2"/>
  <c r="D29" i="2" s="1"/>
  <c r="F29" i="2" s="1"/>
  <c r="C28" i="2"/>
  <c r="D28" i="2" s="1"/>
  <c r="F28" i="2" s="1"/>
  <c r="C27" i="2"/>
  <c r="D27" i="2" s="1"/>
  <c r="H27" i="2" s="1"/>
  <c r="C26" i="2"/>
  <c r="D26" i="2" s="1"/>
  <c r="C25" i="2"/>
  <c r="D25" i="2" s="1"/>
  <c r="C24" i="2"/>
  <c r="D24" i="2" s="1"/>
  <c r="F24" i="2" s="1"/>
  <c r="C23" i="2"/>
  <c r="D23" i="2" s="1"/>
  <c r="F23" i="2" s="1"/>
  <c r="C22" i="2"/>
  <c r="D22" i="2" s="1"/>
  <c r="C21" i="2"/>
  <c r="D21" i="2" s="1"/>
  <c r="C20" i="2"/>
  <c r="D20" i="2" s="1"/>
  <c r="H20" i="2" s="1"/>
  <c r="C19" i="2"/>
  <c r="D19" i="2" s="1"/>
  <c r="H19" i="2" s="1"/>
  <c r="C18" i="2"/>
  <c r="D18" i="2" s="1"/>
  <c r="H18" i="2" s="1"/>
  <c r="C17" i="2"/>
  <c r="D17" i="2" s="1"/>
  <c r="C16" i="2"/>
  <c r="D16" i="2" s="1"/>
  <c r="F16" i="2" s="1"/>
  <c r="C15" i="2"/>
  <c r="D15" i="2" s="1"/>
  <c r="F15" i="2" s="1"/>
  <c r="C14" i="2"/>
  <c r="D14" i="2" s="1"/>
  <c r="C13" i="2"/>
  <c r="D13" i="2" s="1"/>
  <c r="H13" i="2" s="1"/>
  <c r="C12" i="2"/>
  <c r="D12" i="2" s="1"/>
  <c r="H12" i="2" s="1"/>
  <c r="C11" i="2"/>
  <c r="D11" i="2" s="1"/>
  <c r="H11" i="2" s="1"/>
  <c r="C10" i="2"/>
  <c r="D10" i="2" s="1"/>
  <c r="C9" i="2"/>
  <c r="D9" i="2" s="1"/>
  <c r="C8" i="2"/>
  <c r="D8" i="2" s="1"/>
  <c r="F8" i="2" s="1"/>
  <c r="C7" i="2"/>
  <c r="D7" i="2" s="1"/>
  <c r="F7" i="2" s="1"/>
  <c r="C6" i="2"/>
  <c r="D6" i="2" s="1"/>
  <c r="C5" i="2"/>
  <c r="D5" i="2" s="1"/>
  <c r="H5" i="2" s="1"/>
  <c r="C4" i="2"/>
  <c r="D4" i="2" s="1"/>
  <c r="H4" i="2" s="1"/>
  <c r="A4" i="2"/>
  <c r="A5" i="2" s="1"/>
  <c r="A6" i="2" s="1"/>
  <c r="C3" i="2"/>
  <c r="D3" i="2" s="1"/>
  <c r="F12" i="2" l="1"/>
  <c r="H15" i="2"/>
  <c r="F5" i="2"/>
  <c r="F4" i="2"/>
  <c r="F3" i="2"/>
  <c r="H29" i="2"/>
  <c r="H28" i="2"/>
  <c r="H23" i="2"/>
  <c r="F27" i="2"/>
  <c r="H16" i="2"/>
  <c r="H14" i="2"/>
  <c r="F14" i="2"/>
  <c r="H17" i="2"/>
  <c r="F17" i="2"/>
  <c r="H22" i="2"/>
  <c r="F22" i="2"/>
  <c r="H26" i="2"/>
  <c r="F26" i="2"/>
  <c r="F6" i="2"/>
  <c r="H6" i="2"/>
  <c r="H21" i="2"/>
  <c r="F21" i="2"/>
  <c r="F9" i="2"/>
  <c r="H9" i="2"/>
  <c r="H10" i="2"/>
  <c r="F10" i="2"/>
  <c r="F25" i="2"/>
  <c r="H25" i="2"/>
  <c r="H7" i="2"/>
  <c r="H24" i="2"/>
  <c r="F13" i="2"/>
  <c r="H8" i="2"/>
  <c r="F20" i="2"/>
  <c r="F19" i="2"/>
  <c r="F18" i="2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D15" i="1"/>
  <c r="C15" i="1"/>
  <c r="C14" i="1"/>
  <c r="D14" i="1" s="1"/>
  <c r="C13" i="1"/>
  <c r="D13" i="1" s="1"/>
  <c r="C12" i="1"/>
  <c r="D12" i="1" s="1"/>
  <c r="C11" i="1"/>
  <c r="D11" i="1" s="1"/>
  <c r="D10" i="1"/>
  <c r="C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  <c r="C2" i="1"/>
  <c r="A3" i="1"/>
  <c r="A4" i="1" s="1"/>
  <c r="A5" i="1" s="1"/>
  <c r="H32" i="2" l="1"/>
  <c r="H33" i="2"/>
  <c r="H31" i="2"/>
  <c r="F32" i="2"/>
  <c r="F33" i="2"/>
  <c r="F31" i="2"/>
</calcChain>
</file>

<file path=xl/sharedStrings.xml><?xml version="1.0" encoding="utf-8"?>
<sst xmlns="http://schemas.openxmlformats.org/spreadsheetml/2006/main" count="26" uniqueCount="18">
  <si>
    <t>aantal personen</t>
  </si>
  <si>
    <t>grootte (bytes)</t>
  </si>
  <si>
    <t>grootte (kb)</t>
  </si>
  <si>
    <t>grootte (mb)</t>
  </si>
  <si>
    <t>Items / call</t>
  </si>
  <si>
    <t>tijdsverloop (millies)</t>
  </si>
  <si>
    <t>snelheid (Mb/s)</t>
  </si>
  <si>
    <t>gemiddelde:</t>
  </si>
  <si>
    <t>max:</t>
  </si>
  <si>
    <t>min:</t>
  </si>
  <si>
    <t>Grootte set (KB)</t>
  </si>
  <si>
    <t>Grootte set (MB)</t>
  </si>
  <si>
    <t>Grootte set (bytes)</t>
  </si>
  <si>
    <t>Set 1</t>
  </si>
  <si>
    <t>Set 2</t>
  </si>
  <si>
    <t>Set 3</t>
  </si>
  <si>
    <t>Set 4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</si>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</sst>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REST: snelheid versus set grootte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Sheet2!$F$3:$F$29</c:f>
              <c:numCache>
                <c:formatCode>General</c:formatCode>
                <c:ptCount val="27"/>
                <c:pt idx="0">
                  <c:v>0.86021505376344087</c:v>
                </c:pt>
                <c:pt idx="1">
                  <c:v>1.118421052631579</c:v>
                </c:pt>
                <c:pt idx="2">
                  <c:v>1.5111111111111111</c:v>
                </c:pt>
                <c:pt idx="3">
                  <c:v>1.5212527964205818</c:v>
                </c:pt>
                <c:pt idx="4">
                  <c:v>1.3768115942028984</c:v>
                </c:pt>
                <c:pt idx="5">
                  <c:v>1.6037735849056602</c:v>
                </c:pt>
                <c:pt idx="6">
                  <c:v>1.4133738601823709</c:v>
                </c:pt>
                <c:pt idx="7">
                  <c:v>1.59375</c:v>
                </c:pt>
                <c:pt idx="8">
                  <c:v>1.5895953757225436</c:v>
                </c:pt>
                <c:pt idx="9">
                  <c:v>1.6059379217273955</c:v>
                </c:pt>
                <c:pt idx="10">
                  <c:v>1.5796019900497511</c:v>
                </c:pt>
                <c:pt idx="11">
                  <c:v>1.5542857142857145</c:v>
                </c:pt>
                <c:pt idx="12">
                  <c:v>1.6083254493850521</c:v>
                </c:pt>
                <c:pt idx="13">
                  <c:v>1.5912636505460218</c:v>
                </c:pt>
                <c:pt idx="14">
                  <c:v>1.6223585548738921</c:v>
                </c:pt>
                <c:pt idx="15">
                  <c:v>1.6209773539928487</c:v>
                </c:pt>
                <c:pt idx="16">
                  <c:v>1.6224814422057265</c:v>
                </c:pt>
                <c:pt idx="17">
                  <c:v>1.6037735849056602</c:v>
                </c:pt>
                <c:pt idx="18">
                  <c:v>1.6148531951640761</c:v>
                </c:pt>
                <c:pt idx="19">
                  <c:v>1.6234543278819307</c:v>
                </c:pt>
                <c:pt idx="20">
                  <c:v>1.6013071895424837</c:v>
                </c:pt>
                <c:pt idx="21">
                  <c:v>1.6004043126684637</c:v>
                </c:pt>
                <c:pt idx="22">
                  <c:v>1.6189567430025444</c:v>
                </c:pt>
                <c:pt idx="23">
                  <c:v>1.6155905980362986</c:v>
                </c:pt>
                <c:pt idx="24">
                  <c:v>1.5940753776213521</c:v>
                </c:pt>
                <c:pt idx="25">
                  <c:v>1.5822047473423622</c:v>
                </c:pt>
                <c:pt idx="26">
                  <c:v>1.5888567981574233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1-463D-8CA4-959039562F2A}"/>
            </c:ext>
          </c:extLst>
        </c:ser>
        <c:ser>
          <c:idx val="1"/>
          <c:order val="1"/>
          <c:tx>
            <c:v>set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Sheet2!$H$3:$H$29</c:f>
              <c:numCache>
                <c:formatCode>General</c:formatCode>
                <c:ptCount val="27"/>
                <c:pt idx="0">
                  <c:v>1.0389610389610391</c:v>
                </c:pt>
                <c:pt idx="1">
                  <c:v>1.1971830985915495</c:v>
                </c:pt>
                <c:pt idx="2">
                  <c:v>1.5740740740740742</c:v>
                </c:pt>
                <c:pt idx="3">
                  <c:v>1.559633027522936</c:v>
                </c:pt>
                <c:pt idx="4">
                  <c:v>1.5767634854771786</c:v>
                </c:pt>
                <c:pt idx="5">
                  <c:v>1.6068052930056709</c:v>
                </c:pt>
                <c:pt idx="6">
                  <c:v>1.5951972555746143</c:v>
                </c:pt>
                <c:pt idx="7">
                  <c:v>1.5863141524105755</c:v>
                </c:pt>
                <c:pt idx="8">
                  <c:v>1.5965166908563138</c:v>
                </c:pt>
                <c:pt idx="9">
                  <c:v>1.6124661246612466</c:v>
                </c:pt>
                <c:pt idx="10">
                  <c:v>1.6096324461343472</c:v>
                </c:pt>
                <c:pt idx="11">
                  <c:v>1.6056670602125149</c:v>
                </c:pt>
                <c:pt idx="12">
                  <c:v>1.6052880075542966</c:v>
                </c:pt>
                <c:pt idx="13">
                  <c:v>1.6101026045777429</c:v>
                </c:pt>
                <c:pt idx="14">
                  <c:v>1.6091954022988504</c:v>
                </c:pt>
                <c:pt idx="15">
                  <c:v>1.6336336336336337</c:v>
                </c:pt>
                <c:pt idx="16">
                  <c:v>1.624203821656051</c:v>
                </c:pt>
                <c:pt idx="17">
                  <c:v>1.6098484848484846</c:v>
                </c:pt>
                <c:pt idx="18">
                  <c:v>1.6246741963509992</c:v>
                </c:pt>
                <c:pt idx="19">
                  <c:v>1.6273490603758498</c:v>
                </c:pt>
                <c:pt idx="20">
                  <c:v>1.591483219054493</c:v>
                </c:pt>
                <c:pt idx="21">
                  <c:v>1.6300617707618392</c:v>
                </c:pt>
                <c:pt idx="22">
                  <c:v>1.6066919191919191</c:v>
                </c:pt>
                <c:pt idx="23">
                  <c:v>1.6276978417266188</c:v>
                </c:pt>
                <c:pt idx="24">
                  <c:v>1.6382818387339864</c:v>
                </c:pt>
                <c:pt idx="25">
                  <c:v>1.5863629726967441</c:v>
                </c:pt>
                <c:pt idx="26">
                  <c:v>1.6013854600390582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1-463D-8CA4-959039562F2A}"/>
            </c:ext>
          </c:extLst>
        </c:ser>
        <c:ser>
          <c:idx val="2"/>
          <c:order val="2"/>
          <c:tx>
            <c:v>set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Sheet2!$J$3:$J$29</c:f>
              <c:numCache>
                <c:formatCode>General</c:formatCode>
                <c:ptCount val="27"/>
                <c:pt idx="0">
                  <c:v>0.83333333333333337</c:v>
                </c:pt>
                <c:pt idx="1">
                  <c:v>1.3385826771653544</c:v>
                </c:pt>
                <c:pt idx="2">
                  <c:v>1.3934426229508199</c:v>
                </c:pt>
                <c:pt idx="3">
                  <c:v>1.5349887133182845</c:v>
                </c:pt>
                <c:pt idx="4">
                  <c:v>1.5800415800415801</c:v>
                </c:pt>
                <c:pt idx="5">
                  <c:v>1.5315315315315314</c:v>
                </c:pt>
                <c:pt idx="6">
                  <c:v>1.6034482758620692</c:v>
                </c:pt>
                <c:pt idx="7">
                  <c:v>1.6088328075709779</c:v>
                </c:pt>
                <c:pt idx="8">
                  <c:v>1.5873015873015874</c:v>
                </c:pt>
                <c:pt idx="9">
                  <c:v>1.5909090909090908</c:v>
                </c:pt>
                <c:pt idx="10">
                  <c:v>1.5582822085889572</c:v>
                </c:pt>
                <c:pt idx="11">
                  <c:v>1.5962441314553992</c:v>
                </c:pt>
                <c:pt idx="12">
                  <c:v>1.6022620169651274</c:v>
                </c:pt>
                <c:pt idx="13">
                  <c:v>1.6012558869701727</c:v>
                </c:pt>
                <c:pt idx="14">
                  <c:v>1.6267942583732056</c:v>
                </c:pt>
                <c:pt idx="15">
                  <c:v>1.6190476190476193</c:v>
                </c:pt>
                <c:pt idx="16">
                  <c:v>1.5854922279792747</c:v>
                </c:pt>
                <c:pt idx="17">
                  <c:v>1.6198189614101952</c:v>
                </c:pt>
                <c:pt idx="18">
                  <c:v>1.6120689655172415</c:v>
                </c:pt>
                <c:pt idx="19">
                  <c:v>1.5329566854990586</c:v>
                </c:pt>
                <c:pt idx="20">
                  <c:v>1.6136114160263446</c:v>
                </c:pt>
                <c:pt idx="21">
                  <c:v>1.2061960385982733</c:v>
                </c:pt>
                <c:pt idx="22">
                  <c:v>1.5931142410015651</c:v>
                </c:pt>
                <c:pt idx="23">
                  <c:v>1.6213795162735143</c:v>
                </c:pt>
                <c:pt idx="24">
                  <c:v>1.5701285569839665</c:v>
                </c:pt>
                <c:pt idx="25">
                  <c:v>1.5809385230993089</c:v>
                </c:pt>
                <c:pt idx="26">
                  <c:v>1.6178386628448052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F-4A53-94F0-AC637EB61625}"/>
            </c:ext>
          </c:extLst>
        </c:ser>
        <c:ser>
          <c:idx val="3"/>
          <c:order val="3"/>
          <c:tx>
            <c:v>set 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Sheet2!$L$3:$L$29</c:f>
              <c:numCache>
                <c:formatCode>General</c:formatCode>
                <c:ptCount val="27"/>
                <c:pt idx="0">
                  <c:v>1.0958904109589043</c:v>
                </c:pt>
                <c:pt idx="1">
                  <c:v>1.370967741935484</c:v>
                </c:pt>
                <c:pt idx="2">
                  <c:v>1.559633027522936</c:v>
                </c:pt>
                <c:pt idx="3">
                  <c:v>1.5887850467289721</c:v>
                </c:pt>
                <c:pt idx="4">
                  <c:v>1.5478615071283097</c:v>
                </c:pt>
                <c:pt idx="5">
                  <c:v>1.4886164623467601</c:v>
                </c:pt>
                <c:pt idx="6">
                  <c:v>1.5762711864406782</c:v>
                </c:pt>
                <c:pt idx="7">
                  <c:v>1.5431164901664145</c:v>
                </c:pt>
                <c:pt idx="8">
                  <c:v>1.5965166908563138</c:v>
                </c:pt>
                <c:pt idx="9">
                  <c:v>1.6037735849056602</c:v>
                </c:pt>
                <c:pt idx="10">
                  <c:v>1.5468940316686968</c:v>
                </c:pt>
                <c:pt idx="11">
                  <c:v>1.5887850467289721</c:v>
                </c:pt>
                <c:pt idx="12">
                  <c:v>1.6175071360608944</c:v>
                </c:pt>
                <c:pt idx="13">
                  <c:v>1.5850815850815851</c:v>
                </c:pt>
                <c:pt idx="14">
                  <c:v>1.6234652114597543</c:v>
                </c:pt>
                <c:pt idx="15">
                  <c:v>1.6161616161616161</c:v>
                </c:pt>
                <c:pt idx="16">
                  <c:v>1.631130063965885</c:v>
                </c:pt>
                <c:pt idx="17">
                  <c:v>1.6291327264015332</c:v>
                </c:pt>
                <c:pt idx="18">
                  <c:v>1.6253802694480661</c:v>
                </c:pt>
                <c:pt idx="19">
                  <c:v>1.6131589377724931</c:v>
                </c:pt>
                <c:pt idx="20">
                  <c:v>1.6001451378809872</c:v>
                </c:pt>
                <c:pt idx="21">
                  <c:v>1.5759787657597877</c:v>
                </c:pt>
                <c:pt idx="22">
                  <c:v>1.613312202852615</c:v>
                </c:pt>
                <c:pt idx="23">
                  <c:v>1.6238038277511961</c:v>
                </c:pt>
                <c:pt idx="24">
                  <c:v>1.6318871040384326</c:v>
                </c:pt>
                <c:pt idx="25">
                  <c:v>1.5999116477691062</c:v>
                </c:pt>
                <c:pt idx="26">
                  <c:v>1.6256452457544699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F-4A53-94F0-AC637EB6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57288"/>
        <c:axId val="1152258928"/>
      </c:lineChart>
      <c:catAx>
        <c:axId val="115225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set grootte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8928"/>
        <c:crosses val="autoZero"/>
        <c:auto val="1"/>
        <c:lblAlgn val="ctr"/>
        <c:lblOffset val="100"/>
        <c:noMultiLvlLbl val="0"/>
      </c:catAx>
      <c:valAx>
        <c:axId val="11522589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34</xdr:row>
      <xdr:rowOff>33337</xdr:rowOff>
    </xdr:from>
    <xdr:to>
      <xdr:col>13</xdr:col>
      <xdr:colOff>542925</xdr:colOff>
      <xdr:row>73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41D97-0FF4-9662-0ABA-04BB0F3E9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DC1E-D115-46DE-8F5F-A9D475FAD068}">
  <dimension ref="A1:D28"/>
  <sheetViews>
    <sheetView workbookViewId="0">
      <selection activeCell="G20" sqref="G20"/>
    </sheetView>
  </sheetViews>
  <sheetFormatPr defaultRowHeight="12.75" x14ac:dyDescent="0.2"/>
  <cols>
    <col min="1" max="1" width="14.28515625" bestFit="1" customWidth="1"/>
    <col min="2" max="2" width="13.140625" bestFit="1" customWidth="1"/>
    <col min="3" max="3" width="10.42578125" bestFit="1" customWidth="1"/>
    <col min="4" max="4" width="11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89028</v>
      </c>
      <c r="C2">
        <f>ROUND(B2/1024, 2)</f>
        <v>86.94</v>
      </c>
      <c r="D2">
        <f>ROUND(C2/1024, 2)</f>
        <v>0.08</v>
      </c>
    </row>
    <row r="3" spans="1:4" x14ac:dyDescent="0.2">
      <c r="A3">
        <f>A2*2</f>
        <v>2048</v>
      </c>
      <c r="B3">
        <v>178062</v>
      </c>
      <c r="C3">
        <f t="shared" ref="C3:D18" si="0">ROUND(B3/1024, 2)</f>
        <v>173.89</v>
      </c>
      <c r="D3">
        <f t="shared" si="0"/>
        <v>0.17</v>
      </c>
    </row>
    <row r="4" spans="1:4" x14ac:dyDescent="0.2">
      <c r="A4">
        <f t="shared" ref="A4:A5" si="1">A3*2</f>
        <v>4096</v>
      </c>
      <c r="B4">
        <v>356103</v>
      </c>
      <c r="C4">
        <f t="shared" si="0"/>
        <v>347.76</v>
      </c>
      <c r="D4">
        <f t="shared" si="0"/>
        <v>0.34</v>
      </c>
    </row>
    <row r="5" spans="1:4" x14ac:dyDescent="0.2">
      <c r="A5">
        <f t="shared" si="1"/>
        <v>8192</v>
      </c>
      <c r="B5">
        <v>712225</v>
      </c>
      <c r="C5">
        <f t="shared" si="0"/>
        <v>695.53</v>
      </c>
      <c r="D5">
        <f t="shared" si="0"/>
        <v>0.68</v>
      </c>
    </row>
    <row r="6" spans="1:4" x14ac:dyDescent="0.2">
      <c r="A6">
        <v>9216</v>
      </c>
      <c r="B6">
        <v>801209</v>
      </c>
      <c r="C6">
        <f t="shared" si="0"/>
        <v>782.43</v>
      </c>
      <c r="D6">
        <f t="shared" si="0"/>
        <v>0.76</v>
      </c>
    </row>
    <row r="7" spans="1:4" x14ac:dyDescent="0.2">
      <c r="A7">
        <v>10240</v>
      </c>
      <c r="B7">
        <v>890124</v>
      </c>
      <c r="C7">
        <f t="shared" si="0"/>
        <v>869.26</v>
      </c>
      <c r="D7">
        <f t="shared" si="0"/>
        <v>0.85</v>
      </c>
    </row>
    <row r="8" spans="1:4" x14ac:dyDescent="0.2">
      <c r="A8">
        <v>11264</v>
      </c>
      <c r="B8">
        <v>979136</v>
      </c>
      <c r="C8">
        <f t="shared" si="0"/>
        <v>956.19</v>
      </c>
      <c r="D8">
        <f t="shared" si="0"/>
        <v>0.93</v>
      </c>
    </row>
    <row r="9" spans="1:4" x14ac:dyDescent="0.2">
      <c r="A9">
        <v>12288</v>
      </c>
      <c r="B9">
        <v>1068188</v>
      </c>
      <c r="C9">
        <f t="shared" si="0"/>
        <v>1043.1500000000001</v>
      </c>
      <c r="D9">
        <f>ROUND(C9/1024, 2)</f>
        <v>1.02</v>
      </c>
    </row>
    <row r="10" spans="1:4" x14ac:dyDescent="0.2">
      <c r="A10">
        <v>13312</v>
      </c>
      <c r="B10">
        <v>1157125</v>
      </c>
      <c r="C10">
        <f t="shared" si="0"/>
        <v>1130</v>
      </c>
      <c r="D10">
        <f t="shared" si="0"/>
        <v>1.1000000000000001</v>
      </c>
    </row>
    <row r="11" spans="1:4" x14ac:dyDescent="0.2">
      <c r="A11">
        <v>14336</v>
      </c>
      <c r="B11">
        <v>1246294</v>
      </c>
      <c r="C11">
        <f t="shared" si="0"/>
        <v>1217.08</v>
      </c>
      <c r="D11">
        <f t="shared" si="0"/>
        <v>1.19</v>
      </c>
    </row>
    <row r="12" spans="1:4" x14ac:dyDescent="0.2">
      <c r="A12">
        <v>15360</v>
      </c>
      <c r="B12">
        <v>1335174</v>
      </c>
      <c r="C12">
        <f t="shared" si="0"/>
        <v>1303.8800000000001</v>
      </c>
      <c r="D12">
        <f t="shared" si="0"/>
        <v>1.27</v>
      </c>
    </row>
    <row r="13" spans="1:4" x14ac:dyDescent="0.2">
      <c r="A13">
        <v>16384</v>
      </c>
      <c r="B13">
        <v>1424160</v>
      </c>
      <c r="C13">
        <f t="shared" si="0"/>
        <v>1390.78</v>
      </c>
      <c r="D13">
        <f t="shared" si="0"/>
        <v>1.36</v>
      </c>
    </row>
    <row r="14" spans="1:4" x14ac:dyDescent="0.2">
      <c r="A14">
        <v>20480</v>
      </c>
      <c r="B14">
        <v>1780317</v>
      </c>
      <c r="C14">
        <f t="shared" si="0"/>
        <v>1738.59</v>
      </c>
      <c r="D14">
        <f t="shared" si="0"/>
        <v>1.7</v>
      </c>
    </row>
    <row r="15" spans="1:4" x14ac:dyDescent="0.2">
      <c r="A15">
        <v>24576</v>
      </c>
      <c r="B15">
        <v>2136595</v>
      </c>
      <c r="C15">
        <f t="shared" si="0"/>
        <v>2086.52</v>
      </c>
      <c r="D15">
        <f t="shared" si="0"/>
        <v>2.04</v>
      </c>
    </row>
    <row r="16" spans="1:4" x14ac:dyDescent="0.2">
      <c r="A16">
        <v>28672</v>
      </c>
      <c r="B16">
        <v>2492585</v>
      </c>
      <c r="C16">
        <f t="shared" si="0"/>
        <v>2434.17</v>
      </c>
      <c r="D16">
        <f t="shared" si="0"/>
        <v>2.38</v>
      </c>
    </row>
    <row r="17" spans="1:4" x14ac:dyDescent="0.2">
      <c r="A17">
        <v>32768</v>
      </c>
      <c r="B17">
        <v>2848302</v>
      </c>
      <c r="C17">
        <f t="shared" si="0"/>
        <v>2781.54</v>
      </c>
      <c r="D17">
        <f t="shared" si="0"/>
        <v>2.72</v>
      </c>
    </row>
    <row r="18" spans="1:4" x14ac:dyDescent="0.2">
      <c r="A18">
        <v>36864</v>
      </c>
      <c r="B18">
        <v>3204548</v>
      </c>
      <c r="C18">
        <f t="shared" si="0"/>
        <v>3129.44</v>
      </c>
      <c r="D18">
        <f t="shared" si="0"/>
        <v>3.06</v>
      </c>
    </row>
    <row r="19" spans="1:4" x14ac:dyDescent="0.2">
      <c r="A19">
        <v>40960</v>
      </c>
      <c r="B19">
        <v>3560626</v>
      </c>
      <c r="C19">
        <f t="shared" ref="C19:D28" si="2">ROUND(B19/1024, 2)</f>
        <v>3477.17</v>
      </c>
      <c r="D19">
        <f t="shared" si="2"/>
        <v>3.4</v>
      </c>
    </row>
    <row r="20" spans="1:4" x14ac:dyDescent="0.2">
      <c r="A20">
        <v>45056</v>
      </c>
      <c r="B20">
        <v>3916542</v>
      </c>
      <c r="C20">
        <f t="shared" si="2"/>
        <v>3824.75</v>
      </c>
      <c r="D20">
        <f t="shared" si="2"/>
        <v>3.74</v>
      </c>
    </row>
    <row r="21" spans="1:4" x14ac:dyDescent="0.2">
      <c r="A21">
        <v>49152</v>
      </c>
      <c r="B21">
        <v>4272567</v>
      </c>
      <c r="C21">
        <f t="shared" si="2"/>
        <v>4172.43</v>
      </c>
      <c r="D21">
        <f t="shared" si="2"/>
        <v>4.07</v>
      </c>
    </row>
    <row r="22" spans="1:4" x14ac:dyDescent="0.2">
      <c r="A22">
        <v>53248</v>
      </c>
      <c r="B22">
        <v>4628732</v>
      </c>
      <c r="C22">
        <f t="shared" si="2"/>
        <v>4520.25</v>
      </c>
      <c r="D22">
        <f t="shared" si="2"/>
        <v>4.41</v>
      </c>
    </row>
    <row r="23" spans="1:4" x14ac:dyDescent="0.2">
      <c r="A23">
        <v>57344</v>
      </c>
      <c r="B23">
        <v>4984625</v>
      </c>
      <c r="C23">
        <f t="shared" si="2"/>
        <v>4867.8</v>
      </c>
      <c r="D23">
        <f t="shared" si="2"/>
        <v>4.75</v>
      </c>
    </row>
    <row r="24" spans="1:4" x14ac:dyDescent="0.2">
      <c r="A24">
        <v>61440</v>
      </c>
      <c r="B24">
        <v>5341250</v>
      </c>
      <c r="C24">
        <f t="shared" si="2"/>
        <v>5216.0600000000004</v>
      </c>
      <c r="D24">
        <f t="shared" si="2"/>
        <v>5.09</v>
      </c>
    </row>
    <row r="25" spans="1:4" x14ac:dyDescent="0.2">
      <c r="A25">
        <v>65536</v>
      </c>
      <c r="B25">
        <v>5697065</v>
      </c>
      <c r="C25">
        <f t="shared" si="2"/>
        <v>5563.54</v>
      </c>
      <c r="D25">
        <f t="shared" si="2"/>
        <v>5.43</v>
      </c>
    </row>
    <row r="26" spans="1:4" x14ac:dyDescent="0.2">
      <c r="A26">
        <v>131072</v>
      </c>
      <c r="B26">
        <v>11394036</v>
      </c>
      <c r="C26">
        <f t="shared" si="2"/>
        <v>11126.99</v>
      </c>
      <c r="D26">
        <f t="shared" si="2"/>
        <v>10.87</v>
      </c>
    </row>
    <row r="27" spans="1:4" x14ac:dyDescent="0.2">
      <c r="A27">
        <v>262144</v>
      </c>
      <c r="B27">
        <v>22788054</v>
      </c>
      <c r="C27">
        <f t="shared" si="2"/>
        <v>22253.96</v>
      </c>
      <c r="D27">
        <f t="shared" si="2"/>
        <v>21.73</v>
      </c>
    </row>
    <row r="28" spans="1:4" x14ac:dyDescent="0.2">
      <c r="A28">
        <v>524288</v>
      </c>
      <c r="B28">
        <v>45575493</v>
      </c>
      <c r="C28">
        <f t="shared" si="2"/>
        <v>44507.32</v>
      </c>
      <c r="D28">
        <f t="shared" si="2"/>
        <v>43.46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BA28-CA0A-44E9-ACDF-2ABEB0FC5DBB}">
  <dimension ref="A1:N33"/>
  <sheetViews>
    <sheetView tabSelected="1" topLeftCell="A28" workbookViewId="0">
      <selection activeCell="O41" sqref="O41"/>
    </sheetView>
  </sheetViews>
  <sheetFormatPr defaultRowHeight="12.75" x14ac:dyDescent="0.2"/>
  <cols>
    <col min="1" max="1" width="10.140625" bestFit="1" customWidth="1"/>
    <col min="2" max="2" width="16.7109375" bestFit="1" customWidth="1"/>
    <col min="3" max="3" width="14.7109375" bestFit="1" customWidth="1"/>
    <col min="4" max="4" width="15" bestFit="1" customWidth="1"/>
    <col min="5" max="5" width="17.42578125" bestFit="1" customWidth="1"/>
    <col min="6" max="6" width="13.85546875" bestFit="1" customWidth="1"/>
    <col min="7" max="7" width="17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  <col min="13" max="13" width="17.42578125" bestFit="1" customWidth="1"/>
    <col min="14" max="14" width="13.85546875" bestFit="1" customWidth="1"/>
  </cols>
  <sheetData>
    <row r="1" spans="1:14" x14ac:dyDescent="0.2">
      <c r="E1" s="1" t="s">
        <v>13</v>
      </c>
      <c r="G1" s="1" t="s">
        <v>14</v>
      </c>
      <c r="I1" t="s">
        <v>15</v>
      </c>
      <c r="K1" t="s">
        <v>16</v>
      </c>
      <c r="M1" t="s">
        <v>17</v>
      </c>
    </row>
    <row r="2" spans="1:14" x14ac:dyDescent="0.2">
      <c r="A2" t="s">
        <v>4</v>
      </c>
      <c r="B2" t="s">
        <v>12</v>
      </c>
      <c r="C2" t="s">
        <v>10</v>
      </c>
      <c r="D2" t="s">
        <v>11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</row>
    <row r="3" spans="1:14" x14ac:dyDescent="0.2">
      <c r="A3">
        <v>1024</v>
      </c>
      <c r="B3">
        <v>89028</v>
      </c>
      <c r="C3">
        <f>ROUND(B3/1024, 2)</f>
        <v>86.94</v>
      </c>
      <c r="D3">
        <f>ROUND(C3/1024, 2)</f>
        <v>0.08</v>
      </c>
      <c r="E3">
        <v>93</v>
      </c>
      <c r="F3">
        <f>D3/(E3/1000)</f>
        <v>0.86021505376344087</v>
      </c>
      <c r="G3">
        <v>77</v>
      </c>
      <c r="H3">
        <f>$D$3/(G3/1000)</f>
        <v>1.0389610389610391</v>
      </c>
      <c r="I3">
        <v>96</v>
      </c>
      <c r="J3">
        <f>$D3/(I3/1000)</f>
        <v>0.83333333333333337</v>
      </c>
      <c r="K3">
        <v>73</v>
      </c>
      <c r="L3">
        <f>$D3/(K3/1000)</f>
        <v>1.0958904109589043</v>
      </c>
      <c r="M3">
        <f>AVERAGE(E3,G3,I3,K3)</f>
        <v>84.75</v>
      </c>
      <c r="N3">
        <f>$D3/(M3/1000)</f>
        <v>0.94395280235988199</v>
      </c>
    </row>
    <row r="4" spans="1:14" x14ac:dyDescent="0.2">
      <c r="A4">
        <f>A3*2</f>
        <v>2048</v>
      </c>
      <c r="B4">
        <v>178062</v>
      </c>
      <c r="C4">
        <f t="shared" ref="C4:D19" si="0">ROUND(B4/1024, 2)</f>
        <v>173.89</v>
      </c>
      <c r="D4">
        <f t="shared" si="0"/>
        <v>0.17</v>
      </c>
      <c r="E4">
        <v>152</v>
      </c>
      <c r="F4">
        <f t="shared" ref="F4:F29" si="1">D4/(E4/1000)</f>
        <v>1.118421052631579</v>
      </c>
      <c r="G4">
        <v>142</v>
      </c>
      <c r="H4">
        <f t="shared" ref="H4:H29" si="2">D4/(G4/1000)</f>
        <v>1.1971830985915495</v>
      </c>
      <c r="I4">
        <v>127</v>
      </c>
      <c r="J4">
        <f t="shared" ref="J4:J29" si="3">$D4/(I4/1000)</f>
        <v>1.3385826771653544</v>
      </c>
      <c r="K4">
        <v>124</v>
      </c>
      <c r="L4">
        <f t="shared" ref="L4:L29" si="4">$D4/(K4/1000)</f>
        <v>1.370967741935484</v>
      </c>
      <c r="M4">
        <f t="shared" ref="M4:M29" si="5">AVERAGE(E4,G4,I4,K4)</f>
        <v>136.25</v>
      </c>
      <c r="N4">
        <f t="shared" ref="N4:N29" si="6">$D4/(M4/1000)</f>
        <v>1.2477064220183487</v>
      </c>
    </row>
    <row r="5" spans="1:14" x14ac:dyDescent="0.2">
      <c r="A5">
        <f t="shared" ref="A5:A6" si="7">A4*2</f>
        <v>4096</v>
      </c>
      <c r="B5">
        <v>356103</v>
      </c>
      <c r="C5">
        <f t="shared" si="0"/>
        <v>347.76</v>
      </c>
      <c r="D5">
        <f t="shared" si="0"/>
        <v>0.34</v>
      </c>
      <c r="E5">
        <v>225</v>
      </c>
      <c r="F5">
        <f t="shared" si="1"/>
        <v>1.5111111111111111</v>
      </c>
      <c r="G5">
        <v>216</v>
      </c>
      <c r="H5">
        <f t="shared" si="2"/>
        <v>1.5740740740740742</v>
      </c>
      <c r="I5">
        <v>244</v>
      </c>
      <c r="J5">
        <f t="shared" si="3"/>
        <v>1.3934426229508199</v>
      </c>
      <c r="K5">
        <v>218</v>
      </c>
      <c r="L5">
        <f t="shared" si="4"/>
        <v>1.559633027522936</v>
      </c>
      <c r="M5">
        <f t="shared" si="5"/>
        <v>225.75</v>
      </c>
      <c r="N5">
        <f t="shared" si="6"/>
        <v>1.50609080841639</v>
      </c>
    </row>
    <row r="6" spans="1:14" x14ac:dyDescent="0.2">
      <c r="A6">
        <f t="shared" si="7"/>
        <v>8192</v>
      </c>
      <c r="B6">
        <v>712225</v>
      </c>
      <c r="C6">
        <f t="shared" si="0"/>
        <v>695.53</v>
      </c>
      <c r="D6">
        <f t="shared" si="0"/>
        <v>0.68</v>
      </c>
      <c r="E6">
        <v>447</v>
      </c>
      <c r="F6">
        <f t="shared" si="1"/>
        <v>1.5212527964205818</v>
      </c>
      <c r="G6">
        <v>436</v>
      </c>
      <c r="H6">
        <f t="shared" si="2"/>
        <v>1.559633027522936</v>
      </c>
      <c r="I6">
        <v>443</v>
      </c>
      <c r="J6">
        <f t="shared" si="3"/>
        <v>1.5349887133182845</v>
      </c>
      <c r="K6">
        <v>428</v>
      </c>
      <c r="L6">
        <f t="shared" si="4"/>
        <v>1.5887850467289721</v>
      </c>
      <c r="M6">
        <f t="shared" si="5"/>
        <v>438.5</v>
      </c>
      <c r="N6">
        <f t="shared" si="6"/>
        <v>1.5507411630558725</v>
      </c>
    </row>
    <row r="7" spans="1:14" x14ac:dyDescent="0.2">
      <c r="A7">
        <v>9216</v>
      </c>
      <c r="B7">
        <v>801209</v>
      </c>
      <c r="C7">
        <f t="shared" si="0"/>
        <v>782.43</v>
      </c>
      <c r="D7">
        <f t="shared" si="0"/>
        <v>0.76</v>
      </c>
      <c r="E7">
        <v>552</v>
      </c>
      <c r="F7">
        <f t="shared" si="1"/>
        <v>1.3768115942028984</v>
      </c>
      <c r="G7">
        <v>482</v>
      </c>
      <c r="H7">
        <f t="shared" si="2"/>
        <v>1.5767634854771786</v>
      </c>
      <c r="I7">
        <v>481</v>
      </c>
      <c r="J7">
        <f t="shared" si="3"/>
        <v>1.5800415800415801</v>
      </c>
      <c r="K7">
        <v>491</v>
      </c>
      <c r="L7">
        <f t="shared" si="4"/>
        <v>1.5478615071283097</v>
      </c>
      <c r="M7">
        <f t="shared" si="5"/>
        <v>501.5</v>
      </c>
      <c r="N7">
        <f t="shared" si="6"/>
        <v>1.515453639082752</v>
      </c>
    </row>
    <row r="8" spans="1:14" x14ac:dyDescent="0.2">
      <c r="A8">
        <v>10240</v>
      </c>
      <c r="B8">
        <v>890124</v>
      </c>
      <c r="C8">
        <f t="shared" si="0"/>
        <v>869.26</v>
      </c>
      <c r="D8">
        <f t="shared" si="0"/>
        <v>0.85</v>
      </c>
      <c r="E8">
        <v>530</v>
      </c>
      <c r="F8">
        <f t="shared" si="1"/>
        <v>1.6037735849056602</v>
      </c>
      <c r="G8">
        <v>529</v>
      </c>
      <c r="H8">
        <f t="shared" si="2"/>
        <v>1.6068052930056709</v>
      </c>
      <c r="I8">
        <v>555</v>
      </c>
      <c r="J8">
        <f t="shared" si="3"/>
        <v>1.5315315315315314</v>
      </c>
      <c r="K8">
        <v>571</v>
      </c>
      <c r="L8">
        <f t="shared" si="4"/>
        <v>1.4886164623467601</v>
      </c>
      <c r="M8">
        <f t="shared" si="5"/>
        <v>546.25</v>
      </c>
      <c r="N8">
        <f t="shared" si="6"/>
        <v>1.5560640732265445</v>
      </c>
    </row>
    <row r="9" spans="1:14" x14ac:dyDescent="0.2">
      <c r="A9">
        <v>11264</v>
      </c>
      <c r="B9">
        <v>979136</v>
      </c>
      <c r="C9">
        <f t="shared" si="0"/>
        <v>956.19</v>
      </c>
      <c r="D9">
        <f t="shared" si="0"/>
        <v>0.93</v>
      </c>
      <c r="E9">
        <v>658</v>
      </c>
      <c r="F9">
        <f t="shared" si="1"/>
        <v>1.4133738601823709</v>
      </c>
      <c r="G9">
        <v>583</v>
      </c>
      <c r="H9">
        <f t="shared" si="2"/>
        <v>1.5951972555746143</v>
      </c>
      <c r="I9">
        <v>580</v>
      </c>
      <c r="J9">
        <f t="shared" si="3"/>
        <v>1.6034482758620692</v>
      </c>
      <c r="K9">
        <v>590</v>
      </c>
      <c r="L9">
        <f t="shared" si="4"/>
        <v>1.5762711864406782</v>
      </c>
      <c r="M9">
        <f t="shared" si="5"/>
        <v>602.75</v>
      </c>
      <c r="N9">
        <f t="shared" si="6"/>
        <v>1.5429282455412692</v>
      </c>
    </row>
    <row r="10" spans="1:14" x14ac:dyDescent="0.2">
      <c r="A10">
        <v>12288</v>
      </c>
      <c r="B10">
        <v>1068188</v>
      </c>
      <c r="C10">
        <f t="shared" si="0"/>
        <v>1043.1500000000001</v>
      </c>
      <c r="D10">
        <f>ROUND(C10/1024, 2)</f>
        <v>1.02</v>
      </c>
      <c r="E10">
        <v>640</v>
      </c>
      <c r="F10">
        <f t="shared" si="1"/>
        <v>1.59375</v>
      </c>
      <c r="G10">
        <v>643</v>
      </c>
      <c r="H10">
        <f t="shared" si="2"/>
        <v>1.5863141524105755</v>
      </c>
      <c r="I10">
        <v>634</v>
      </c>
      <c r="J10">
        <f t="shared" si="3"/>
        <v>1.6088328075709779</v>
      </c>
      <c r="K10">
        <v>661</v>
      </c>
      <c r="L10">
        <f t="shared" si="4"/>
        <v>1.5431164901664145</v>
      </c>
      <c r="M10">
        <f t="shared" si="5"/>
        <v>644.5</v>
      </c>
      <c r="N10">
        <f t="shared" si="6"/>
        <v>1.582622187742436</v>
      </c>
    </row>
    <row r="11" spans="1:14" x14ac:dyDescent="0.2">
      <c r="A11">
        <v>13312</v>
      </c>
      <c r="B11">
        <v>1157125</v>
      </c>
      <c r="C11">
        <f t="shared" si="0"/>
        <v>1130</v>
      </c>
      <c r="D11">
        <f t="shared" si="0"/>
        <v>1.1000000000000001</v>
      </c>
      <c r="E11">
        <v>692</v>
      </c>
      <c r="F11">
        <f t="shared" si="1"/>
        <v>1.5895953757225436</v>
      </c>
      <c r="G11">
        <v>689</v>
      </c>
      <c r="H11">
        <f t="shared" si="2"/>
        <v>1.5965166908563138</v>
      </c>
      <c r="I11">
        <v>693</v>
      </c>
      <c r="J11">
        <f t="shared" si="3"/>
        <v>1.5873015873015874</v>
      </c>
      <c r="K11">
        <v>689</v>
      </c>
      <c r="L11">
        <f t="shared" si="4"/>
        <v>1.5965166908563138</v>
      </c>
      <c r="M11">
        <f t="shared" si="5"/>
        <v>690.75</v>
      </c>
      <c r="N11">
        <f t="shared" si="6"/>
        <v>1.59247195077814</v>
      </c>
    </row>
    <row r="12" spans="1:14" x14ac:dyDescent="0.2">
      <c r="A12">
        <v>14336</v>
      </c>
      <c r="B12">
        <v>1246294</v>
      </c>
      <c r="C12">
        <f t="shared" si="0"/>
        <v>1217.08</v>
      </c>
      <c r="D12">
        <f t="shared" si="0"/>
        <v>1.19</v>
      </c>
      <c r="E12">
        <v>741</v>
      </c>
      <c r="F12">
        <f t="shared" si="1"/>
        <v>1.6059379217273955</v>
      </c>
      <c r="G12">
        <v>738</v>
      </c>
      <c r="H12">
        <f t="shared" si="2"/>
        <v>1.6124661246612466</v>
      </c>
      <c r="I12">
        <v>748</v>
      </c>
      <c r="J12">
        <f t="shared" si="3"/>
        <v>1.5909090909090908</v>
      </c>
      <c r="K12">
        <v>742</v>
      </c>
      <c r="L12">
        <f t="shared" si="4"/>
        <v>1.6037735849056602</v>
      </c>
      <c r="M12">
        <f t="shared" si="5"/>
        <v>742.25</v>
      </c>
      <c r="N12">
        <f t="shared" si="6"/>
        <v>1.6032334119232066</v>
      </c>
    </row>
    <row r="13" spans="1:14" x14ac:dyDescent="0.2">
      <c r="A13">
        <v>15360</v>
      </c>
      <c r="B13">
        <v>1335174</v>
      </c>
      <c r="C13">
        <f t="shared" si="0"/>
        <v>1303.8800000000001</v>
      </c>
      <c r="D13">
        <f t="shared" si="0"/>
        <v>1.27</v>
      </c>
      <c r="E13">
        <v>804</v>
      </c>
      <c r="F13">
        <f t="shared" si="1"/>
        <v>1.5796019900497511</v>
      </c>
      <c r="G13">
        <v>789</v>
      </c>
      <c r="H13">
        <f t="shared" si="2"/>
        <v>1.6096324461343472</v>
      </c>
      <c r="I13">
        <v>815</v>
      </c>
      <c r="J13">
        <f t="shared" si="3"/>
        <v>1.5582822085889572</v>
      </c>
      <c r="K13">
        <v>821</v>
      </c>
      <c r="L13">
        <f t="shared" si="4"/>
        <v>1.5468940316686968</v>
      </c>
      <c r="M13">
        <f t="shared" si="5"/>
        <v>807.25</v>
      </c>
      <c r="N13">
        <f t="shared" si="6"/>
        <v>1.5732424899349644</v>
      </c>
    </row>
    <row r="14" spans="1:14" x14ac:dyDescent="0.2">
      <c r="A14">
        <v>16384</v>
      </c>
      <c r="B14">
        <v>1424160</v>
      </c>
      <c r="C14">
        <f t="shared" si="0"/>
        <v>1390.78</v>
      </c>
      <c r="D14">
        <f t="shared" si="0"/>
        <v>1.36</v>
      </c>
      <c r="E14">
        <v>875</v>
      </c>
      <c r="F14">
        <f t="shared" si="1"/>
        <v>1.5542857142857145</v>
      </c>
      <c r="G14">
        <v>847</v>
      </c>
      <c r="H14">
        <f t="shared" si="2"/>
        <v>1.6056670602125149</v>
      </c>
      <c r="I14">
        <v>852</v>
      </c>
      <c r="J14">
        <f t="shared" si="3"/>
        <v>1.5962441314553992</v>
      </c>
      <c r="K14">
        <v>856</v>
      </c>
      <c r="L14">
        <f t="shared" si="4"/>
        <v>1.5887850467289721</v>
      </c>
      <c r="M14">
        <f t="shared" si="5"/>
        <v>857.5</v>
      </c>
      <c r="N14">
        <f t="shared" si="6"/>
        <v>1.5860058309037901</v>
      </c>
    </row>
    <row r="15" spans="1:14" x14ac:dyDescent="0.2">
      <c r="A15">
        <v>20480</v>
      </c>
      <c r="B15">
        <v>1780317</v>
      </c>
      <c r="C15">
        <f t="shared" si="0"/>
        <v>1738.59</v>
      </c>
      <c r="D15">
        <f t="shared" si="0"/>
        <v>1.7</v>
      </c>
      <c r="E15">
        <v>1057</v>
      </c>
      <c r="F15">
        <f t="shared" si="1"/>
        <v>1.6083254493850521</v>
      </c>
      <c r="G15">
        <v>1059</v>
      </c>
      <c r="H15">
        <f t="shared" si="2"/>
        <v>1.6052880075542966</v>
      </c>
      <c r="I15">
        <v>1061</v>
      </c>
      <c r="J15">
        <f t="shared" si="3"/>
        <v>1.6022620169651274</v>
      </c>
      <c r="K15">
        <v>1051</v>
      </c>
      <c r="L15">
        <f t="shared" si="4"/>
        <v>1.6175071360608944</v>
      </c>
      <c r="M15">
        <f t="shared" si="5"/>
        <v>1057</v>
      </c>
      <c r="N15">
        <f t="shared" si="6"/>
        <v>1.6083254493850521</v>
      </c>
    </row>
    <row r="16" spans="1:14" x14ac:dyDescent="0.2">
      <c r="A16">
        <v>24576</v>
      </c>
      <c r="B16">
        <v>2136595</v>
      </c>
      <c r="C16">
        <f t="shared" si="0"/>
        <v>2086.52</v>
      </c>
      <c r="D16">
        <f t="shared" si="0"/>
        <v>2.04</v>
      </c>
      <c r="E16">
        <v>1282</v>
      </c>
      <c r="F16">
        <f t="shared" si="1"/>
        <v>1.5912636505460218</v>
      </c>
      <c r="G16">
        <v>1267</v>
      </c>
      <c r="H16">
        <f t="shared" si="2"/>
        <v>1.6101026045777429</v>
      </c>
      <c r="I16">
        <v>1274</v>
      </c>
      <c r="J16">
        <f t="shared" si="3"/>
        <v>1.6012558869701727</v>
      </c>
      <c r="K16">
        <v>1287</v>
      </c>
      <c r="L16">
        <f t="shared" si="4"/>
        <v>1.5850815850815851</v>
      </c>
      <c r="M16">
        <f t="shared" si="5"/>
        <v>1277.5</v>
      </c>
      <c r="N16">
        <f t="shared" si="6"/>
        <v>1.5968688845401173</v>
      </c>
    </row>
    <row r="17" spans="1:14" x14ac:dyDescent="0.2">
      <c r="A17">
        <v>28672</v>
      </c>
      <c r="B17">
        <v>2492585</v>
      </c>
      <c r="C17">
        <f t="shared" si="0"/>
        <v>2434.17</v>
      </c>
      <c r="D17">
        <f t="shared" si="0"/>
        <v>2.38</v>
      </c>
      <c r="E17">
        <v>1467</v>
      </c>
      <c r="F17">
        <f t="shared" si="1"/>
        <v>1.6223585548738921</v>
      </c>
      <c r="G17">
        <v>1479</v>
      </c>
      <c r="H17">
        <f t="shared" si="2"/>
        <v>1.6091954022988504</v>
      </c>
      <c r="I17">
        <v>1463</v>
      </c>
      <c r="J17">
        <f t="shared" si="3"/>
        <v>1.6267942583732056</v>
      </c>
      <c r="K17">
        <v>1466</v>
      </c>
      <c r="L17">
        <f t="shared" si="4"/>
        <v>1.6234652114597543</v>
      </c>
      <c r="M17">
        <f t="shared" si="5"/>
        <v>1468.75</v>
      </c>
      <c r="N17">
        <f t="shared" si="6"/>
        <v>1.6204255319148935</v>
      </c>
    </row>
    <row r="18" spans="1:14" x14ac:dyDescent="0.2">
      <c r="A18">
        <v>32768</v>
      </c>
      <c r="B18">
        <v>2848302</v>
      </c>
      <c r="C18">
        <f t="shared" si="0"/>
        <v>2781.54</v>
      </c>
      <c r="D18">
        <f t="shared" si="0"/>
        <v>2.72</v>
      </c>
      <c r="E18">
        <v>1678</v>
      </c>
      <c r="F18">
        <f t="shared" si="1"/>
        <v>1.6209773539928487</v>
      </c>
      <c r="G18">
        <v>1665</v>
      </c>
      <c r="H18">
        <f t="shared" si="2"/>
        <v>1.6336336336336337</v>
      </c>
      <c r="I18">
        <v>1680</v>
      </c>
      <c r="J18">
        <f t="shared" si="3"/>
        <v>1.6190476190476193</v>
      </c>
      <c r="K18">
        <v>1683</v>
      </c>
      <c r="L18">
        <f t="shared" si="4"/>
        <v>1.6161616161616161</v>
      </c>
      <c r="M18">
        <f t="shared" si="5"/>
        <v>1676.5</v>
      </c>
      <c r="N18">
        <f t="shared" si="6"/>
        <v>1.6224276767074262</v>
      </c>
    </row>
    <row r="19" spans="1:14" x14ac:dyDescent="0.2">
      <c r="A19">
        <v>36864</v>
      </c>
      <c r="B19">
        <v>3204548</v>
      </c>
      <c r="C19">
        <f t="shared" si="0"/>
        <v>3129.44</v>
      </c>
      <c r="D19">
        <f t="shared" si="0"/>
        <v>3.06</v>
      </c>
      <c r="E19">
        <v>1886</v>
      </c>
      <c r="F19">
        <f t="shared" si="1"/>
        <v>1.6224814422057265</v>
      </c>
      <c r="G19">
        <v>1884</v>
      </c>
      <c r="H19">
        <f t="shared" si="2"/>
        <v>1.624203821656051</v>
      </c>
      <c r="I19">
        <v>1930</v>
      </c>
      <c r="J19">
        <f t="shared" si="3"/>
        <v>1.5854922279792747</v>
      </c>
      <c r="K19">
        <v>1876</v>
      </c>
      <c r="L19">
        <f t="shared" si="4"/>
        <v>1.631130063965885</v>
      </c>
      <c r="M19">
        <f t="shared" si="5"/>
        <v>1894</v>
      </c>
      <c r="N19">
        <f t="shared" si="6"/>
        <v>1.6156282998944036</v>
      </c>
    </row>
    <row r="20" spans="1:14" x14ac:dyDescent="0.2">
      <c r="A20">
        <v>40960</v>
      </c>
      <c r="B20">
        <v>3560626</v>
      </c>
      <c r="C20">
        <f t="shared" ref="C20:D29" si="8">ROUND(B20/1024, 2)</f>
        <v>3477.17</v>
      </c>
      <c r="D20">
        <f t="shared" si="8"/>
        <v>3.4</v>
      </c>
      <c r="E20">
        <v>2120</v>
      </c>
      <c r="F20">
        <f t="shared" si="1"/>
        <v>1.6037735849056602</v>
      </c>
      <c r="G20">
        <v>2112</v>
      </c>
      <c r="H20">
        <f t="shared" si="2"/>
        <v>1.6098484848484846</v>
      </c>
      <c r="I20">
        <v>2099</v>
      </c>
      <c r="J20">
        <f t="shared" si="3"/>
        <v>1.6198189614101952</v>
      </c>
      <c r="K20">
        <v>2087</v>
      </c>
      <c r="L20">
        <f t="shared" si="4"/>
        <v>1.6291327264015332</v>
      </c>
      <c r="M20">
        <f t="shared" si="5"/>
        <v>2104.5</v>
      </c>
      <c r="N20">
        <f t="shared" si="6"/>
        <v>1.6155856497980519</v>
      </c>
    </row>
    <row r="21" spans="1:14" x14ac:dyDescent="0.2">
      <c r="A21">
        <v>45056</v>
      </c>
      <c r="B21">
        <v>3916542</v>
      </c>
      <c r="C21">
        <f t="shared" si="8"/>
        <v>3824.75</v>
      </c>
      <c r="D21">
        <f t="shared" si="8"/>
        <v>3.74</v>
      </c>
      <c r="E21">
        <v>2316</v>
      </c>
      <c r="F21">
        <f t="shared" si="1"/>
        <v>1.6148531951640761</v>
      </c>
      <c r="G21">
        <v>2302</v>
      </c>
      <c r="H21">
        <f t="shared" si="2"/>
        <v>1.6246741963509992</v>
      </c>
      <c r="I21">
        <v>2320</v>
      </c>
      <c r="J21">
        <f t="shared" si="3"/>
        <v>1.6120689655172415</v>
      </c>
      <c r="K21">
        <v>2301</v>
      </c>
      <c r="L21">
        <f t="shared" si="4"/>
        <v>1.6253802694480661</v>
      </c>
      <c r="M21">
        <f t="shared" si="5"/>
        <v>2309.75</v>
      </c>
      <c r="N21">
        <f t="shared" si="6"/>
        <v>1.6192228596168416</v>
      </c>
    </row>
    <row r="22" spans="1:14" x14ac:dyDescent="0.2">
      <c r="A22">
        <v>49152</v>
      </c>
      <c r="B22">
        <v>4272567</v>
      </c>
      <c r="C22">
        <f t="shared" si="8"/>
        <v>4172.43</v>
      </c>
      <c r="D22">
        <f t="shared" si="8"/>
        <v>4.07</v>
      </c>
      <c r="E22">
        <v>2507</v>
      </c>
      <c r="F22">
        <f t="shared" si="1"/>
        <v>1.6234543278819307</v>
      </c>
      <c r="G22">
        <v>2501</v>
      </c>
      <c r="H22">
        <f t="shared" si="2"/>
        <v>1.6273490603758498</v>
      </c>
      <c r="I22">
        <v>2655</v>
      </c>
      <c r="J22">
        <f t="shared" si="3"/>
        <v>1.5329566854990586</v>
      </c>
      <c r="K22">
        <v>2523</v>
      </c>
      <c r="L22">
        <f t="shared" si="4"/>
        <v>1.6131589377724931</v>
      </c>
      <c r="M22">
        <f t="shared" si="5"/>
        <v>2546.5</v>
      </c>
      <c r="N22">
        <f t="shared" si="6"/>
        <v>1.5982721382289418</v>
      </c>
    </row>
    <row r="23" spans="1:14" x14ac:dyDescent="0.2">
      <c r="A23">
        <v>53248</v>
      </c>
      <c r="B23">
        <v>4628732</v>
      </c>
      <c r="C23">
        <f t="shared" si="8"/>
        <v>4520.25</v>
      </c>
      <c r="D23">
        <f t="shared" si="8"/>
        <v>4.41</v>
      </c>
      <c r="E23">
        <v>2754</v>
      </c>
      <c r="F23">
        <f t="shared" si="1"/>
        <v>1.6013071895424837</v>
      </c>
      <c r="G23">
        <v>2771</v>
      </c>
      <c r="H23">
        <f t="shared" si="2"/>
        <v>1.591483219054493</v>
      </c>
      <c r="I23">
        <v>2733</v>
      </c>
      <c r="J23">
        <f t="shared" si="3"/>
        <v>1.6136114160263446</v>
      </c>
      <c r="K23">
        <v>2756</v>
      </c>
      <c r="L23">
        <f t="shared" si="4"/>
        <v>1.6001451378809872</v>
      </c>
      <c r="M23">
        <f t="shared" si="5"/>
        <v>2753.5</v>
      </c>
      <c r="N23">
        <f t="shared" si="6"/>
        <v>1.601597966224805</v>
      </c>
    </row>
    <row r="24" spans="1:14" x14ac:dyDescent="0.2">
      <c r="A24">
        <v>57344</v>
      </c>
      <c r="B24">
        <v>4984625</v>
      </c>
      <c r="C24">
        <f t="shared" si="8"/>
        <v>4867.8</v>
      </c>
      <c r="D24">
        <f t="shared" si="8"/>
        <v>4.75</v>
      </c>
      <c r="E24">
        <v>2968</v>
      </c>
      <c r="F24">
        <f t="shared" si="1"/>
        <v>1.6004043126684637</v>
      </c>
      <c r="G24">
        <v>2914</v>
      </c>
      <c r="H24">
        <f t="shared" si="2"/>
        <v>1.6300617707618392</v>
      </c>
      <c r="I24">
        <v>3938</v>
      </c>
      <c r="J24">
        <f t="shared" si="3"/>
        <v>1.2061960385982733</v>
      </c>
      <c r="K24">
        <v>3014</v>
      </c>
      <c r="L24">
        <f t="shared" si="4"/>
        <v>1.5759787657597877</v>
      </c>
      <c r="M24">
        <f t="shared" si="5"/>
        <v>3208.5</v>
      </c>
      <c r="N24">
        <f t="shared" si="6"/>
        <v>1.4804425744117189</v>
      </c>
    </row>
    <row r="25" spans="1:14" x14ac:dyDescent="0.2">
      <c r="A25">
        <v>61440</v>
      </c>
      <c r="B25">
        <v>5341250</v>
      </c>
      <c r="C25">
        <f t="shared" si="8"/>
        <v>5216.0600000000004</v>
      </c>
      <c r="D25">
        <f t="shared" si="8"/>
        <v>5.09</v>
      </c>
      <c r="E25">
        <v>3144</v>
      </c>
      <c r="F25">
        <f t="shared" si="1"/>
        <v>1.6189567430025444</v>
      </c>
      <c r="G25">
        <v>3168</v>
      </c>
      <c r="H25">
        <f t="shared" si="2"/>
        <v>1.6066919191919191</v>
      </c>
      <c r="I25">
        <v>3195</v>
      </c>
      <c r="J25">
        <f t="shared" si="3"/>
        <v>1.5931142410015651</v>
      </c>
      <c r="K25">
        <v>3155</v>
      </c>
      <c r="L25">
        <f t="shared" si="4"/>
        <v>1.613312202852615</v>
      </c>
      <c r="M25">
        <f t="shared" si="5"/>
        <v>3165.5</v>
      </c>
      <c r="N25">
        <f t="shared" si="6"/>
        <v>1.6079608276733532</v>
      </c>
    </row>
    <row r="26" spans="1:14" x14ac:dyDescent="0.2">
      <c r="A26">
        <v>65536</v>
      </c>
      <c r="B26">
        <v>5697065</v>
      </c>
      <c r="C26">
        <f t="shared" si="8"/>
        <v>5563.54</v>
      </c>
      <c r="D26">
        <f t="shared" si="8"/>
        <v>5.43</v>
      </c>
      <c r="E26">
        <v>3361</v>
      </c>
      <c r="F26">
        <f t="shared" si="1"/>
        <v>1.6155905980362986</v>
      </c>
      <c r="G26">
        <v>3336</v>
      </c>
      <c r="H26">
        <f t="shared" si="2"/>
        <v>1.6276978417266188</v>
      </c>
      <c r="I26">
        <v>3349</v>
      </c>
      <c r="J26">
        <f t="shared" si="3"/>
        <v>1.6213795162735143</v>
      </c>
      <c r="K26">
        <v>3344</v>
      </c>
      <c r="L26">
        <f t="shared" si="4"/>
        <v>1.6238038277511961</v>
      </c>
      <c r="M26">
        <f t="shared" si="5"/>
        <v>3347.5</v>
      </c>
      <c r="N26">
        <f t="shared" si="6"/>
        <v>1.6221060492905151</v>
      </c>
    </row>
    <row r="27" spans="1:14" x14ac:dyDescent="0.2">
      <c r="A27">
        <v>131072</v>
      </c>
      <c r="B27">
        <v>11394036</v>
      </c>
      <c r="C27">
        <f t="shared" si="8"/>
        <v>11126.99</v>
      </c>
      <c r="D27">
        <f t="shared" si="8"/>
        <v>10.87</v>
      </c>
      <c r="E27">
        <v>6819</v>
      </c>
      <c r="F27">
        <f t="shared" si="1"/>
        <v>1.5940753776213521</v>
      </c>
      <c r="G27">
        <v>6635</v>
      </c>
      <c r="H27">
        <f t="shared" si="2"/>
        <v>1.6382818387339864</v>
      </c>
      <c r="I27">
        <v>6923</v>
      </c>
      <c r="J27">
        <f t="shared" si="3"/>
        <v>1.5701285569839665</v>
      </c>
      <c r="K27">
        <v>6661</v>
      </c>
      <c r="L27">
        <f t="shared" si="4"/>
        <v>1.6318871040384326</v>
      </c>
      <c r="M27">
        <f t="shared" si="5"/>
        <v>6759.5</v>
      </c>
      <c r="N27">
        <f t="shared" si="6"/>
        <v>1.6081071085139431</v>
      </c>
    </row>
    <row r="28" spans="1:14" x14ac:dyDescent="0.2">
      <c r="A28">
        <v>262144</v>
      </c>
      <c r="B28">
        <v>22788054</v>
      </c>
      <c r="C28">
        <f t="shared" si="8"/>
        <v>22253.96</v>
      </c>
      <c r="D28">
        <f t="shared" si="8"/>
        <v>21.73</v>
      </c>
      <c r="E28">
        <v>13734</v>
      </c>
      <c r="F28">
        <f t="shared" si="1"/>
        <v>1.5822047473423622</v>
      </c>
      <c r="G28">
        <v>13698</v>
      </c>
      <c r="H28">
        <f t="shared" si="2"/>
        <v>1.5863629726967441</v>
      </c>
      <c r="I28">
        <v>13745</v>
      </c>
      <c r="J28">
        <f t="shared" si="3"/>
        <v>1.5809385230993089</v>
      </c>
      <c r="K28">
        <v>13582</v>
      </c>
      <c r="L28">
        <f t="shared" si="4"/>
        <v>1.5999116477691062</v>
      </c>
      <c r="M28">
        <f t="shared" si="5"/>
        <v>13689.75</v>
      </c>
      <c r="N28">
        <f t="shared" si="6"/>
        <v>1.5873189795284794</v>
      </c>
    </row>
    <row r="29" spans="1:14" x14ac:dyDescent="0.2">
      <c r="A29">
        <v>524288</v>
      </c>
      <c r="B29">
        <v>45575493</v>
      </c>
      <c r="C29">
        <f t="shared" si="8"/>
        <v>44507.32</v>
      </c>
      <c r="D29">
        <f t="shared" si="8"/>
        <v>43.46</v>
      </c>
      <c r="E29">
        <v>27353</v>
      </c>
      <c r="F29">
        <f t="shared" si="1"/>
        <v>1.5888567981574233</v>
      </c>
      <c r="G29">
        <v>27139</v>
      </c>
      <c r="H29">
        <f t="shared" si="2"/>
        <v>1.6013854600390582</v>
      </c>
      <c r="I29">
        <v>26863</v>
      </c>
      <c r="J29">
        <f t="shared" si="3"/>
        <v>1.6178386628448052</v>
      </c>
      <c r="K29">
        <v>26734</v>
      </c>
      <c r="L29">
        <f t="shared" si="4"/>
        <v>1.6256452457544699</v>
      </c>
      <c r="M29">
        <f t="shared" si="5"/>
        <v>27022.25</v>
      </c>
      <c r="N29">
        <f t="shared" si="6"/>
        <v>1.60830426777933</v>
      </c>
    </row>
    <row r="31" spans="1:14" x14ac:dyDescent="0.2">
      <c r="D31" t="s">
        <v>7</v>
      </c>
      <c r="F31">
        <f>AVERAGE(F3:F29)</f>
        <v>1.534704199271451</v>
      </c>
      <c r="H31">
        <f>AVERAGE(H3:H29)</f>
        <v>1.5698323696660237</v>
      </c>
      <c r="J31">
        <f>AVERAGE(J3:J29)</f>
        <v>1.5318460050599501</v>
      </c>
      <c r="L31">
        <f>AVERAGE(L3:L29)</f>
        <v>1.5673634335387601</v>
      </c>
      <c r="N31">
        <f>AVERAGE(N3:N29)</f>
        <v>1.5486336032774617</v>
      </c>
    </row>
    <row r="32" spans="1:14" x14ac:dyDescent="0.2">
      <c r="D32" t="s">
        <v>8</v>
      </c>
      <c r="F32">
        <f>MAX(F3:F29)</f>
        <v>1.6234543278819307</v>
      </c>
      <c r="H32">
        <f t="shared" ref="H32:J32" si="9">MAX(H3:H29)</f>
        <v>1.6382818387339864</v>
      </c>
      <c r="J32">
        <f t="shared" si="9"/>
        <v>1.6267942583732056</v>
      </c>
      <c r="L32">
        <f t="shared" ref="L32:N32" si="10">MAX(L3:L29)</f>
        <v>1.6318871040384326</v>
      </c>
      <c r="N32">
        <f t="shared" si="10"/>
        <v>1.6224276767074262</v>
      </c>
    </row>
    <row r="33" spans="4:14" x14ac:dyDescent="0.2">
      <c r="D33" t="s">
        <v>9</v>
      </c>
      <c r="F33">
        <f>MIN(F3:F29)</f>
        <v>0.86021505376344087</v>
      </c>
      <c r="H33">
        <f t="shared" ref="H33:J33" si="11">MIN(H3:H29)</f>
        <v>1.0389610389610391</v>
      </c>
      <c r="J33">
        <f t="shared" si="11"/>
        <v>0.83333333333333337</v>
      </c>
      <c r="L33">
        <f t="shared" ref="L33:N33" si="12">MIN(L3:L29)</f>
        <v>1.0958904109589043</v>
      </c>
      <c r="N33">
        <f t="shared" si="12"/>
        <v>0.94395280235988199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nicolas.thiers@partners.basf.com</dc:creator>
  <cp:lastModifiedBy>nicolas.thiers@partners.basf.com</cp:lastModifiedBy>
  <dcterms:created xsi:type="dcterms:W3CDTF">2023-05-21T14:56:20Z</dcterms:created>
  <dcterms:modified xsi:type="dcterms:W3CDTF">2023-05-25T10:11:19Z</dcterms:modified>
</cp:coreProperties>
</file>