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ersn\Desktop\"/>
    </mc:Choice>
  </mc:AlternateContent>
  <xr:revisionPtr revIDLastSave="0" documentId="13_ncr:1_{7A2AA9C8-4539-45F4-AB72-90CA539AB2B2}" xr6:coauthVersionLast="47" xr6:coauthVersionMax="47" xr10:uidLastSave="{00000000-0000-0000-0000-000000000000}"/>
  <bookViews>
    <workbookView xWindow="-120" yWindow="-120" windowWidth="29040" windowHeight="15840" activeTab="2" xr2:uid="{B1CB341A-01C7-4C17-A202-44EC684B603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3" i="2" l="1"/>
  <c r="N32" i="2"/>
  <c r="N3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" i="2"/>
  <c r="L29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3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L32" i="2" l="1"/>
  <c r="L33" i="2"/>
  <c r="J31" i="2"/>
  <c r="J32" i="2"/>
  <c r="J33" i="2"/>
  <c r="L31" i="2"/>
  <c r="F11" i="2" l="1"/>
  <c r="C29" i="2"/>
  <c r="D29" i="2" s="1"/>
  <c r="F29" i="2" s="1"/>
  <c r="C28" i="2"/>
  <c r="D28" i="2" s="1"/>
  <c r="F28" i="2" s="1"/>
  <c r="C27" i="2"/>
  <c r="D27" i="2" s="1"/>
  <c r="H27" i="2" s="1"/>
  <c r="C26" i="2"/>
  <c r="D26" i="2" s="1"/>
  <c r="C25" i="2"/>
  <c r="D25" i="2" s="1"/>
  <c r="C24" i="2"/>
  <c r="D24" i="2" s="1"/>
  <c r="F24" i="2" s="1"/>
  <c r="C23" i="2"/>
  <c r="D23" i="2" s="1"/>
  <c r="F23" i="2" s="1"/>
  <c r="C22" i="2"/>
  <c r="D22" i="2" s="1"/>
  <c r="C21" i="2"/>
  <c r="D21" i="2" s="1"/>
  <c r="C20" i="2"/>
  <c r="D20" i="2" s="1"/>
  <c r="H20" i="2" s="1"/>
  <c r="C19" i="2"/>
  <c r="D19" i="2" s="1"/>
  <c r="H19" i="2" s="1"/>
  <c r="C18" i="2"/>
  <c r="D18" i="2" s="1"/>
  <c r="H18" i="2" s="1"/>
  <c r="C17" i="2"/>
  <c r="D17" i="2" s="1"/>
  <c r="C16" i="2"/>
  <c r="D16" i="2" s="1"/>
  <c r="F16" i="2" s="1"/>
  <c r="C15" i="2"/>
  <c r="D15" i="2" s="1"/>
  <c r="F15" i="2" s="1"/>
  <c r="C14" i="2"/>
  <c r="D14" i="2" s="1"/>
  <c r="C13" i="2"/>
  <c r="D13" i="2" s="1"/>
  <c r="H13" i="2" s="1"/>
  <c r="C12" i="2"/>
  <c r="D12" i="2" s="1"/>
  <c r="H12" i="2" s="1"/>
  <c r="C11" i="2"/>
  <c r="D11" i="2" s="1"/>
  <c r="H11" i="2" s="1"/>
  <c r="C10" i="2"/>
  <c r="D10" i="2" s="1"/>
  <c r="C9" i="2"/>
  <c r="D9" i="2" s="1"/>
  <c r="C8" i="2"/>
  <c r="D8" i="2" s="1"/>
  <c r="F8" i="2" s="1"/>
  <c r="C7" i="2"/>
  <c r="D7" i="2" s="1"/>
  <c r="F7" i="2" s="1"/>
  <c r="C6" i="2"/>
  <c r="D6" i="2" s="1"/>
  <c r="C5" i="2"/>
  <c r="D5" i="2" s="1"/>
  <c r="H5" i="2" s="1"/>
  <c r="C4" i="2"/>
  <c r="D4" i="2" s="1"/>
  <c r="H4" i="2" s="1"/>
  <c r="A4" i="2"/>
  <c r="A5" i="2" s="1"/>
  <c r="A6" i="2" s="1"/>
  <c r="C3" i="2"/>
  <c r="D3" i="2" s="1"/>
  <c r="H3" i="2" s="1"/>
  <c r="F12" i="2" l="1"/>
  <c r="H15" i="2"/>
  <c r="F5" i="2"/>
  <c r="F4" i="2"/>
  <c r="F3" i="2"/>
  <c r="H29" i="2"/>
  <c r="H28" i="2"/>
  <c r="H23" i="2"/>
  <c r="F27" i="2"/>
  <c r="H16" i="2"/>
  <c r="H14" i="2"/>
  <c r="F14" i="2"/>
  <c r="H17" i="2"/>
  <c r="F17" i="2"/>
  <c r="H22" i="2"/>
  <c r="F22" i="2"/>
  <c r="H26" i="2"/>
  <c r="F26" i="2"/>
  <c r="F6" i="2"/>
  <c r="H6" i="2"/>
  <c r="H21" i="2"/>
  <c r="F21" i="2"/>
  <c r="F9" i="2"/>
  <c r="H9" i="2"/>
  <c r="H10" i="2"/>
  <c r="F10" i="2"/>
  <c r="F25" i="2"/>
  <c r="H25" i="2"/>
  <c r="H7" i="2"/>
  <c r="H24" i="2"/>
  <c r="F13" i="2"/>
  <c r="H8" i="2"/>
  <c r="F20" i="2"/>
  <c r="F19" i="2"/>
  <c r="F18" i="2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D15" i="1"/>
  <c r="C15" i="1"/>
  <c r="C14" i="1"/>
  <c r="D14" i="1" s="1"/>
  <c r="C13" i="1"/>
  <c r="D13" i="1" s="1"/>
  <c r="C12" i="1"/>
  <c r="D12" i="1" s="1"/>
  <c r="C11" i="1"/>
  <c r="D11" i="1" s="1"/>
  <c r="D10" i="1"/>
  <c r="C10" i="1"/>
  <c r="C9" i="1"/>
  <c r="D9" i="1" s="1"/>
  <c r="C8" i="1"/>
  <c r="D8" i="1" s="1"/>
  <c r="C7" i="1"/>
  <c r="D7" i="1" s="1"/>
  <c r="C6" i="1"/>
  <c r="D6" i="1" s="1"/>
  <c r="C5" i="1"/>
  <c r="D5" i="1" s="1"/>
  <c r="C4" i="1"/>
  <c r="D4" i="1" s="1"/>
  <c r="C3" i="1"/>
  <c r="D3" i="1" s="1"/>
  <c r="D2" i="1"/>
  <c r="C2" i="1"/>
  <c r="A3" i="1"/>
  <c r="A4" i="1" s="1"/>
  <c r="A5" i="1" s="1"/>
  <c r="H32" i="2" l="1"/>
  <c r="H33" i="2"/>
  <c r="H31" i="2"/>
  <c r="F32" i="2"/>
  <c r="F33" i="2"/>
  <c r="F31" i="2"/>
</calcChain>
</file>

<file path=xl/sharedStrings.xml><?xml version="1.0" encoding="utf-8"?>
<sst xmlns="http://schemas.openxmlformats.org/spreadsheetml/2006/main" count="37" uniqueCount="21">
  <si>
    <t>aantal personen</t>
  </si>
  <si>
    <t>grootte (bytes)</t>
  </si>
  <si>
    <t>grootte (kb)</t>
  </si>
  <si>
    <t>grootte (mb)</t>
  </si>
  <si>
    <t>Items / call</t>
  </si>
  <si>
    <t>tijdsverloop (millies)</t>
  </si>
  <si>
    <t>snelheid (Mb/s)</t>
  </si>
  <si>
    <t>gemiddelde:</t>
  </si>
  <si>
    <t>max:</t>
  </si>
  <si>
    <t>min:</t>
  </si>
  <si>
    <t>Grootte set (KB)</t>
  </si>
  <si>
    <t>Grootte set (MB)</t>
  </si>
  <si>
    <t>Grootte set (bytes)</t>
  </si>
  <si>
    <t>Gemiddelde</t>
  </si>
  <si>
    <t>Set 1</t>
  </si>
  <si>
    <t>Set 2</t>
  </si>
  <si>
    <t>Set 3</t>
  </si>
  <si>
    <t>Set 4</t>
  </si>
  <si>
    <t>aze</t>
  </si>
  <si>
    <t>REST gecomprimeerd - Gemiddelde (4 sets)</t>
  </si>
  <si>
    <t>snelheid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</si>
</sst>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nl-BE"/>
              <a:t>REST gecomprimeerd: snelheid versus set grootte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set 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dash"/>
              </a:ln>
              <a:effectLst/>
            </c:spPr>
            <c:trendlineType val="movingAvg"/>
            <c:period val="3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BE"/>
                </a:p>
              </c:txPr>
            </c:trendlineLbl>
          </c:trendline>
          <c:cat>
            <c:numRef>
              <c:f>Sheet2!$D$3:$D$29</c:f>
              <c:numCache>
                <c:formatCode>General</c:formatCode>
                <c:ptCount val="27"/>
                <c:pt idx="0">
                  <c:v>0.08</c:v>
                </c:pt>
                <c:pt idx="1">
                  <c:v>0.17</c:v>
                </c:pt>
                <c:pt idx="2">
                  <c:v>0.34</c:v>
                </c:pt>
                <c:pt idx="3">
                  <c:v>0.68</c:v>
                </c:pt>
                <c:pt idx="4">
                  <c:v>0.76</c:v>
                </c:pt>
                <c:pt idx="5">
                  <c:v>0.85</c:v>
                </c:pt>
                <c:pt idx="6">
                  <c:v>0.93</c:v>
                </c:pt>
                <c:pt idx="7">
                  <c:v>1.02</c:v>
                </c:pt>
                <c:pt idx="8">
                  <c:v>1.1000000000000001</c:v>
                </c:pt>
                <c:pt idx="9">
                  <c:v>1.19</c:v>
                </c:pt>
                <c:pt idx="10">
                  <c:v>1.27</c:v>
                </c:pt>
                <c:pt idx="11">
                  <c:v>1.36</c:v>
                </c:pt>
                <c:pt idx="12">
                  <c:v>1.7</c:v>
                </c:pt>
                <c:pt idx="13">
                  <c:v>2.04</c:v>
                </c:pt>
                <c:pt idx="14">
                  <c:v>2.38</c:v>
                </c:pt>
                <c:pt idx="15">
                  <c:v>2.72</c:v>
                </c:pt>
                <c:pt idx="16">
                  <c:v>3.06</c:v>
                </c:pt>
                <c:pt idx="17">
                  <c:v>3.4</c:v>
                </c:pt>
                <c:pt idx="18">
                  <c:v>3.74</c:v>
                </c:pt>
                <c:pt idx="19">
                  <c:v>4.07</c:v>
                </c:pt>
                <c:pt idx="20">
                  <c:v>4.41</c:v>
                </c:pt>
                <c:pt idx="21">
                  <c:v>4.75</c:v>
                </c:pt>
                <c:pt idx="22">
                  <c:v>5.09</c:v>
                </c:pt>
                <c:pt idx="23">
                  <c:v>5.43</c:v>
                </c:pt>
                <c:pt idx="24">
                  <c:v>10.87</c:v>
                </c:pt>
                <c:pt idx="25">
                  <c:v>21.73</c:v>
                </c:pt>
                <c:pt idx="26">
                  <c:v>43.46</c:v>
                </c:pt>
              </c:numCache>
            </c:numRef>
          </c:cat>
          <c:val>
            <c:numRef>
              <c:f>Sheet2!$F$3:$F$29</c:f>
              <c:numCache>
                <c:formatCode>General</c:formatCode>
                <c:ptCount val="27"/>
                <c:pt idx="0">
                  <c:v>0.68376068376068377</c:v>
                </c:pt>
                <c:pt idx="1">
                  <c:v>1.8681318681318684</c:v>
                </c:pt>
                <c:pt idx="2">
                  <c:v>3.9080459770114948</c:v>
                </c:pt>
                <c:pt idx="3">
                  <c:v>4.7552447552447559</c:v>
                </c:pt>
                <c:pt idx="4">
                  <c:v>4.4970414201183431</c:v>
                </c:pt>
                <c:pt idx="5">
                  <c:v>4.4041450777202069</c:v>
                </c:pt>
                <c:pt idx="6">
                  <c:v>4.9468085106382977</c:v>
                </c:pt>
                <c:pt idx="7">
                  <c:v>4.4933920704845818</c:v>
                </c:pt>
                <c:pt idx="8">
                  <c:v>4.5267489711934159</c:v>
                </c:pt>
                <c:pt idx="9">
                  <c:v>3.979933110367893</c:v>
                </c:pt>
                <c:pt idx="10">
                  <c:v>4.9803921568627452</c:v>
                </c:pt>
                <c:pt idx="11">
                  <c:v>4.8745519713261647</c:v>
                </c:pt>
                <c:pt idx="12">
                  <c:v>5.3627760252365926</c:v>
                </c:pt>
                <c:pt idx="13">
                  <c:v>4.8226950354609928</c:v>
                </c:pt>
                <c:pt idx="14">
                  <c:v>5.2078774617067829</c:v>
                </c:pt>
                <c:pt idx="15">
                  <c:v>5.3333333333333339</c:v>
                </c:pt>
                <c:pt idx="16">
                  <c:v>5.4937163375224412</c:v>
                </c:pt>
                <c:pt idx="17">
                  <c:v>5.5737704918032787</c:v>
                </c:pt>
                <c:pt idx="18">
                  <c:v>5.3735632183908049</c:v>
                </c:pt>
                <c:pt idx="19">
                  <c:v>5.3482260183968462</c:v>
                </c:pt>
                <c:pt idx="20">
                  <c:v>3.8115816767502162</c:v>
                </c:pt>
                <c:pt idx="21">
                  <c:v>3.7848605577689245</c:v>
                </c:pt>
                <c:pt idx="22">
                  <c:v>4.1081517352703791</c:v>
                </c:pt>
                <c:pt idx="23">
                  <c:v>4.1641104294478524</c:v>
                </c:pt>
                <c:pt idx="24">
                  <c:v>4.456744567445674</c:v>
                </c:pt>
                <c:pt idx="25">
                  <c:v>5.1713469776297005</c:v>
                </c:pt>
                <c:pt idx="26">
                  <c:v>4.9498861047835998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81-463D-8CA4-959039562F2A}"/>
            </c:ext>
          </c:extLst>
        </c:ser>
        <c:ser>
          <c:idx val="1"/>
          <c:order val="1"/>
          <c:tx>
            <c:v>set 2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movingAvg"/>
            <c:period val="3"/>
            <c:dispRSqr val="0"/>
            <c:dispEq val="0"/>
          </c:trendline>
          <c:cat>
            <c:numRef>
              <c:f>Sheet2!$D$3:$D$29</c:f>
              <c:numCache>
                <c:formatCode>General</c:formatCode>
                <c:ptCount val="27"/>
                <c:pt idx="0">
                  <c:v>0.08</c:v>
                </c:pt>
                <c:pt idx="1">
                  <c:v>0.17</c:v>
                </c:pt>
                <c:pt idx="2">
                  <c:v>0.34</c:v>
                </c:pt>
                <c:pt idx="3">
                  <c:v>0.68</c:v>
                </c:pt>
                <c:pt idx="4">
                  <c:v>0.76</c:v>
                </c:pt>
                <c:pt idx="5">
                  <c:v>0.85</c:v>
                </c:pt>
                <c:pt idx="6">
                  <c:v>0.93</c:v>
                </c:pt>
                <c:pt idx="7">
                  <c:v>1.02</c:v>
                </c:pt>
                <c:pt idx="8">
                  <c:v>1.1000000000000001</c:v>
                </c:pt>
                <c:pt idx="9">
                  <c:v>1.19</c:v>
                </c:pt>
                <c:pt idx="10">
                  <c:v>1.27</c:v>
                </c:pt>
                <c:pt idx="11">
                  <c:v>1.36</c:v>
                </c:pt>
                <c:pt idx="12">
                  <c:v>1.7</c:v>
                </c:pt>
                <c:pt idx="13">
                  <c:v>2.04</c:v>
                </c:pt>
                <c:pt idx="14">
                  <c:v>2.38</c:v>
                </c:pt>
                <c:pt idx="15">
                  <c:v>2.72</c:v>
                </c:pt>
                <c:pt idx="16">
                  <c:v>3.06</c:v>
                </c:pt>
                <c:pt idx="17">
                  <c:v>3.4</c:v>
                </c:pt>
                <c:pt idx="18">
                  <c:v>3.74</c:v>
                </c:pt>
                <c:pt idx="19">
                  <c:v>4.07</c:v>
                </c:pt>
                <c:pt idx="20">
                  <c:v>4.41</c:v>
                </c:pt>
                <c:pt idx="21">
                  <c:v>4.75</c:v>
                </c:pt>
                <c:pt idx="22">
                  <c:v>5.09</c:v>
                </c:pt>
                <c:pt idx="23">
                  <c:v>5.43</c:v>
                </c:pt>
                <c:pt idx="24">
                  <c:v>10.87</c:v>
                </c:pt>
                <c:pt idx="25">
                  <c:v>21.73</c:v>
                </c:pt>
                <c:pt idx="26">
                  <c:v>43.46</c:v>
                </c:pt>
              </c:numCache>
            </c:numRef>
          </c:cat>
          <c:val>
            <c:numRef>
              <c:f>Sheet2!$H$3:$H$29</c:f>
              <c:numCache>
                <c:formatCode>General</c:formatCode>
                <c:ptCount val="27"/>
                <c:pt idx="0">
                  <c:v>0.98765432098765427</c:v>
                </c:pt>
                <c:pt idx="1">
                  <c:v>1.910112359550562</c:v>
                </c:pt>
                <c:pt idx="2">
                  <c:v>2.5185185185185186</c:v>
                </c:pt>
                <c:pt idx="3">
                  <c:v>4.2767295597484276</c:v>
                </c:pt>
                <c:pt idx="4">
                  <c:v>2.7536231884057969</c:v>
                </c:pt>
                <c:pt idx="5">
                  <c:v>2.9824561403508776</c:v>
                </c:pt>
                <c:pt idx="6">
                  <c:v>2.8881987577639752</c:v>
                </c:pt>
                <c:pt idx="7">
                  <c:v>3.3333333333333335</c:v>
                </c:pt>
                <c:pt idx="8">
                  <c:v>5.3658536585365857</c:v>
                </c:pt>
                <c:pt idx="9">
                  <c:v>5.4337899543378994</c:v>
                </c:pt>
                <c:pt idx="10">
                  <c:v>5.2263374485596712</c:v>
                </c:pt>
                <c:pt idx="11">
                  <c:v>5.4183266932270922</c:v>
                </c:pt>
                <c:pt idx="12">
                  <c:v>5.5016181229773462</c:v>
                </c:pt>
                <c:pt idx="13">
                  <c:v>5.6824512534818945</c:v>
                </c:pt>
                <c:pt idx="14">
                  <c:v>5.5737704918032787</c:v>
                </c:pt>
                <c:pt idx="15">
                  <c:v>5.3021442495126712</c:v>
                </c:pt>
                <c:pt idx="16">
                  <c:v>5.1000000000000005</c:v>
                </c:pt>
                <c:pt idx="17">
                  <c:v>5.666666666666667</c:v>
                </c:pt>
                <c:pt idx="18">
                  <c:v>5.5820895522388057</c:v>
                </c:pt>
                <c:pt idx="19">
                  <c:v>5.3835978835978837</c:v>
                </c:pt>
                <c:pt idx="20">
                  <c:v>5.6321839080459766</c:v>
                </c:pt>
                <c:pt idx="21">
                  <c:v>5.6146572104018917</c:v>
                </c:pt>
                <c:pt idx="22">
                  <c:v>5.2528379772961813</c:v>
                </c:pt>
                <c:pt idx="23">
                  <c:v>3.7191780821917808</c:v>
                </c:pt>
                <c:pt idx="24">
                  <c:v>5.6059824651882408</c:v>
                </c:pt>
                <c:pt idx="25">
                  <c:v>5.4189526184538659</c:v>
                </c:pt>
                <c:pt idx="26">
                  <c:v>4.6741234674123469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81-463D-8CA4-959039562F2A}"/>
            </c:ext>
          </c:extLst>
        </c:ser>
        <c:ser>
          <c:idx val="2"/>
          <c:order val="2"/>
          <c:tx>
            <c:v>set 3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 cmpd="sng">
                <a:solidFill>
                  <a:schemeClr val="accent3"/>
                </a:solidFill>
                <a:prstDash val="dash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Sheet2!$J$3:$J$29</c:f>
              <c:numCache>
                <c:formatCode>General</c:formatCode>
                <c:ptCount val="27"/>
                <c:pt idx="0">
                  <c:v>1.1594202898550723</c:v>
                </c:pt>
                <c:pt idx="1">
                  <c:v>2.1518987341772151</c:v>
                </c:pt>
                <c:pt idx="2">
                  <c:v>3.7362637362637368</c:v>
                </c:pt>
                <c:pt idx="3">
                  <c:v>5.0746268656716422</c:v>
                </c:pt>
                <c:pt idx="4">
                  <c:v>4.0211640211640214</c:v>
                </c:pt>
                <c:pt idx="5">
                  <c:v>5.2469135802469129</c:v>
                </c:pt>
                <c:pt idx="6">
                  <c:v>5.2247191011235961</c:v>
                </c:pt>
                <c:pt idx="7">
                  <c:v>5.3403141361256541</c:v>
                </c:pt>
                <c:pt idx="8">
                  <c:v>5.3398058252427187</c:v>
                </c:pt>
                <c:pt idx="9">
                  <c:v>5.1293103448275854</c:v>
                </c:pt>
                <c:pt idx="10">
                  <c:v>5.5217391304347823</c:v>
                </c:pt>
                <c:pt idx="11">
                  <c:v>5.4618473895582333</c:v>
                </c:pt>
                <c:pt idx="12">
                  <c:v>5.2631578947368416</c:v>
                </c:pt>
                <c:pt idx="13">
                  <c:v>5.8119658119658126</c:v>
                </c:pt>
                <c:pt idx="14">
                  <c:v>5.4712643678160919</c:v>
                </c:pt>
                <c:pt idx="15">
                  <c:v>5.9002169197396963</c:v>
                </c:pt>
                <c:pt idx="16">
                  <c:v>5.7627118644067794</c:v>
                </c:pt>
                <c:pt idx="17">
                  <c:v>5.9649122807017552</c:v>
                </c:pt>
                <c:pt idx="18">
                  <c:v>5.899053627760253</c:v>
                </c:pt>
                <c:pt idx="19">
                  <c:v>5.6527777777777786</c:v>
                </c:pt>
                <c:pt idx="20">
                  <c:v>5.8256274768824312</c:v>
                </c:pt>
                <c:pt idx="21">
                  <c:v>5.1518438177874186</c:v>
                </c:pt>
                <c:pt idx="22">
                  <c:v>5.4380341880341874</c:v>
                </c:pt>
                <c:pt idx="23">
                  <c:v>5.5521472392638032</c:v>
                </c:pt>
                <c:pt idx="24">
                  <c:v>5.3180039138943247</c:v>
                </c:pt>
                <c:pt idx="25">
                  <c:v>5.8777387070597786</c:v>
                </c:pt>
                <c:pt idx="26">
                  <c:v>5.7463969324342195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09-4F93-8126-8134A257EC6A}"/>
            </c:ext>
          </c:extLst>
        </c:ser>
        <c:ser>
          <c:idx val="3"/>
          <c:order val="3"/>
          <c:tx>
            <c:v>set 4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dash"/>
              </a:ln>
              <a:effectLst/>
            </c:spPr>
            <c:trendlineType val="movingAvg"/>
            <c:period val="3"/>
            <c:dispRSqr val="0"/>
            <c:dispEq val="0"/>
          </c:trendline>
          <c:val>
            <c:numRef>
              <c:f>Sheet2!$L$3:$L$29</c:f>
              <c:numCache>
                <c:formatCode>General</c:formatCode>
                <c:ptCount val="27"/>
                <c:pt idx="0">
                  <c:v>1.1111111111111112</c:v>
                </c:pt>
                <c:pt idx="1">
                  <c:v>2.0731707317073171</c:v>
                </c:pt>
                <c:pt idx="2">
                  <c:v>4</c:v>
                </c:pt>
                <c:pt idx="3">
                  <c:v>4</c:v>
                </c:pt>
                <c:pt idx="4">
                  <c:v>4.4705882352941178</c:v>
                </c:pt>
                <c:pt idx="5">
                  <c:v>4.4041450777202069</c:v>
                </c:pt>
                <c:pt idx="6">
                  <c:v>5.2542372881355934</c:v>
                </c:pt>
                <c:pt idx="7">
                  <c:v>5.204081632653061</c:v>
                </c:pt>
                <c:pt idx="8">
                  <c:v>5.4455445544554459</c:v>
                </c:pt>
                <c:pt idx="9">
                  <c:v>5.1739130434782608</c:v>
                </c:pt>
                <c:pt idx="10">
                  <c:v>5.4273504273504267</c:v>
                </c:pt>
                <c:pt idx="11">
                  <c:v>5.6198347107438025</c:v>
                </c:pt>
                <c:pt idx="12">
                  <c:v>5.3968253968253963</c:v>
                </c:pt>
                <c:pt idx="13">
                  <c:v>5.7627118644067803</c:v>
                </c:pt>
                <c:pt idx="14">
                  <c:v>5.2771618625277155</c:v>
                </c:pt>
                <c:pt idx="15">
                  <c:v>5.7995735607675911</c:v>
                </c:pt>
                <c:pt idx="16">
                  <c:v>5.795454545454545</c:v>
                </c:pt>
                <c:pt idx="17">
                  <c:v>5.7335581787521077</c:v>
                </c:pt>
                <c:pt idx="18">
                  <c:v>5.6580937972768535</c:v>
                </c:pt>
                <c:pt idx="19">
                  <c:v>5.8142857142857149</c:v>
                </c:pt>
                <c:pt idx="20">
                  <c:v>5.92741935483871</c:v>
                </c:pt>
                <c:pt idx="21">
                  <c:v>5.8068459657701714</c:v>
                </c:pt>
                <c:pt idx="22">
                  <c:v>5.8505747126436782</c:v>
                </c:pt>
                <c:pt idx="23">
                  <c:v>5.9344262295081958</c:v>
                </c:pt>
                <c:pt idx="24">
                  <c:v>5.7301001581444382</c:v>
                </c:pt>
                <c:pt idx="25">
                  <c:v>5.8304266165817014</c:v>
                </c:pt>
                <c:pt idx="26">
                  <c:v>5.5320773930753564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09-4F93-8126-8134A257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2257288"/>
        <c:axId val="1152258928"/>
      </c:lineChart>
      <c:catAx>
        <c:axId val="1152257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set grootte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52258928"/>
        <c:crosses val="autoZero"/>
        <c:auto val="1"/>
        <c:lblAlgn val="ctr"/>
        <c:lblOffset val="100"/>
        <c:noMultiLvlLbl val="0"/>
      </c:catAx>
      <c:valAx>
        <c:axId val="115225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/>
                  <a:t>Mb/s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1152257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6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34</xdr:row>
      <xdr:rowOff>33337</xdr:rowOff>
    </xdr:from>
    <xdr:to>
      <xdr:col>13</xdr:col>
      <xdr:colOff>866775</xdr:colOff>
      <xdr:row>73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D41D97-0FF4-9662-0ABA-04BB0F3E99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DC1E-D115-46DE-8F5F-A9D475FAD068}">
  <dimension ref="A1:D28"/>
  <sheetViews>
    <sheetView workbookViewId="0">
      <selection activeCell="G20" sqref="G20"/>
    </sheetView>
  </sheetViews>
  <sheetFormatPr defaultRowHeight="12.75" x14ac:dyDescent="0.2"/>
  <cols>
    <col min="1" max="1" width="14.28515625" bestFit="1" customWidth="1"/>
    <col min="2" max="2" width="13.140625" bestFit="1" customWidth="1"/>
    <col min="3" max="3" width="10.42578125" bestFit="1" customWidth="1"/>
    <col min="4" max="4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1024</v>
      </c>
      <c r="B2">
        <v>89028</v>
      </c>
      <c r="C2">
        <f>ROUND(B2/1024, 2)</f>
        <v>86.94</v>
      </c>
      <c r="D2">
        <f>ROUND(C2/1024, 2)</f>
        <v>0.08</v>
      </c>
    </row>
    <row r="3" spans="1:4" x14ac:dyDescent="0.2">
      <c r="A3">
        <f>A2*2</f>
        <v>2048</v>
      </c>
      <c r="B3">
        <v>178062</v>
      </c>
      <c r="C3">
        <f t="shared" ref="C3:D18" si="0">ROUND(B3/1024, 2)</f>
        <v>173.89</v>
      </c>
      <c r="D3">
        <f t="shared" si="0"/>
        <v>0.17</v>
      </c>
    </row>
    <row r="4" spans="1:4" x14ac:dyDescent="0.2">
      <c r="A4">
        <f t="shared" ref="A4:A5" si="1">A3*2</f>
        <v>4096</v>
      </c>
      <c r="B4">
        <v>356103</v>
      </c>
      <c r="C4">
        <f t="shared" si="0"/>
        <v>347.76</v>
      </c>
      <c r="D4">
        <f t="shared" si="0"/>
        <v>0.34</v>
      </c>
    </row>
    <row r="5" spans="1:4" x14ac:dyDescent="0.2">
      <c r="A5">
        <f t="shared" si="1"/>
        <v>8192</v>
      </c>
      <c r="B5">
        <v>712225</v>
      </c>
      <c r="C5">
        <f t="shared" si="0"/>
        <v>695.53</v>
      </c>
      <c r="D5">
        <f t="shared" si="0"/>
        <v>0.68</v>
      </c>
    </row>
    <row r="6" spans="1:4" x14ac:dyDescent="0.2">
      <c r="A6">
        <v>9216</v>
      </c>
      <c r="B6">
        <v>801209</v>
      </c>
      <c r="C6">
        <f t="shared" si="0"/>
        <v>782.43</v>
      </c>
      <c r="D6">
        <f t="shared" si="0"/>
        <v>0.76</v>
      </c>
    </row>
    <row r="7" spans="1:4" x14ac:dyDescent="0.2">
      <c r="A7">
        <v>10240</v>
      </c>
      <c r="B7">
        <v>890124</v>
      </c>
      <c r="C7">
        <f t="shared" si="0"/>
        <v>869.26</v>
      </c>
      <c r="D7">
        <f t="shared" si="0"/>
        <v>0.85</v>
      </c>
    </row>
    <row r="8" spans="1:4" x14ac:dyDescent="0.2">
      <c r="A8">
        <v>11264</v>
      </c>
      <c r="B8">
        <v>979136</v>
      </c>
      <c r="C8">
        <f t="shared" si="0"/>
        <v>956.19</v>
      </c>
      <c r="D8">
        <f t="shared" si="0"/>
        <v>0.93</v>
      </c>
    </row>
    <row r="9" spans="1:4" x14ac:dyDescent="0.2">
      <c r="A9">
        <v>12288</v>
      </c>
      <c r="B9">
        <v>1068188</v>
      </c>
      <c r="C9">
        <f t="shared" si="0"/>
        <v>1043.1500000000001</v>
      </c>
      <c r="D9">
        <f>ROUND(C9/1024, 2)</f>
        <v>1.02</v>
      </c>
    </row>
    <row r="10" spans="1:4" x14ac:dyDescent="0.2">
      <c r="A10">
        <v>13312</v>
      </c>
      <c r="B10">
        <v>1157125</v>
      </c>
      <c r="C10">
        <f t="shared" si="0"/>
        <v>1130</v>
      </c>
      <c r="D10">
        <f t="shared" si="0"/>
        <v>1.1000000000000001</v>
      </c>
    </row>
    <row r="11" spans="1:4" x14ac:dyDescent="0.2">
      <c r="A11">
        <v>14336</v>
      </c>
      <c r="B11">
        <v>1246294</v>
      </c>
      <c r="C11">
        <f t="shared" si="0"/>
        <v>1217.08</v>
      </c>
      <c r="D11">
        <f t="shared" si="0"/>
        <v>1.19</v>
      </c>
    </row>
    <row r="12" spans="1:4" x14ac:dyDescent="0.2">
      <c r="A12">
        <v>15360</v>
      </c>
      <c r="B12">
        <v>1335174</v>
      </c>
      <c r="C12">
        <f t="shared" si="0"/>
        <v>1303.8800000000001</v>
      </c>
      <c r="D12">
        <f t="shared" si="0"/>
        <v>1.27</v>
      </c>
    </row>
    <row r="13" spans="1:4" x14ac:dyDescent="0.2">
      <c r="A13">
        <v>16384</v>
      </c>
      <c r="B13">
        <v>1424160</v>
      </c>
      <c r="C13">
        <f t="shared" si="0"/>
        <v>1390.78</v>
      </c>
      <c r="D13">
        <f t="shared" si="0"/>
        <v>1.36</v>
      </c>
    </row>
    <row r="14" spans="1:4" x14ac:dyDescent="0.2">
      <c r="A14">
        <v>20480</v>
      </c>
      <c r="B14">
        <v>1780317</v>
      </c>
      <c r="C14">
        <f t="shared" si="0"/>
        <v>1738.59</v>
      </c>
      <c r="D14">
        <f t="shared" si="0"/>
        <v>1.7</v>
      </c>
    </row>
    <row r="15" spans="1:4" x14ac:dyDescent="0.2">
      <c r="A15">
        <v>24576</v>
      </c>
      <c r="B15">
        <v>2136595</v>
      </c>
      <c r="C15">
        <f t="shared" si="0"/>
        <v>2086.52</v>
      </c>
      <c r="D15">
        <f t="shared" si="0"/>
        <v>2.04</v>
      </c>
    </row>
    <row r="16" spans="1:4" x14ac:dyDescent="0.2">
      <c r="A16">
        <v>28672</v>
      </c>
      <c r="B16">
        <v>2492585</v>
      </c>
      <c r="C16">
        <f t="shared" si="0"/>
        <v>2434.17</v>
      </c>
      <c r="D16">
        <f t="shared" si="0"/>
        <v>2.38</v>
      </c>
    </row>
    <row r="17" spans="1:4" x14ac:dyDescent="0.2">
      <c r="A17">
        <v>32768</v>
      </c>
      <c r="B17">
        <v>2848302</v>
      </c>
      <c r="C17">
        <f t="shared" si="0"/>
        <v>2781.54</v>
      </c>
      <c r="D17">
        <f t="shared" si="0"/>
        <v>2.72</v>
      </c>
    </row>
    <row r="18" spans="1:4" x14ac:dyDescent="0.2">
      <c r="A18">
        <v>36864</v>
      </c>
      <c r="B18">
        <v>3204548</v>
      </c>
      <c r="C18">
        <f t="shared" si="0"/>
        <v>3129.44</v>
      </c>
      <c r="D18">
        <f t="shared" si="0"/>
        <v>3.06</v>
      </c>
    </row>
    <row r="19" spans="1:4" x14ac:dyDescent="0.2">
      <c r="A19">
        <v>40960</v>
      </c>
      <c r="B19">
        <v>3560626</v>
      </c>
      <c r="C19">
        <f t="shared" ref="C19:D28" si="2">ROUND(B19/1024, 2)</f>
        <v>3477.17</v>
      </c>
      <c r="D19">
        <f t="shared" si="2"/>
        <v>3.4</v>
      </c>
    </row>
    <row r="20" spans="1:4" x14ac:dyDescent="0.2">
      <c r="A20">
        <v>45056</v>
      </c>
      <c r="B20">
        <v>3916542</v>
      </c>
      <c r="C20">
        <f t="shared" si="2"/>
        <v>3824.75</v>
      </c>
      <c r="D20">
        <f t="shared" si="2"/>
        <v>3.74</v>
      </c>
    </row>
    <row r="21" spans="1:4" x14ac:dyDescent="0.2">
      <c r="A21">
        <v>49152</v>
      </c>
      <c r="B21">
        <v>4272567</v>
      </c>
      <c r="C21">
        <f t="shared" si="2"/>
        <v>4172.43</v>
      </c>
      <c r="D21">
        <f t="shared" si="2"/>
        <v>4.07</v>
      </c>
    </row>
    <row r="22" spans="1:4" x14ac:dyDescent="0.2">
      <c r="A22">
        <v>53248</v>
      </c>
      <c r="B22">
        <v>4628732</v>
      </c>
      <c r="C22">
        <f t="shared" si="2"/>
        <v>4520.25</v>
      </c>
      <c r="D22">
        <f t="shared" si="2"/>
        <v>4.41</v>
      </c>
    </row>
    <row r="23" spans="1:4" x14ac:dyDescent="0.2">
      <c r="A23">
        <v>57344</v>
      </c>
      <c r="B23">
        <v>4984625</v>
      </c>
      <c r="C23">
        <f t="shared" si="2"/>
        <v>4867.8</v>
      </c>
      <c r="D23">
        <f t="shared" si="2"/>
        <v>4.75</v>
      </c>
    </row>
    <row r="24" spans="1:4" x14ac:dyDescent="0.2">
      <c r="A24">
        <v>61440</v>
      </c>
      <c r="B24">
        <v>5341250</v>
      </c>
      <c r="C24">
        <f t="shared" si="2"/>
        <v>5216.0600000000004</v>
      </c>
      <c r="D24">
        <f t="shared" si="2"/>
        <v>5.09</v>
      </c>
    </row>
    <row r="25" spans="1:4" x14ac:dyDescent="0.2">
      <c r="A25">
        <v>65536</v>
      </c>
      <c r="B25">
        <v>5697065</v>
      </c>
      <c r="C25">
        <f t="shared" si="2"/>
        <v>5563.54</v>
      </c>
      <c r="D25">
        <f t="shared" si="2"/>
        <v>5.43</v>
      </c>
    </row>
    <row r="26" spans="1:4" x14ac:dyDescent="0.2">
      <c r="A26">
        <v>131072</v>
      </c>
      <c r="B26">
        <v>11394036</v>
      </c>
      <c r="C26">
        <f t="shared" si="2"/>
        <v>11126.99</v>
      </c>
      <c r="D26">
        <f t="shared" si="2"/>
        <v>10.87</v>
      </c>
    </row>
    <row r="27" spans="1:4" x14ac:dyDescent="0.2">
      <c r="A27">
        <v>262144</v>
      </c>
      <c r="B27">
        <v>22788054</v>
      </c>
      <c r="C27">
        <f t="shared" si="2"/>
        <v>22253.96</v>
      </c>
      <c r="D27">
        <f t="shared" si="2"/>
        <v>21.73</v>
      </c>
    </row>
    <row r="28" spans="1:4" x14ac:dyDescent="0.2">
      <c r="A28">
        <v>524288</v>
      </c>
      <c r="B28">
        <v>45575493</v>
      </c>
      <c r="C28">
        <f t="shared" si="2"/>
        <v>44507.32</v>
      </c>
      <c r="D28">
        <f t="shared" si="2"/>
        <v>43.46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BA28-CA0A-44E9-ACDF-2ABEB0FC5DBB}">
  <dimension ref="A1:N33"/>
  <sheetViews>
    <sheetView workbookViewId="0">
      <selection activeCell="F10" sqref="F10"/>
    </sheetView>
  </sheetViews>
  <sheetFormatPr defaultRowHeight="12.75" x14ac:dyDescent="0.2"/>
  <cols>
    <col min="1" max="1" width="10.140625" bestFit="1" customWidth="1"/>
    <col min="2" max="2" width="16.7109375" bestFit="1" customWidth="1"/>
    <col min="3" max="3" width="14.7109375" bestFit="1" customWidth="1"/>
    <col min="4" max="4" width="15" bestFit="1" customWidth="1"/>
    <col min="5" max="5" width="17.42578125" bestFit="1" customWidth="1"/>
    <col min="6" max="6" width="13.85546875" bestFit="1" customWidth="1"/>
    <col min="7" max="7" width="17.42578125" bestFit="1" customWidth="1"/>
    <col min="8" max="8" width="13.85546875" bestFit="1" customWidth="1"/>
    <col min="9" max="9" width="17.42578125" bestFit="1" customWidth="1"/>
    <col min="10" max="10" width="13.85546875" bestFit="1" customWidth="1"/>
    <col min="11" max="11" width="17.42578125" bestFit="1" customWidth="1"/>
    <col min="12" max="12" width="13.85546875" bestFit="1" customWidth="1"/>
    <col min="13" max="13" width="17.42578125" bestFit="1" customWidth="1"/>
    <col min="14" max="14" width="13.85546875" bestFit="1" customWidth="1"/>
  </cols>
  <sheetData>
    <row r="1" spans="1:14" x14ac:dyDescent="0.2">
      <c r="E1" s="1" t="s">
        <v>14</v>
      </c>
      <c r="G1" s="1" t="s">
        <v>15</v>
      </c>
      <c r="I1" t="s">
        <v>16</v>
      </c>
      <c r="K1" t="s">
        <v>17</v>
      </c>
      <c r="M1" t="s">
        <v>13</v>
      </c>
    </row>
    <row r="2" spans="1:14" x14ac:dyDescent="0.2">
      <c r="A2" t="s">
        <v>4</v>
      </c>
      <c r="B2" t="s">
        <v>12</v>
      </c>
      <c r="C2" t="s">
        <v>10</v>
      </c>
      <c r="D2" t="s">
        <v>11</v>
      </c>
      <c r="E2" t="s">
        <v>5</v>
      </c>
      <c r="F2" t="s">
        <v>6</v>
      </c>
      <c r="G2" t="s">
        <v>5</v>
      </c>
      <c r="H2" t="s">
        <v>20</v>
      </c>
      <c r="I2" t="s">
        <v>5</v>
      </c>
      <c r="J2" t="s">
        <v>20</v>
      </c>
      <c r="K2" t="s">
        <v>5</v>
      </c>
      <c r="L2" t="s">
        <v>20</v>
      </c>
      <c r="M2" t="s">
        <v>5</v>
      </c>
      <c r="N2" t="s">
        <v>20</v>
      </c>
    </row>
    <row r="3" spans="1:14" x14ac:dyDescent="0.2">
      <c r="A3">
        <v>1024</v>
      </c>
      <c r="B3">
        <v>89028</v>
      </c>
      <c r="C3">
        <f>ROUND(B3/1024, 2)</f>
        <v>86.94</v>
      </c>
      <c r="D3">
        <f>ROUND(C3/1024, 2)</f>
        <v>0.08</v>
      </c>
      <c r="E3">
        <v>117</v>
      </c>
      <c r="F3">
        <f>D3/(E3/1000)</f>
        <v>0.68376068376068377</v>
      </c>
      <c r="G3">
        <v>81</v>
      </c>
      <c r="H3">
        <f>D3/(G3/1000)</f>
        <v>0.98765432098765427</v>
      </c>
      <c r="I3">
        <v>69</v>
      </c>
      <c r="J3">
        <f>D3/($I$3/1000)</f>
        <v>1.1594202898550723</v>
      </c>
      <c r="K3">
        <v>72</v>
      </c>
      <c r="L3">
        <f>D3/(K3/1000)</f>
        <v>1.1111111111111112</v>
      </c>
      <c r="M3">
        <f>AVERAGE(E3,G3,I3,K3)</f>
        <v>84.75</v>
      </c>
      <c r="N3">
        <f>D3/(M3/1000)</f>
        <v>0.94395280235988199</v>
      </c>
    </row>
    <row r="4" spans="1:14" x14ac:dyDescent="0.2">
      <c r="A4">
        <f>A3*2</f>
        <v>2048</v>
      </c>
      <c r="B4">
        <v>178062</v>
      </c>
      <c r="C4">
        <f t="shared" ref="C4:D19" si="0">ROUND(B4/1024, 2)</f>
        <v>173.89</v>
      </c>
      <c r="D4">
        <f t="shared" si="0"/>
        <v>0.17</v>
      </c>
      <c r="E4">
        <v>91</v>
      </c>
      <c r="F4">
        <f t="shared" ref="F4:F29" si="1">D4/(E4/1000)</f>
        <v>1.8681318681318684</v>
      </c>
      <c r="G4">
        <v>89</v>
      </c>
      <c r="H4">
        <f t="shared" ref="H4:H29" si="2">D4/(G4/1000)</f>
        <v>1.910112359550562</v>
      </c>
      <c r="I4">
        <v>79</v>
      </c>
      <c r="J4">
        <f t="shared" ref="J4:J29" si="3">D4/(I4/1000)</f>
        <v>2.1518987341772151</v>
      </c>
      <c r="K4">
        <v>82</v>
      </c>
      <c r="L4">
        <f t="shared" ref="L4:L29" si="4">D4/(K4/1000)</f>
        <v>2.0731707317073171</v>
      </c>
      <c r="M4">
        <f t="shared" ref="M4:M29" si="5">AVERAGE(E4,G4,I4,K4)</f>
        <v>85.25</v>
      </c>
      <c r="N4">
        <f t="shared" ref="N4:N29" si="6">D4/(M4/1000)</f>
        <v>1.9941348973607038</v>
      </c>
    </row>
    <row r="5" spans="1:14" x14ac:dyDescent="0.2">
      <c r="A5">
        <f t="shared" ref="A5:A6" si="7">A4*2</f>
        <v>4096</v>
      </c>
      <c r="B5">
        <v>356103</v>
      </c>
      <c r="C5">
        <f t="shared" si="0"/>
        <v>347.76</v>
      </c>
      <c r="D5">
        <f t="shared" si="0"/>
        <v>0.34</v>
      </c>
      <c r="E5">
        <v>87</v>
      </c>
      <c r="F5">
        <f t="shared" si="1"/>
        <v>3.9080459770114948</v>
      </c>
      <c r="G5">
        <v>135</v>
      </c>
      <c r="H5">
        <f t="shared" si="2"/>
        <v>2.5185185185185186</v>
      </c>
      <c r="I5">
        <v>91</v>
      </c>
      <c r="J5">
        <f t="shared" si="3"/>
        <v>3.7362637362637368</v>
      </c>
      <c r="K5">
        <v>85</v>
      </c>
      <c r="L5">
        <f t="shared" si="4"/>
        <v>4</v>
      </c>
      <c r="M5">
        <f t="shared" si="5"/>
        <v>99.5</v>
      </c>
      <c r="N5">
        <f t="shared" si="6"/>
        <v>3.4170854271356785</v>
      </c>
    </row>
    <row r="6" spans="1:14" x14ac:dyDescent="0.2">
      <c r="A6">
        <f t="shared" si="7"/>
        <v>8192</v>
      </c>
      <c r="B6">
        <v>712225</v>
      </c>
      <c r="C6">
        <f t="shared" si="0"/>
        <v>695.53</v>
      </c>
      <c r="D6">
        <f t="shared" si="0"/>
        <v>0.68</v>
      </c>
      <c r="E6">
        <v>143</v>
      </c>
      <c r="F6">
        <f t="shared" si="1"/>
        <v>4.7552447552447559</v>
      </c>
      <c r="G6">
        <v>159</v>
      </c>
      <c r="H6">
        <f t="shared" si="2"/>
        <v>4.2767295597484276</v>
      </c>
      <c r="I6">
        <v>134</v>
      </c>
      <c r="J6">
        <f t="shared" si="3"/>
        <v>5.0746268656716422</v>
      </c>
      <c r="K6">
        <v>170</v>
      </c>
      <c r="L6">
        <f t="shared" si="4"/>
        <v>4</v>
      </c>
      <c r="M6">
        <f t="shared" si="5"/>
        <v>151.5</v>
      </c>
      <c r="N6">
        <f t="shared" si="6"/>
        <v>4.4884488448844886</v>
      </c>
    </row>
    <row r="7" spans="1:14" x14ac:dyDescent="0.2">
      <c r="A7">
        <v>9216</v>
      </c>
      <c r="B7">
        <v>801209</v>
      </c>
      <c r="C7">
        <f t="shared" si="0"/>
        <v>782.43</v>
      </c>
      <c r="D7">
        <f t="shared" si="0"/>
        <v>0.76</v>
      </c>
      <c r="E7">
        <v>169</v>
      </c>
      <c r="F7">
        <f t="shared" si="1"/>
        <v>4.4970414201183431</v>
      </c>
      <c r="G7">
        <v>276</v>
      </c>
      <c r="H7">
        <f t="shared" si="2"/>
        <v>2.7536231884057969</v>
      </c>
      <c r="I7">
        <v>189</v>
      </c>
      <c r="J7">
        <f t="shared" si="3"/>
        <v>4.0211640211640214</v>
      </c>
      <c r="K7">
        <v>170</v>
      </c>
      <c r="L7">
        <f t="shared" si="4"/>
        <v>4.4705882352941178</v>
      </c>
      <c r="M7">
        <f t="shared" si="5"/>
        <v>201</v>
      </c>
      <c r="N7">
        <f t="shared" si="6"/>
        <v>3.7810945273631837</v>
      </c>
    </row>
    <row r="8" spans="1:14" x14ac:dyDescent="0.2">
      <c r="A8">
        <v>10240</v>
      </c>
      <c r="B8">
        <v>890124</v>
      </c>
      <c r="C8">
        <f t="shared" si="0"/>
        <v>869.26</v>
      </c>
      <c r="D8">
        <f t="shared" si="0"/>
        <v>0.85</v>
      </c>
      <c r="E8">
        <v>193</v>
      </c>
      <c r="F8">
        <f t="shared" si="1"/>
        <v>4.4041450777202069</v>
      </c>
      <c r="G8">
        <v>285</v>
      </c>
      <c r="H8">
        <f t="shared" si="2"/>
        <v>2.9824561403508776</v>
      </c>
      <c r="I8">
        <v>162</v>
      </c>
      <c r="J8">
        <f t="shared" si="3"/>
        <v>5.2469135802469129</v>
      </c>
      <c r="K8">
        <v>193</v>
      </c>
      <c r="L8">
        <f t="shared" si="4"/>
        <v>4.4041450777202069</v>
      </c>
      <c r="M8">
        <f t="shared" si="5"/>
        <v>208.25</v>
      </c>
      <c r="N8">
        <f t="shared" si="6"/>
        <v>4.0816326530612246</v>
      </c>
    </row>
    <row r="9" spans="1:14" x14ac:dyDescent="0.2">
      <c r="A9">
        <v>11264</v>
      </c>
      <c r="B9">
        <v>979136</v>
      </c>
      <c r="C9">
        <f t="shared" si="0"/>
        <v>956.19</v>
      </c>
      <c r="D9">
        <f t="shared" si="0"/>
        <v>0.93</v>
      </c>
      <c r="E9">
        <v>188</v>
      </c>
      <c r="F9">
        <f t="shared" si="1"/>
        <v>4.9468085106382977</v>
      </c>
      <c r="G9">
        <v>322</v>
      </c>
      <c r="H9">
        <f t="shared" si="2"/>
        <v>2.8881987577639752</v>
      </c>
      <c r="I9">
        <v>178</v>
      </c>
      <c r="J9">
        <f t="shared" si="3"/>
        <v>5.2247191011235961</v>
      </c>
      <c r="K9">
        <v>177</v>
      </c>
      <c r="L9">
        <f t="shared" si="4"/>
        <v>5.2542372881355934</v>
      </c>
      <c r="M9">
        <f t="shared" si="5"/>
        <v>216.25</v>
      </c>
      <c r="N9">
        <f t="shared" si="6"/>
        <v>4.300578034682081</v>
      </c>
    </row>
    <row r="10" spans="1:14" x14ac:dyDescent="0.2">
      <c r="A10">
        <v>12288</v>
      </c>
      <c r="B10">
        <v>1068188</v>
      </c>
      <c r="C10">
        <f t="shared" si="0"/>
        <v>1043.1500000000001</v>
      </c>
      <c r="D10">
        <f>ROUND(C10/1024, 2)</f>
        <v>1.02</v>
      </c>
      <c r="E10">
        <v>227</v>
      </c>
      <c r="F10">
        <f t="shared" si="1"/>
        <v>4.4933920704845818</v>
      </c>
      <c r="G10">
        <v>306</v>
      </c>
      <c r="H10">
        <f t="shared" si="2"/>
        <v>3.3333333333333335</v>
      </c>
      <c r="I10">
        <v>191</v>
      </c>
      <c r="J10">
        <f t="shared" si="3"/>
        <v>5.3403141361256541</v>
      </c>
      <c r="K10">
        <v>196</v>
      </c>
      <c r="L10">
        <f t="shared" si="4"/>
        <v>5.204081632653061</v>
      </c>
      <c r="M10">
        <f t="shared" si="5"/>
        <v>230</v>
      </c>
      <c r="N10">
        <f t="shared" si="6"/>
        <v>4.4347826086956523</v>
      </c>
    </row>
    <row r="11" spans="1:14" x14ac:dyDescent="0.2">
      <c r="A11">
        <v>13312</v>
      </c>
      <c r="B11">
        <v>1157125</v>
      </c>
      <c r="C11">
        <f t="shared" si="0"/>
        <v>1130</v>
      </c>
      <c r="D11">
        <f t="shared" si="0"/>
        <v>1.1000000000000001</v>
      </c>
      <c r="E11">
        <v>243</v>
      </c>
      <c r="F11">
        <f t="shared" si="1"/>
        <v>4.5267489711934159</v>
      </c>
      <c r="G11">
        <v>205</v>
      </c>
      <c r="H11">
        <f t="shared" si="2"/>
        <v>5.3658536585365857</v>
      </c>
      <c r="I11">
        <v>206</v>
      </c>
      <c r="J11">
        <f t="shared" si="3"/>
        <v>5.3398058252427187</v>
      </c>
      <c r="K11">
        <v>202</v>
      </c>
      <c r="L11">
        <f t="shared" si="4"/>
        <v>5.4455445544554459</v>
      </c>
      <c r="M11">
        <f t="shared" si="5"/>
        <v>214</v>
      </c>
      <c r="N11">
        <f t="shared" si="6"/>
        <v>5.1401869158878508</v>
      </c>
    </row>
    <row r="12" spans="1:14" x14ac:dyDescent="0.2">
      <c r="A12">
        <v>14336</v>
      </c>
      <c r="B12">
        <v>1246294</v>
      </c>
      <c r="C12">
        <f t="shared" si="0"/>
        <v>1217.08</v>
      </c>
      <c r="D12">
        <f t="shared" si="0"/>
        <v>1.19</v>
      </c>
      <c r="E12">
        <v>299</v>
      </c>
      <c r="F12">
        <f t="shared" si="1"/>
        <v>3.979933110367893</v>
      </c>
      <c r="G12">
        <v>219</v>
      </c>
      <c r="H12">
        <f t="shared" si="2"/>
        <v>5.4337899543378994</v>
      </c>
      <c r="I12">
        <v>232</v>
      </c>
      <c r="J12">
        <f t="shared" si="3"/>
        <v>5.1293103448275854</v>
      </c>
      <c r="K12">
        <v>230</v>
      </c>
      <c r="L12">
        <f t="shared" si="4"/>
        <v>5.1739130434782608</v>
      </c>
      <c r="M12">
        <f t="shared" si="5"/>
        <v>245</v>
      </c>
      <c r="N12">
        <f t="shared" si="6"/>
        <v>4.8571428571428568</v>
      </c>
    </row>
    <row r="13" spans="1:14" x14ac:dyDescent="0.2">
      <c r="A13">
        <v>15360</v>
      </c>
      <c r="B13">
        <v>1335174</v>
      </c>
      <c r="C13">
        <f t="shared" si="0"/>
        <v>1303.8800000000001</v>
      </c>
      <c r="D13">
        <f t="shared" si="0"/>
        <v>1.27</v>
      </c>
      <c r="E13">
        <v>255</v>
      </c>
      <c r="F13">
        <f t="shared" si="1"/>
        <v>4.9803921568627452</v>
      </c>
      <c r="G13">
        <v>243</v>
      </c>
      <c r="H13">
        <f t="shared" si="2"/>
        <v>5.2263374485596712</v>
      </c>
      <c r="I13">
        <v>230</v>
      </c>
      <c r="J13">
        <f t="shared" si="3"/>
        <v>5.5217391304347823</v>
      </c>
      <c r="K13">
        <v>234</v>
      </c>
      <c r="L13">
        <f t="shared" si="4"/>
        <v>5.4273504273504267</v>
      </c>
      <c r="M13">
        <f t="shared" si="5"/>
        <v>240.5</v>
      </c>
      <c r="N13">
        <f t="shared" si="6"/>
        <v>5.2806652806652812</v>
      </c>
    </row>
    <row r="14" spans="1:14" x14ac:dyDescent="0.2">
      <c r="A14">
        <v>16384</v>
      </c>
      <c r="B14">
        <v>1424160</v>
      </c>
      <c r="C14">
        <f t="shared" si="0"/>
        <v>1390.78</v>
      </c>
      <c r="D14">
        <f t="shared" si="0"/>
        <v>1.36</v>
      </c>
      <c r="E14">
        <v>279</v>
      </c>
      <c r="F14">
        <f t="shared" si="1"/>
        <v>4.8745519713261647</v>
      </c>
      <c r="G14">
        <v>251</v>
      </c>
      <c r="H14">
        <f t="shared" si="2"/>
        <v>5.4183266932270922</v>
      </c>
      <c r="I14">
        <v>249</v>
      </c>
      <c r="J14">
        <f t="shared" si="3"/>
        <v>5.4618473895582333</v>
      </c>
      <c r="K14">
        <v>242</v>
      </c>
      <c r="L14">
        <f t="shared" si="4"/>
        <v>5.6198347107438025</v>
      </c>
      <c r="M14">
        <f t="shared" si="5"/>
        <v>255.25</v>
      </c>
      <c r="N14">
        <f t="shared" si="6"/>
        <v>5.328109696376103</v>
      </c>
    </row>
    <row r="15" spans="1:14" x14ac:dyDescent="0.2">
      <c r="A15">
        <v>20480</v>
      </c>
      <c r="B15">
        <v>1780317</v>
      </c>
      <c r="C15">
        <f t="shared" si="0"/>
        <v>1738.59</v>
      </c>
      <c r="D15">
        <f t="shared" si="0"/>
        <v>1.7</v>
      </c>
      <c r="E15">
        <v>317</v>
      </c>
      <c r="F15">
        <f t="shared" si="1"/>
        <v>5.3627760252365926</v>
      </c>
      <c r="G15">
        <v>309</v>
      </c>
      <c r="H15">
        <f t="shared" si="2"/>
        <v>5.5016181229773462</v>
      </c>
      <c r="I15">
        <v>323</v>
      </c>
      <c r="J15">
        <f t="shared" si="3"/>
        <v>5.2631578947368416</v>
      </c>
      <c r="K15">
        <v>315</v>
      </c>
      <c r="L15">
        <f t="shared" si="4"/>
        <v>5.3968253968253963</v>
      </c>
      <c r="M15">
        <f t="shared" si="5"/>
        <v>316</v>
      </c>
      <c r="N15">
        <f t="shared" si="6"/>
        <v>5.3797468354430382</v>
      </c>
    </row>
    <row r="16" spans="1:14" x14ac:dyDescent="0.2">
      <c r="A16">
        <v>24576</v>
      </c>
      <c r="B16">
        <v>2136595</v>
      </c>
      <c r="C16">
        <f t="shared" si="0"/>
        <v>2086.52</v>
      </c>
      <c r="D16">
        <f t="shared" si="0"/>
        <v>2.04</v>
      </c>
      <c r="E16">
        <v>423</v>
      </c>
      <c r="F16">
        <f t="shared" si="1"/>
        <v>4.8226950354609928</v>
      </c>
      <c r="G16">
        <v>359</v>
      </c>
      <c r="H16">
        <f t="shared" si="2"/>
        <v>5.6824512534818945</v>
      </c>
      <c r="I16">
        <v>351</v>
      </c>
      <c r="J16">
        <f t="shared" si="3"/>
        <v>5.8119658119658126</v>
      </c>
      <c r="K16">
        <v>354</v>
      </c>
      <c r="L16">
        <f t="shared" si="4"/>
        <v>5.7627118644067803</v>
      </c>
      <c r="M16">
        <f t="shared" si="5"/>
        <v>371.75</v>
      </c>
      <c r="N16">
        <f t="shared" si="6"/>
        <v>5.4875588433086753</v>
      </c>
    </row>
    <row r="17" spans="1:14" x14ac:dyDescent="0.2">
      <c r="A17">
        <v>28672</v>
      </c>
      <c r="B17">
        <v>2492585</v>
      </c>
      <c r="C17">
        <f t="shared" si="0"/>
        <v>2434.17</v>
      </c>
      <c r="D17">
        <f t="shared" si="0"/>
        <v>2.38</v>
      </c>
      <c r="E17">
        <v>457</v>
      </c>
      <c r="F17">
        <f t="shared" si="1"/>
        <v>5.2078774617067829</v>
      </c>
      <c r="G17">
        <v>427</v>
      </c>
      <c r="H17">
        <f t="shared" si="2"/>
        <v>5.5737704918032787</v>
      </c>
      <c r="I17">
        <v>435</v>
      </c>
      <c r="J17">
        <f t="shared" si="3"/>
        <v>5.4712643678160919</v>
      </c>
      <c r="K17">
        <v>451</v>
      </c>
      <c r="L17">
        <f t="shared" si="4"/>
        <v>5.2771618625277155</v>
      </c>
      <c r="M17">
        <f t="shared" si="5"/>
        <v>442.5</v>
      </c>
      <c r="N17">
        <f t="shared" si="6"/>
        <v>5.378531073446327</v>
      </c>
    </row>
    <row r="18" spans="1:14" x14ac:dyDescent="0.2">
      <c r="A18">
        <v>32768</v>
      </c>
      <c r="B18">
        <v>2848302</v>
      </c>
      <c r="C18">
        <f t="shared" si="0"/>
        <v>2781.54</v>
      </c>
      <c r="D18">
        <f t="shared" si="0"/>
        <v>2.72</v>
      </c>
      <c r="E18">
        <v>510</v>
      </c>
      <c r="F18">
        <f t="shared" si="1"/>
        <v>5.3333333333333339</v>
      </c>
      <c r="G18">
        <v>513</v>
      </c>
      <c r="H18">
        <f t="shared" si="2"/>
        <v>5.3021442495126712</v>
      </c>
      <c r="I18">
        <v>461</v>
      </c>
      <c r="J18">
        <f t="shared" si="3"/>
        <v>5.9002169197396963</v>
      </c>
      <c r="K18">
        <v>469</v>
      </c>
      <c r="L18">
        <f t="shared" si="4"/>
        <v>5.7995735607675911</v>
      </c>
      <c r="M18">
        <f t="shared" si="5"/>
        <v>488.25</v>
      </c>
      <c r="N18">
        <f t="shared" si="6"/>
        <v>5.5709165386584747</v>
      </c>
    </row>
    <row r="19" spans="1:14" x14ac:dyDescent="0.2">
      <c r="A19">
        <v>36864</v>
      </c>
      <c r="B19">
        <v>3204548</v>
      </c>
      <c r="C19">
        <f t="shared" si="0"/>
        <v>3129.44</v>
      </c>
      <c r="D19">
        <f t="shared" si="0"/>
        <v>3.06</v>
      </c>
      <c r="E19">
        <v>557</v>
      </c>
      <c r="F19">
        <f t="shared" si="1"/>
        <v>5.4937163375224412</v>
      </c>
      <c r="G19">
        <v>600</v>
      </c>
      <c r="H19">
        <f t="shared" si="2"/>
        <v>5.1000000000000005</v>
      </c>
      <c r="I19">
        <v>531</v>
      </c>
      <c r="J19">
        <f t="shared" si="3"/>
        <v>5.7627118644067794</v>
      </c>
      <c r="K19">
        <v>528</v>
      </c>
      <c r="L19">
        <f t="shared" si="4"/>
        <v>5.795454545454545</v>
      </c>
      <c r="M19">
        <f t="shared" si="5"/>
        <v>554</v>
      </c>
      <c r="N19">
        <f t="shared" si="6"/>
        <v>5.5234657039711186</v>
      </c>
    </row>
    <row r="20" spans="1:14" x14ac:dyDescent="0.2">
      <c r="A20">
        <v>40960</v>
      </c>
      <c r="B20">
        <v>3560626</v>
      </c>
      <c r="C20">
        <f t="shared" ref="C20:D29" si="8">ROUND(B20/1024, 2)</f>
        <v>3477.17</v>
      </c>
      <c r="D20">
        <f t="shared" si="8"/>
        <v>3.4</v>
      </c>
      <c r="E20">
        <v>610</v>
      </c>
      <c r="F20">
        <f t="shared" si="1"/>
        <v>5.5737704918032787</v>
      </c>
      <c r="G20">
        <v>600</v>
      </c>
      <c r="H20">
        <f t="shared" si="2"/>
        <v>5.666666666666667</v>
      </c>
      <c r="I20">
        <v>570</v>
      </c>
      <c r="J20">
        <f t="shared" si="3"/>
        <v>5.9649122807017552</v>
      </c>
      <c r="K20">
        <v>593</v>
      </c>
      <c r="L20">
        <f t="shared" si="4"/>
        <v>5.7335581787521077</v>
      </c>
      <c r="M20">
        <f t="shared" si="5"/>
        <v>593.25</v>
      </c>
      <c r="N20">
        <f t="shared" si="6"/>
        <v>5.7311420143278546</v>
      </c>
    </row>
    <row r="21" spans="1:14" x14ac:dyDescent="0.2">
      <c r="A21">
        <v>45056</v>
      </c>
      <c r="B21">
        <v>3916542</v>
      </c>
      <c r="C21">
        <f t="shared" si="8"/>
        <v>3824.75</v>
      </c>
      <c r="D21">
        <f t="shared" si="8"/>
        <v>3.74</v>
      </c>
      <c r="E21">
        <v>696</v>
      </c>
      <c r="F21">
        <f t="shared" si="1"/>
        <v>5.3735632183908049</v>
      </c>
      <c r="G21">
        <v>670</v>
      </c>
      <c r="H21">
        <f t="shared" si="2"/>
        <v>5.5820895522388057</v>
      </c>
      <c r="I21">
        <v>634</v>
      </c>
      <c r="J21">
        <f t="shared" si="3"/>
        <v>5.899053627760253</v>
      </c>
      <c r="K21">
        <v>661</v>
      </c>
      <c r="L21">
        <f t="shared" si="4"/>
        <v>5.6580937972768535</v>
      </c>
      <c r="M21">
        <f t="shared" si="5"/>
        <v>665.25</v>
      </c>
      <c r="N21">
        <f t="shared" si="6"/>
        <v>5.6219466366027815</v>
      </c>
    </row>
    <row r="22" spans="1:14" x14ac:dyDescent="0.2">
      <c r="A22">
        <v>49152</v>
      </c>
      <c r="B22">
        <v>4272567</v>
      </c>
      <c r="C22">
        <f t="shared" si="8"/>
        <v>4172.43</v>
      </c>
      <c r="D22">
        <f t="shared" si="8"/>
        <v>4.07</v>
      </c>
      <c r="E22">
        <v>761</v>
      </c>
      <c r="F22">
        <f t="shared" si="1"/>
        <v>5.3482260183968462</v>
      </c>
      <c r="G22">
        <v>756</v>
      </c>
      <c r="H22">
        <f t="shared" si="2"/>
        <v>5.3835978835978837</v>
      </c>
      <c r="I22">
        <v>720</v>
      </c>
      <c r="J22">
        <f t="shared" si="3"/>
        <v>5.6527777777777786</v>
      </c>
      <c r="K22">
        <v>700</v>
      </c>
      <c r="L22">
        <f t="shared" si="4"/>
        <v>5.8142857142857149</v>
      </c>
      <c r="M22">
        <f t="shared" si="5"/>
        <v>734.25</v>
      </c>
      <c r="N22">
        <f t="shared" si="6"/>
        <v>5.5430711610486902</v>
      </c>
    </row>
    <row r="23" spans="1:14" x14ac:dyDescent="0.2">
      <c r="A23">
        <v>53248</v>
      </c>
      <c r="B23">
        <v>4628732</v>
      </c>
      <c r="C23">
        <f t="shared" si="8"/>
        <v>4520.25</v>
      </c>
      <c r="D23">
        <f t="shared" si="8"/>
        <v>4.41</v>
      </c>
      <c r="E23">
        <v>1157</v>
      </c>
      <c r="F23">
        <f t="shared" si="1"/>
        <v>3.8115816767502162</v>
      </c>
      <c r="G23">
        <v>783</v>
      </c>
      <c r="H23">
        <f t="shared" si="2"/>
        <v>5.6321839080459766</v>
      </c>
      <c r="I23">
        <v>757</v>
      </c>
      <c r="J23">
        <f t="shared" si="3"/>
        <v>5.8256274768824312</v>
      </c>
      <c r="K23">
        <v>744</v>
      </c>
      <c r="L23">
        <f t="shared" si="4"/>
        <v>5.92741935483871</v>
      </c>
      <c r="M23">
        <f t="shared" si="5"/>
        <v>860.25</v>
      </c>
      <c r="N23">
        <f t="shared" si="6"/>
        <v>5.1264167393199651</v>
      </c>
    </row>
    <row r="24" spans="1:14" x14ac:dyDescent="0.2">
      <c r="A24">
        <v>57344</v>
      </c>
      <c r="B24">
        <v>4984625</v>
      </c>
      <c r="C24">
        <f t="shared" si="8"/>
        <v>4867.8</v>
      </c>
      <c r="D24">
        <f t="shared" si="8"/>
        <v>4.75</v>
      </c>
      <c r="E24">
        <v>1255</v>
      </c>
      <c r="F24">
        <f t="shared" si="1"/>
        <v>3.7848605577689245</v>
      </c>
      <c r="G24">
        <v>846</v>
      </c>
      <c r="H24">
        <f t="shared" si="2"/>
        <v>5.6146572104018917</v>
      </c>
      <c r="I24">
        <v>922</v>
      </c>
      <c r="J24">
        <f t="shared" si="3"/>
        <v>5.1518438177874186</v>
      </c>
      <c r="K24">
        <v>818</v>
      </c>
      <c r="L24">
        <f t="shared" si="4"/>
        <v>5.8068459657701714</v>
      </c>
      <c r="M24">
        <f t="shared" si="5"/>
        <v>960.25</v>
      </c>
      <c r="N24">
        <f t="shared" si="6"/>
        <v>4.9466284821661022</v>
      </c>
    </row>
    <row r="25" spans="1:14" x14ac:dyDescent="0.2">
      <c r="A25">
        <v>61440</v>
      </c>
      <c r="B25">
        <v>5341250</v>
      </c>
      <c r="C25">
        <f t="shared" si="8"/>
        <v>5216.0600000000004</v>
      </c>
      <c r="D25">
        <f t="shared" si="8"/>
        <v>5.09</v>
      </c>
      <c r="E25">
        <v>1239</v>
      </c>
      <c r="F25">
        <f t="shared" si="1"/>
        <v>4.1081517352703791</v>
      </c>
      <c r="G25">
        <v>969</v>
      </c>
      <c r="H25">
        <f t="shared" si="2"/>
        <v>5.2528379772961813</v>
      </c>
      <c r="I25">
        <v>936</v>
      </c>
      <c r="J25">
        <f t="shared" si="3"/>
        <v>5.4380341880341874</v>
      </c>
      <c r="K25">
        <v>870</v>
      </c>
      <c r="L25">
        <f t="shared" si="4"/>
        <v>5.8505747126436782</v>
      </c>
      <c r="M25">
        <f t="shared" si="5"/>
        <v>1003.5</v>
      </c>
      <c r="N25">
        <f t="shared" si="6"/>
        <v>5.0722471350274034</v>
      </c>
    </row>
    <row r="26" spans="1:14" x14ac:dyDescent="0.2">
      <c r="A26">
        <v>65536</v>
      </c>
      <c r="B26">
        <v>5697065</v>
      </c>
      <c r="C26">
        <f t="shared" si="8"/>
        <v>5563.54</v>
      </c>
      <c r="D26">
        <f t="shared" si="8"/>
        <v>5.43</v>
      </c>
      <c r="E26">
        <v>1304</v>
      </c>
      <c r="F26">
        <f t="shared" si="1"/>
        <v>4.1641104294478524</v>
      </c>
      <c r="G26">
        <v>1460</v>
      </c>
      <c r="H26">
        <f t="shared" si="2"/>
        <v>3.7191780821917808</v>
      </c>
      <c r="I26">
        <v>978</v>
      </c>
      <c r="J26">
        <f t="shared" si="3"/>
        <v>5.5521472392638032</v>
      </c>
      <c r="K26">
        <v>915</v>
      </c>
      <c r="L26">
        <f t="shared" si="4"/>
        <v>5.9344262295081958</v>
      </c>
      <c r="M26">
        <f t="shared" si="5"/>
        <v>1164.25</v>
      </c>
      <c r="N26">
        <f t="shared" si="6"/>
        <v>4.6639467468327247</v>
      </c>
    </row>
    <row r="27" spans="1:14" x14ac:dyDescent="0.2">
      <c r="A27">
        <v>131072</v>
      </c>
      <c r="B27">
        <v>11394036</v>
      </c>
      <c r="C27">
        <f t="shared" si="8"/>
        <v>11126.99</v>
      </c>
      <c r="D27">
        <f t="shared" si="8"/>
        <v>10.87</v>
      </c>
      <c r="E27">
        <v>2439</v>
      </c>
      <c r="F27">
        <f t="shared" si="1"/>
        <v>4.456744567445674</v>
      </c>
      <c r="G27">
        <v>1939</v>
      </c>
      <c r="H27">
        <f t="shared" si="2"/>
        <v>5.6059824651882408</v>
      </c>
      <c r="I27">
        <v>2044</v>
      </c>
      <c r="J27">
        <f t="shared" si="3"/>
        <v>5.3180039138943247</v>
      </c>
      <c r="K27">
        <v>1897</v>
      </c>
      <c r="L27">
        <f t="shared" si="4"/>
        <v>5.7301001581444382</v>
      </c>
      <c r="M27">
        <f t="shared" si="5"/>
        <v>2079.75</v>
      </c>
      <c r="N27">
        <f t="shared" si="6"/>
        <v>5.2265897343430696</v>
      </c>
    </row>
    <row r="28" spans="1:14" x14ac:dyDescent="0.2">
      <c r="A28">
        <v>262144</v>
      </c>
      <c r="B28">
        <v>22788054</v>
      </c>
      <c r="C28">
        <f t="shared" si="8"/>
        <v>22253.96</v>
      </c>
      <c r="D28">
        <f t="shared" si="8"/>
        <v>21.73</v>
      </c>
      <c r="E28">
        <v>4202</v>
      </c>
      <c r="F28">
        <f t="shared" si="1"/>
        <v>5.1713469776297005</v>
      </c>
      <c r="G28">
        <v>4010</v>
      </c>
      <c r="H28">
        <f t="shared" si="2"/>
        <v>5.4189526184538659</v>
      </c>
      <c r="I28">
        <v>3697</v>
      </c>
      <c r="J28">
        <f t="shared" si="3"/>
        <v>5.8777387070597786</v>
      </c>
      <c r="K28">
        <v>3727</v>
      </c>
      <c r="L28">
        <f t="shared" si="4"/>
        <v>5.8304266165817014</v>
      </c>
      <c r="M28">
        <f t="shared" si="5"/>
        <v>3909</v>
      </c>
      <c r="N28">
        <f t="shared" si="6"/>
        <v>5.5589664875927349</v>
      </c>
    </row>
    <row r="29" spans="1:14" x14ac:dyDescent="0.2">
      <c r="A29">
        <v>524288</v>
      </c>
      <c r="B29">
        <v>45575493</v>
      </c>
      <c r="C29">
        <f t="shared" si="8"/>
        <v>44507.32</v>
      </c>
      <c r="D29">
        <f t="shared" si="8"/>
        <v>43.46</v>
      </c>
      <c r="E29">
        <v>8780</v>
      </c>
      <c r="F29">
        <f t="shared" si="1"/>
        <v>4.9498861047835998</v>
      </c>
      <c r="G29">
        <v>9298</v>
      </c>
      <c r="H29">
        <f t="shared" si="2"/>
        <v>4.6741234674123469</v>
      </c>
      <c r="I29">
        <v>7563</v>
      </c>
      <c r="J29">
        <f t="shared" si="3"/>
        <v>5.7463969324342195</v>
      </c>
      <c r="K29">
        <v>7856</v>
      </c>
      <c r="L29">
        <f t="shared" si="4"/>
        <v>5.5320773930753564</v>
      </c>
      <c r="M29">
        <f t="shared" si="5"/>
        <v>8374.25</v>
      </c>
      <c r="N29">
        <f t="shared" si="6"/>
        <v>5.1897184822521423</v>
      </c>
    </row>
    <row r="31" spans="1:14" x14ac:dyDescent="0.2">
      <c r="D31" t="s">
        <v>7</v>
      </c>
      <c r="F31">
        <f>AVERAGE(F3:F29)</f>
        <v>4.477068020141032</v>
      </c>
      <c r="H31">
        <f>AVERAGE(H3:H29)</f>
        <v>4.5483402919477491</v>
      </c>
      <c r="J31">
        <f>AVERAGE(J3:J29)</f>
        <v>5.112736147220458</v>
      </c>
      <c r="L31">
        <f>AVERAGE(L3:L29)</f>
        <v>5.112352302352158</v>
      </c>
      <c r="N31">
        <f>AVERAGE(N3:N29)</f>
        <v>4.7432854503687443</v>
      </c>
    </row>
    <row r="32" spans="1:14" x14ac:dyDescent="0.2">
      <c r="D32" t="s">
        <v>8</v>
      </c>
      <c r="F32">
        <f>MAX(F3:F29)</f>
        <v>5.5737704918032787</v>
      </c>
      <c r="H32">
        <f t="shared" ref="H32:J32" si="9">MAX(H3:H29)</f>
        <v>5.6824512534818945</v>
      </c>
      <c r="J32">
        <f t="shared" si="9"/>
        <v>5.9649122807017552</v>
      </c>
      <c r="L32">
        <f t="shared" ref="L32:N32" si="10">MAX(L3:L29)</f>
        <v>5.9344262295081958</v>
      </c>
      <c r="N32">
        <f t="shared" si="10"/>
        <v>5.7311420143278546</v>
      </c>
    </row>
    <row r="33" spans="4:14" x14ac:dyDescent="0.2">
      <c r="D33" t="s">
        <v>9</v>
      </c>
      <c r="F33">
        <f>MIN(F3:F29)</f>
        <v>0.68376068376068377</v>
      </c>
      <c r="H33">
        <f t="shared" ref="H33:J33" si="11">MIN(H3:H29)</f>
        <v>0.98765432098765427</v>
      </c>
      <c r="J33">
        <f t="shared" si="11"/>
        <v>1.1594202898550723</v>
      </c>
      <c r="L33">
        <f t="shared" ref="L33:N33" si="12">MIN(L3:L29)</f>
        <v>1.1111111111111112</v>
      </c>
      <c r="N33">
        <f t="shared" si="12"/>
        <v>0.94395280235988199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FA0D-5647-4D24-9141-807D4681E94D}">
  <dimension ref="A1:D33"/>
  <sheetViews>
    <sheetView tabSelected="1" workbookViewId="0"/>
  </sheetViews>
  <sheetFormatPr defaultRowHeight="12.75" x14ac:dyDescent="0.2"/>
  <cols>
    <col min="1" max="1" width="10.140625" bestFit="1" customWidth="1"/>
    <col min="2" max="2" width="15" bestFit="1" customWidth="1"/>
    <col min="3" max="3" width="17.42578125" bestFit="1" customWidth="1"/>
    <col min="4" max="4" width="13.85546875" bestFit="1" customWidth="1"/>
  </cols>
  <sheetData>
    <row r="1" spans="1:4" x14ac:dyDescent="0.2">
      <c r="A1" s="2" t="s">
        <v>19</v>
      </c>
      <c r="B1" t="s">
        <v>18</v>
      </c>
      <c r="C1" t="s">
        <v>18</v>
      </c>
      <c r="D1" t="s">
        <v>18</v>
      </c>
    </row>
    <row r="2" spans="1:4" x14ac:dyDescent="0.2">
      <c r="A2" t="s">
        <v>4</v>
      </c>
      <c r="B2" t="s">
        <v>11</v>
      </c>
      <c r="C2" t="s">
        <v>5</v>
      </c>
      <c r="D2" t="s">
        <v>20</v>
      </c>
    </row>
    <row r="3" spans="1:4" x14ac:dyDescent="0.2">
      <c r="A3">
        <v>1024</v>
      </c>
      <c r="B3">
        <v>0.08</v>
      </c>
      <c r="C3">
        <v>84.75</v>
      </c>
      <c r="D3" s="3">
        <v>0.94395280235988199</v>
      </c>
    </row>
    <row r="4" spans="1:4" x14ac:dyDescent="0.2">
      <c r="A4">
        <v>2048</v>
      </c>
      <c r="B4">
        <v>0.17</v>
      </c>
      <c r="C4">
        <v>85.25</v>
      </c>
      <c r="D4" s="3">
        <v>1.9941348973607038</v>
      </c>
    </row>
    <row r="5" spans="1:4" x14ac:dyDescent="0.2">
      <c r="A5">
        <v>4096</v>
      </c>
      <c r="B5">
        <v>0.34</v>
      </c>
      <c r="C5">
        <v>99.5</v>
      </c>
      <c r="D5" s="3">
        <v>3.4170854271356785</v>
      </c>
    </row>
    <row r="6" spans="1:4" x14ac:dyDescent="0.2">
      <c r="A6">
        <v>8192</v>
      </c>
      <c r="B6">
        <v>0.68</v>
      </c>
      <c r="C6">
        <v>151.5</v>
      </c>
      <c r="D6" s="3">
        <v>4.4884488448844886</v>
      </c>
    </row>
    <row r="7" spans="1:4" x14ac:dyDescent="0.2">
      <c r="A7">
        <v>9216</v>
      </c>
      <c r="B7">
        <v>0.76</v>
      </c>
      <c r="C7">
        <v>201</v>
      </c>
      <c r="D7" s="3">
        <v>3.7810945273631837</v>
      </c>
    </row>
    <row r="8" spans="1:4" x14ac:dyDescent="0.2">
      <c r="A8">
        <v>10240</v>
      </c>
      <c r="B8">
        <v>0.85</v>
      </c>
      <c r="C8">
        <v>208.25</v>
      </c>
      <c r="D8" s="3">
        <v>4.0816326530612246</v>
      </c>
    </row>
    <row r="9" spans="1:4" x14ac:dyDescent="0.2">
      <c r="A9">
        <v>11264</v>
      </c>
      <c r="B9">
        <v>0.93</v>
      </c>
      <c r="C9">
        <v>216.25</v>
      </c>
      <c r="D9" s="3">
        <v>4.300578034682081</v>
      </c>
    </row>
    <row r="10" spans="1:4" x14ac:dyDescent="0.2">
      <c r="A10">
        <v>12288</v>
      </c>
      <c r="B10">
        <v>1.02</v>
      </c>
      <c r="C10">
        <v>230</v>
      </c>
      <c r="D10" s="3">
        <v>4.4347826086956523</v>
      </c>
    </row>
    <row r="11" spans="1:4" x14ac:dyDescent="0.2">
      <c r="A11">
        <v>13312</v>
      </c>
      <c r="B11">
        <v>1.1000000000000001</v>
      </c>
      <c r="C11">
        <v>214</v>
      </c>
      <c r="D11" s="3">
        <v>5.1401869158878508</v>
      </c>
    </row>
    <row r="12" spans="1:4" x14ac:dyDescent="0.2">
      <c r="A12">
        <v>14336</v>
      </c>
      <c r="B12">
        <v>1.19</v>
      </c>
      <c r="C12">
        <v>245</v>
      </c>
      <c r="D12" s="3">
        <v>4.8571428571428568</v>
      </c>
    </row>
    <row r="13" spans="1:4" x14ac:dyDescent="0.2">
      <c r="A13">
        <v>15360</v>
      </c>
      <c r="B13">
        <v>1.27</v>
      </c>
      <c r="C13">
        <v>240.5</v>
      </c>
      <c r="D13" s="3">
        <v>5.2806652806652812</v>
      </c>
    </row>
    <row r="14" spans="1:4" x14ac:dyDescent="0.2">
      <c r="A14">
        <v>16384</v>
      </c>
      <c r="B14">
        <v>1.36</v>
      </c>
      <c r="C14">
        <v>255.25</v>
      </c>
      <c r="D14" s="3">
        <v>5.328109696376103</v>
      </c>
    </row>
    <row r="15" spans="1:4" x14ac:dyDescent="0.2">
      <c r="A15">
        <v>20480</v>
      </c>
      <c r="B15">
        <v>1.7</v>
      </c>
      <c r="C15">
        <v>316</v>
      </c>
      <c r="D15" s="3">
        <v>5.3797468354430382</v>
      </c>
    </row>
    <row r="16" spans="1:4" x14ac:dyDescent="0.2">
      <c r="A16">
        <v>24576</v>
      </c>
      <c r="B16">
        <v>2.04</v>
      </c>
      <c r="C16">
        <v>371.75</v>
      </c>
      <c r="D16" s="3">
        <v>5.4875588433086753</v>
      </c>
    </row>
    <row r="17" spans="1:4" x14ac:dyDescent="0.2">
      <c r="A17">
        <v>28672</v>
      </c>
      <c r="B17">
        <v>2.38</v>
      </c>
      <c r="C17">
        <v>442.5</v>
      </c>
      <c r="D17" s="3">
        <v>5.378531073446327</v>
      </c>
    </row>
    <row r="18" spans="1:4" x14ac:dyDescent="0.2">
      <c r="A18">
        <v>32768</v>
      </c>
      <c r="B18">
        <v>2.72</v>
      </c>
      <c r="C18">
        <v>488.25</v>
      </c>
      <c r="D18" s="3">
        <v>5.5709165386584747</v>
      </c>
    </row>
    <row r="19" spans="1:4" x14ac:dyDescent="0.2">
      <c r="A19">
        <v>36864</v>
      </c>
      <c r="B19">
        <v>3.06</v>
      </c>
      <c r="C19">
        <v>554</v>
      </c>
      <c r="D19" s="3">
        <v>5.5234657039711186</v>
      </c>
    </row>
    <row r="20" spans="1:4" x14ac:dyDescent="0.2">
      <c r="A20">
        <v>40960</v>
      </c>
      <c r="B20">
        <v>3.4</v>
      </c>
      <c r="C20">
        <v>593.25</v>
      </c>
      <c r="D20" s="3">
        <v>5.7311420143278546</v>
      </c>
    </row>
    <row r="21" spans="1:4" x14ac:dyDescent="0.2">
      <c r="A21">
        <v>45056</v>
      </c>
      <c r="B21">
        <v>3.74</v>
      </c>
      <c r="C21">
        <v>665.25</v>
      </c>
      <c r="D21" s="3">
        <v>5.6219466366027815</v>
      </c>
    </row>
    <row r="22" spans="1:4" x14ac:dyDescent="0.2">
      <c r="A22">
        <v>49152</v>
      </c>
      <c r="B22">
        <v>4.07</v>
      </c>
      <c r="C22">
        <v>734.25</v>
      </c>
      <c r="D22" s="3">
        <v>5.5430711610486902</v>
      </c>
    </row>
    <row r="23" spans="1:4" x14ac:dyDescent="0.2">
      <c r="A23">
        <v>53248</v>
      </c>
      <c r="B23">
        <v>4.41</v>
      </c>
      <c r="C23">
        <v>860.25</v>
      </c>
      <c r="D23" s="3">
        <v>5.1264167393199651</v>
      </c>
    </row>
    <row r="24" spans="1:4" x14ac:dyDescent="0.2">
      <c r="A24">
        <v>57344</v>
      </c>
      <c r="B24">
        <v>4.75</v>
      </c>
      <c r="C24">
        <v>960.25</v>
      </c>
      <c r="D24" s="3">
        <v>4.9466284821661022</v>
      </c>
    </row>
    <row r="25" spans="1:4" x14ac:dyDescent="0.2">
      <c r="A25">
        <v>61440</v>
      </c>
      <c r="B25">
        <v>5.09</v>
      </c>
      <c r="C25">
        <v>1003.5</v>
      </c>
      <c r="D25" s="3">
        <v>5.0722471350274034</v>
      </c>
    </row>
    <row r="26" spans="1:4" x14ac:dyDescent="0.2">
      <c r="A26">
        <v>65536</v>
      </c>
      <c r="B26">
        <v>5.43</v>
      </c>
      <c r="C26">
        <v>1164.25</v>
      </c>
      <c r="D26" s="3">
        <v>4.6639467468327247</v>
      </c>
    </row>
    <row r="27" spans="1:4" x14ac:dyDescent="0.2">
      <c r="A27">
        <v>131072</v>
      </c>
      <c r="B27">
        <v>10.87</v>
      </c>
      <c r="C27">
        <v>2079.75</v>
      </c>
      <c r="D27" s="3">
        <v>5.2265897343430696</v>
      </c>
    </row>
    <row r="28" spans="1:4" x14ac:dyDescent="0.2">
      <c r="A28">
        <v>262144</v>
      </c>
      <c r="B28">
        <v>21.73</v>
      </c>
      <c r="C28">
        <v>3909</v>
      </c>
      <c r="D28" s="3">
        <v>5.5589664875927349</v>
      </c>
    </row>
    <row r="29" spans="1:4" x14ac:dyDescent="0.2">
      <c r="A29">
        <v>524288</v>
      </c>
      <c r="B29">
        <v>43.46</v>
      </c>
      <c r="C29">
        <v>8374.25</v>
      </c>
      <c r="D29" s="3">
        <v>5.1897184822521423</v>
      </c>
    </row>
    <row r="30" spans="1:4" x14ac:dyDescent="0.2">
      <c r="D30" s="3"/>
    </row>
    <row r="31" spans="1:4" x14ac:dyDescent="0.2">
      <c r="A31" t="s">
        <v>7</v>
      </c>
      <c r="D31" s="3">
        <v>4.7432854503687443</v>
      </c>
    </row>
    <row r="32" spans="1:4" x14ac:dyDescent="0.2">
      <c r="A32" t="s">
        <v>8</v>
      </c>
      <c r="D32" s="3">
        <v>5.7311420143278546</v>
      </c>
    </row>
    <row r="33" spans="1:4" x14ac:dyDescent="0.2">
      <c r="A33" t="s">
        <v>9</v>
      </c>
      <c r="B33">
        <v>0</v>
      </c>
      <c r="C33">
        <v>0</v>
      </c>
      <c r="D33" s="3">
        <v>0.94395280235988199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nicolas.thiers@partners.basf.com</dc:creator>
  <cp:lastModifiedBy>nicolas.thiers@partners.basf.com</cp:lastModifiedBy>
  <dcterms:created xsi:type="dcterms:W3CDTF">2023-05-21T14:56:20Z</dcterms:created>
  <dcterms:modified xsi:type="dcterms:W3CDTF">2023-05-25T14:25:43Z</dcterms:modified>
</cp:coreProperties>
</file>