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j/Desktop/UWABootCamp/DISNEY-DONUT-PROJECT copy/"/>
    </mc:Choice>
  </mc:AlternateContent>
  <xr:revisionPtr revIDLastSave="0" documentId="13_ncr:1_{681F0311-C3DF-484D-BF1F-B1CBAB0A8CFD}" xr6:coauthVersionLast="46" xr6:coauthVersionMax="46" xr10:uidLastSave="{00000000-0000-0000-0000-000000000000}"/>
  <bookViews>
    <workbookView xWindow="0" yWindow="460" windowWidth="25600" windowHeight="15540" xr2:uid="{7860FE2F-748F-A84C-8B9A-49445261FC8C}"/>
  </bookViews>
  <sheets>
    <sheet name="cleaned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" i="1" l="1"/>
  <c r="E69" i="1"/>
  <c r="H69" i="1"/>
  <c r="H68" i="1"/>
  <c r="I11" i="1"/>
  <c r="F37" i="1"/>
  <c r="E37" i="1"/>
</calcChain>
</file>

<file path=xl/sharedStrings.xml><?xml version="1.0" encoding="utf-8"?>
<sst xmlns="http://schemas.openxmlformats.org/spreadsheetml/2006/main" count="529" uniqueCount="234">
  <si>
    <t>year</t>
  </si>
  <si>
    <t>Queensland</t>
  </si>
  <si>
    <t>Victoria</t>
  </si>
  <si>
    <t>Tasmania</t>
  </si>
  <si>
    <t>Powerlines</t>
  </si>
  <si>
    <t>Livestock</t>
  </si>
  <si>
    <t>Vineyards</t>
  </si>
  <si>
    <t>Sheds</t>
  </si>
  <si>
    <t>6 February 1851</t>
  </si>
  <si>
    <t>Black Thursday bushfires</t>
  </si>
  <si>
    <t>approx. 12</t>
  </si>
  <si>
    <t>1 million sheep</t>
  </si>
  <si>
    <t>thousands of cattle</t>
  </si>
  <si>
    <t>9 September 1895</t>
  </si>
  <si>
    <t>Upper Blue Mountains fires</t>
  </si>
  <si>
    <t>New South Wales</t>
  </si>
  <si>
    <t>Dozens</t>
  </si>
  <si>
    <t>Main Western Railway Line at Mount Victoria</t>
  </si>
  <si>
    <t>1 February 1898</t>
  </si>
  <si>
    <t>Red Tuesday bushfires</t>
  </si>
  <si>
    <t>February – March 1926</t>
  </si>
  <si>
    <t>1926 bushfires</t>
  </si>
  <si>
    <t>Black Friday bushfires</t>
  </si>
  <si>
    <t>14 January – 14 February 1944</t>
  </si>
  <si>
    <t>1944 Victorian bushfires</t>
  </si>
  <si>
    <t>15–20</t>
  </si>
  <si>
    <t>approx. 500</t>
  </si>
  <si>
    <t>1944 Blue Mountains bushfire</t>
  </si>
  <si>
    <t>approx. 40</t>
  </si>
  <si>
    <t>November 1951 – January 1952</t>
  </si>
  <si>
    <t>1951–52 bushfires</t>
  </si>
  <si>
    <t>Black Sunday bushfires</t>
  </si>
  <si>
    <t>South Australia</t>
  </si>
  <si>
    <t>39,000–160,000</t>
  </si>
  <si>
    <t>96,000–395,000</t>
  </si>
  <si>
    <t>40[b]</t>
  </si>
  <si>
    <t>1957 Grose Valley bushfire, Blue Mountains</t>
  </si>
  <si>
    <t>1957 Leura bushfire, Blue Mountains</t>
  </si>
  <si>
    <t>170[c]</t>
  </si>
  <si>
    <t>January – March 1961</t>
  </si>
  <si>
    <t>1961 Western Australian bushfires</t>
  </si>
  <si>
    <t>Western Australia</t>
  </si>
  <si>
    <t>14 – 16 January 1962</t>
  </si>
  <si>
    <t>1962 Victorian bushfires</t>
  </si>
  <si>
    <t>16 February – 13 March 1965</t>
  </si>
  <si>
    <t>1965 Gippsland bushfires</t>
  </si>
  <si>
    <t>more than 20</t>
  </si>
  <si>
    <t>4,000 livestock</t>
  </si>
  <si>
    <t>5 – 14 March 1965</t>
  </si>
  <si>
    <t>Southern Highlands bushfires</t>
  </si>
  <si>
    <t>Black Tuesday bushfires</t>
  </si>
  <si>
    <t>1968 – 69[clarification needed]</t>
  </si>
  <si>
    <t>1968-69 Killarney Top Springs bushfires</t>
  </si>
  <si>
    <t>Northern Territory</t>
  </si>
  <si>
    <t>1968 Blue Mountains Bushfire</t>
  </si>
  <si>
    <t>approx. 120</t>
  </si>
  <si>
    <t>1969 bushfires</t>
  </si>
  <si>
    <t>1969 – 70[clarification needed]</t>
  </si>
  <si>
    <t>1969-70 Dry River-Victoria River fire</t>
  </si>
  <si>
    <t>1974 – 1975 summer fire season</t>
  </si>
  <si>
    <t>(defined as October 1974 to February 1975 in Queensland only)</t>
  </si>
  <si>
    <r>
      <t>1974-75 Australian bushfire season</t>
    </r>
    <r>
      <rPr>
        <vertAlign val="superscript"/>
        <sz val="11"/>
        <color rgb="FF0B0080"/>
        <rFont val="Arial"/>
        <family val="2"/>
      </rPr>
      <t>[d]</t>
    </r>
  </si>
  <si>
    <t>unknown</t>
  </si>
  <si>
    <t>15% of Australia was burnt. The damage was mostly in central Australia and so it did not impact many communities. </t>
  </si>
  <si>
    <t>57,000 farm animals</t>
  </si>
  <si>
    <t>approximately 10,200 kilometres (6,300 mi) of fencing</t>
  </si>
  <si>
    <t>Western Districts bushfires</t>
  </si>
  <si>
    <t>Blue Mountains Fires 1977</t>
  </si>
  <si>
    <t>1978 Western Australian bushfires</t>
  </si>
  <si>
    <t>1979 Sydney bushfires</t>
  </si>
  <si>
    <t>1980 Waterfall bushfire</t>
  </si>
  <si>
    <t>5[e]</t>
  </si>
  <si>
    <t>Grays Point bushfire</t>
  </si>
  <si>
    <t>3[f]</t>
  </si>
  <si>
    <t>Ash Wednesday bushfires</t>
  </si>
  <si>
    <t>approx. 2,400</t>
  </si>
  <si>
    <t>1984 Western New South Wales grasslands bushfires</t>
  </si>
  <si>
    <t>40,000 livestock</t>
  </si>
  <si>
    <t>A$40 million damages</t>
  </si>
  <si>
    <t>Mid-January 1985</t>
  </si>
  <si>
    <t>1985 Cobar bushfire</t>
  </si>
  <si>
    <t>1984 – 1985 season[clarification needed]</t>
  </si>
  <si>
    <t>1984 - 85 New South Wales bushfires</t>
  </si>
  <si>
    <t>Central Victoria bushfires</t>
  </si>
  <si>
    <t>27 December 1993 – 16 January 1994</t>
  </si>
  <si>
    <t>1994 Eastern seaboard fires</t>
  </si>
  <si>
    <t>Wooroloo bushfire</t>
  </si>
  <si>
    <t>Dandenongs bushfire</t>
  </si>
  <si>
    <t>Lithgow bushfire</t>
  </si>
  <si>
    <t>2[g]</t>
  </si>
  <si>
    <t>Menai bushfire</t>
  </si>
  <si>
    <t>1[h]</t>
  </si>
  <si>
    <t>Perth and South-West Region bushfires</t>
  </si>
  <si>
    <t>Linton bushfire</t>
  </si>
  <si>
    <t>5[i]</t>
  </si>
  <si>
    <t>25 December 2001 – 7 January 2002</t>
  </si>
  <si>
    <t>Black Christmas bushfires</t>
  </si>
  <si>
    <t>August – November 2002</t>
  </si>
  <si>
    <t>2002 NT bushfires</t>
  </si>
  <si>
    <t>18 – 22 January 2003</t>
  </si>
  <si>
    <t>2003 Canberra bushfires</t>
  </si>
  <si>
    <t>Australian Capital Territory</t>
  </si>
  <si>
    <t>8 January – 8 March 2003</t>
  </si>
  <si>
    <t>2003 Eastern Victorian alpine bushfires</t>
  </si>
  <si>
    <t>10,000 livestock</t>
  </si>
  <si>
    <t>Tenterden</t>
  </si>
  <si>
    <t>10 – 12 January 2005</t>
  </si>
  <si>
    <t>2005 Eyre Peninsula bushfire</t>
  </si>
  <si>
    <t>New Years Day 2006</t>
  </si>
  <si>
    <r>
      <t>Jail Break Inn Fire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Junee</t>
    </r>
  </si>
  <si>
    <t>20,000 livestock</t>
  </si>
  <si>
    <t>7 headers</t>
  </si>
  <si>
    <t>1,500 kilometres (930 mi) of fencing</t>
  </si>
  <si>
    <t>December 2005 – January 2006</t>
  </si>
  <si>
    <t>2005 Victorian bushfires</t>
  </si>
  <si>
    <t>65,000 livestock</t>
  </si>
  <si>
    <t>Grampians bushfire</t>
  </si>
  <si>
    <r>
      <t>Pulletop bushfire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Wagga Wagga</t>
    </r>
  </si>
  <si>
    <t>2,500 livestock</t>
  </si>
  <si>
    <t>3 vehicles</t>
  </si>
  <si>
    <t>50 kilometres (31 mi) of fencing</t>
  </si>
  <si>
    <t>1 December 2006 – March 2007</t>
  </si>
  <si>
    <t>The Great Divides bushfire</t>
  </si>
  <si>
    <t>September 2006 – January 2007</t>
  </si>
  <si>
    <t>2006–07 Australian bushfire season</t>
  </si>
  <si>
    <t>approx. 20</t>
  </si>
  <si>
    <t>Dwellingup bushfire</t>
  </si>
  <si>
    <t>6 – 14 December 2007</t>
  </si>
  <si>
    <t>2007 Kangaroo Island bushfires</t>
  </si>
  <si>
    <t>Boorabbin National Park</t>
  </si>
  <si>
    <t>Great Eastern Highway was closed for 2 weeks</t>
  </si>
  <si>
    <t>7 February – 14 March 2009</t>
  </si>
  <si>
    <t>Black Saturday bushfires</t>
  </si>
  <si>
    <t>Tasmanian bushfires</t>
  </si>
  <si>
    <t>Warrumbungle bushfire</t>
  </si>
  <si>
    <t>Agricultural machinery and livestock</t>
  </si>
  <si>
    <t>Infrastructure at Siding Spring Observatory</t>
  </si>
  <si>
    <t>17 – 28 October 2013</t>
  </si>
  <si>
    <t>2013 New South Wales bushfires</t>
  </si>
  <si>
    <t>27 December 2011 – 3 February 2012</t>
  </si>
  <si>
    <t>Carnarvon bushfire complex</t>
  </si>
  <si>
    <t>11 pastoral stations</t>
  </si>
  <si>
    <t>(fences, watering systems, water points, stock feed)</t>
  </si>
  <si>
    <t>2 – 9 January 2015</t>
  </si>
  <si>
    <t>2015 Sampson Flat bushfires</t>
  </si>
  <si>
    <t>29 January – 20 February 2015</t>
  </si>
  <si>
    <r>
      <t>2015 O'Sullivan bushfire (</t>
    </r>
    <r>
      <rPr>
        <sz val="14"/>
        <color rgb="FF0B0080"/>
        <rFont val="Arial"/>
        <family val="2"/>
      </rPr>
      <t>Northcliffe</t>
    </r>
    <r>
      <rPr>
        <sz val="14"/>
        <color rgb="FF202122"/>
        <rFont val="Arial"/>
        <family val="2"/>
      </rPr>
      <t> – </t>
    </r>
    <r>
      <rPr>
        <sz val="14"/>
        <color rgb="FF0B0080"/>
        <rFont val="Arial"/>
        <family val="2"/>
      </rPr>
      <t>Windy Harbour</t>
    </r>
    <r>
      <rPr>
        <sz val="14"/>
        <color rgb="FF202122"/>
        <rFont val="Arial"/>
        <family val="2"/>
      </rPr>
      <t>)</t>
    </r>
  </si>
  <si>
    <t>Thousands of hectares of production forests (karri and jarrah) or national parks</t>
  </si>
  <si>
    <t>2015 Lower Hotham bushfire (Boddington)</t>
  </si>
  <si>
    <t>1 bridge</t>
  </si>
  <si>
    <t>Thousands of hectares of production forest (jarrah) or national parks</t>
  </si>
  <si>
    <t>1 August – 9 August 2015</t>
  </si>
  <si>
    <t>2015 Wentworthfalls Winter Fire</t>
  </si>
  <si>
    <t>October – November 2015</t>
  </si>
  <si>
    <t>2015 Esperance bushfires</t>
  </si>
  <si>
    <t>15,000 livestock</t>
  </si>
  <si>
    <t>5 Nature Reserves</t>
  </si>
  <si>
    <t>Most of Cape Arid National Park</t>
  </si>
  <si>
    <t>15 – 24 November 2015</t>
  </si>
  <si>
    <t>Perth Hills bushfire complex – Solus Group</t>
  </si>
  <si>
    <t>Jarrah production forest and Conservation Park</t>
  </si>
  <si>
    <t>25 November – 2 December 2015</t>
  </si>
  <si>
    <t>2015 Pinery bushfire</t>
  </si>
  <si>
    <r>
      <t>2016 Murray Road bushfire (</t>
    </r>
    <r>
      <rPr>
        <sz val="14"/>
        <color rgb="FF0B0080"/>
        <rFont val="Arial"/>
        <family val="2"/>
      </rPr>
      <t>Waroona</t>
    </r>
    <r>
      <rPr>
        <sz val="14"/>
        <color rgb="FF202122"/>
        <rFont val="Arial"/>
        <family val="2"/>
      </rPr>
      <t> and </t>
    </r>
    <r>
      <rPr>
        <sz val="14"/>
        <color rgb="FF0B0080"/>
        <rFont val="Arial"/>
        <family val="2"/>
      </rPr>
      <t>Harvey</t>
    </r>
    <r>
      <rPr>
        <sz val="14"/>
        <color rgb="FF202122"/>
        <rFont val="Arial"/>
        <family val="2"/>
      </rPr>
      <t>)</t>
    </r>
  </si>
  <si>
    <t>Yarloop Workshops</t>
  </si>
  <si>
    <t>Thousands of hectares of Lane Poole Reserve</t>
  </si>
  <si>
    <t>Production forest (jarrah)</t>
  </si>
  <si>
    <t>11 – 14 February 2017</t>
  </si>
  <si>
    <t>2017 New South Wales bushfires</t>
  </si>
  <si>
    <t>early February 2019</t>
  </si>
  <si>
    <t>Tingha bushfire</t>
  </si>
  <si>
    <t>5 September 2019 – 2 March 2020</t>
  </si>
  <si>
    <t>2019–20 Australian bushfire season (Black Summer)</t>
  </si>
  <si>
    <t>Nationwide</t>
  </si>
  <si>
    <t>34[j]</t>
  </si>
  <si>
    <t>approx. 2,600[k]</t>
  </si>
  <si>
    <t>approx. 6,000</t>
  </si>
  <si>
    <t>At least one billion wild animals are estimated to have died (not including frogs and insects) with some species thought to be facing extinction.</t>
  </si>
  <si>
    <t>1 June 2020 - 1 June 2021</t>
  </si>
  <si>
    <t>2020-21 Australian Bushfire Season</t>
  </si>
  <si>
    <t>5* in SA</t>
  </si>
  <si>
    <t>2* in WA</t>
  </si>
  <si>
    <t>Dozen outbuildings and 1 Service Station in Lucindale and dozens of out buildings in Bradbury</t>
  </si>
  <si>
    <t>Outbuildings, Sheds and A nursery destroyed in Oakford</t>
  </si>
  <si>
    <t>1 house in Northmead north west of Sydney was severely damaged</t>
  </si>
  <si>
    <t xml:space="preserve">description </t>
  </si>
  <si>
    <t>state</t>
  </si>
  <si>
    <t>area burned ha</t>
  </si>
  <si>
    <t>area burned acres</t>
  </si>
  <si>
    <t>fatalities</t>
  </si>
  <si>
    <t>homes destroyed</t>
  </si>
  <si>
    <t>other buildings destroyed</t>
  </si>
  <si>
    <t>other damanged</t>
  </si>
  <si>
    <t>1975 – 1975 summer fire season</t>
  </si>
  <si>
    <t>Jail Break Inn Fire, Junee</t>
  </si>
  <si>
    <t>Pulletop bushfire, Wagga Wagga</t>
  </si>
  <si>
    <t>2015 O'Sullivan bushfire (Northcliffe – Windy Harbour)</t>
  </si>
  <si>
    <t>2016 Murray Road bushfire (Waroona and Harvey)</t>
  </si>
  <si>
    <t>1 million sheep, thousands of cattle</t>
  </si>
  <si>
    <t>40,000 livestock, A$40 million damages</t>
  </si>
  <si>
    <t>20,000 livestock, 7 headers, 1.5km of fencing</t>
  </si>
  <si>
    <t>2,500 livestock, 3 vehicles, 50km of fencing</t>
  </si>
  <si>
    <t>Powerlines, Great Eastern Highway was closed for 2 weeks</t>
  </si>
  <si>
    <t>Agricultural machinery and livestock, Infrastructure at Siding Spring Observatory</t>
  </si>
  <si>
    <t>11 pastoral stations, (fences, watering systems, water points, stock feed)</t>
  </si>
  <si>
    <t>1 bridge, Thousands of hectares of production forest (jarrah) or national parks</t>
  </si>
  <si>
    <t>Thousands of hectares of production forests (karri and jarrah) or national parks,</t>
  </si>
  <si>
    <t>15,000 livestock, 5 Nature Reserves, Most of Cape Arid National Park</t>
  </si>
  <si>
    <t>Livestocks, Vineyards</t>
  </si>
  <si>
    <t>year_raw</t>
  </si>
  <si>
    <t>1974-75 Australian bushfire season</t>
  </si>
  <si>
    <t>approximately 10,200 kilometres (6,300 mi) of fencing, 95 cattle, 6850 sheep</t>
  </si>
  <si>
    <t>cattle_sheep</t>
  </si>
  <si>
    <t>cattle_general</t>
  </si>
  <si>
    <t>approx_value_loss</t>
  </si>
  <si>
    <t>three churches, a shopping centre and a hospital</t>
  </si>
  <si>
    <t>. 2,400</t>
  </si>
  <si>
    <t>Main Western Railway Line at Mount Victoria, sheds</t>
  </si>
  <si>
    <t>Thousands of hectares of Lane Poole Reserve, Production forest (jarrah), Yarloop Workshops</t>
  </si>
  <si>
    <t>£1,000,000</t>
  </si>
  <si>
    <t xml:space="preserve">many businesses, shops, schools, churches and a hospital </t>
  </si>
  <si>
    <t>Pines</t>
  </si>
  <si>
    <t>A CFA tanker</t>
  </si>
  <si>
    <t>Perth Hills, Western Australia 2011</t>
  </si>
  <si>
    <t>Preth Hills, Western Australia 2014</t>
  </si>
  <si>
    <t>West</t>
  </si>
  <si>
    <t>Western Sydney and Central Coast bushfires</t>
  </si>
  <si>
    <t>Augusta and Margaret River fires</t>
  </si>
  <si>
    <t>Mt Lofty Ranges</t>
  </si>
  <si>
    <t>Beerburrum State Forest and urban fires along Sunshine Coast</t>
  </si>
  <si>
    <t>September 2006 – January 2008</t>
  </si>
  <si>
    <t>September 2006 – January 2009</t>
  </si>
  <si>
    <t>September 2006 – January 2010</t>
  </si>
  <si>
    <t>September 2006 – January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</si>
</sst>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\ mmmm\ yyyy;@"/>
  </numFmts>
  <fonts count="10" x14ac:knownFonts="1">
    <font>
      <sz val="12"/>
      <color theme="1"/>
      <name val="Calibri"/>
      <family val="2"/>
      <scheme val="minor"/>
    </font>
    <font>
      <sz val="14"/>
      <color rgb="FF202122"/>
      <name val="Arial"/>
      <family val="2"/>
    </font>
    <font>
      <sz val="14"/>
      <color rgb="FF0B0080"/>
      <name val="Arial"/>
      <family val="2"/>
    </font>
    <font>
      <vertAlign val="superscript"/>
      <sz val="11"/>
      <color rgb="FF0B0080"/>
      <name val="Arial"/>
      <family val="2"/>
    </font>
    <font>
      <sz val="12"/>
      <color rgb="FF202122"/>
      <name val="Arial"/>
      <family val="2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164" fontId="0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5" fillId="0" borderId="0" xfId="1" applyAlignment="1">
      <alignment horizontal="right"/>
    </xf>
    <xf numFmtId="3" fontId="1" fillId="0" borderId="0" xfId="0" applyNumberFormat="1" applyFont="1" applyAlignment="1">
      <alignment horizontal="right"/>
    </xf>
    <xf numFmtId="0" fontId="5" fillId="0" borderId="0" xfId="1" applyAlignment="1">
      <alignment horizontal="right" wrapText="1"/>
    </xf>
    <xf numFmtId="0" fontId="4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6" fillId="0" borderId="0" xfId="0" applyFont="1"/>
    <xf numFmtId="0" fontId="6" fillId="0" borderId="0" xfId="1" applyFont="1"/>
    <xf numFmtId="164" fontId="4" fillId="2" borderId="0" xfId="0" applyNumberFormat="1" applyFont="1" applyFill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/>
    </xf>
    <xf numFmtId="3" fontId="6" fillId="0" borderId="0" xfId="0" applyNumberFormat="1" applyFont="1"/>
    <xf numFmtId="0" fontId="8" fillId="0" borderId="0" xfId="0" applyFont="1"/>
    <xf numFmtId="0" fontId="6" fillId="0" borderId="0" xfId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2" borderId="0" xfId="0" applyFont="1" applyFill="1"/>
    <xf numFmtId="0" fontId="6" fillId="0" borderId="0" xfId="0" applyFont="1" applyFill="1"/>
    <xf numFmtId="0" fontId="6" fillId="0" borderId="0" xfId="1" applyFont="1" applyFill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/>
    <xf numFmtId="3" fontId="6" fillId="2" borderId="0" xfId="0" applyNumberFormat="1" applyFont="1" applyFill="1"/>
    <xf numFmtId="164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164" fontId="9" fillId="0" borderId="0" xfId="0" applyNumberFormat="1" applyFont="1" applyFill="1" applyAlignment="1">
      <alignment horizontal="center" wrapText="1"/>
    </xf>
    <xf numFmtId="0" fontId="6" fillId="0" borderId="0" xfId="0" applyNumberFormat="1" applyFont="1" applyFill="1" applyAlignment="1">
      <alignment horizontal="center"/>
    </xf>
    <xf numFmtId="0" fontId="6" fillId="0" borderId="0" xfId="1" applyFont="1" applyAlignment="1">
      <alignment wrapText="1"/>
    </xf>
    <xf numFmtId="3" fontId="6" fillId="0" borderId="0" xfId="1" applyNumberFormat="1" applyFont="1" applyAlignment="1">
      <alignment wrapText="1"/>
    </xf>
    <xf numFmtId="0" fontId="6" fillId="0" borderId="0" xfId="1" applyFont="1" applyFill="1" applyAlignment="1">
      <alignment wrapText="1"/>
    </xf>
    <xf numFmtId="0" fontId="6" fillId="2" borderId="0" xfId="1" applyFont="1" applyFill="1" applyAlignment="1">
      <alignment wrapText="1"/>
    </xf>
    <xf numFmtId="3" fontId="6" fillId="0" borderId="0" xfId="0" applyNumberFormat="1" applyFont="1" applyFill="1"/>
    <xf numFmtId="0" fontId="6" fillId="0" borderId="0" xfId="0" applyFont="1" applyFill="1" applyAlignment="1">
      <alignment wrapText="1"/>
    </xf>
    <xf numFmtId="0" fontId="9" fillId="0" borderId="0" xfId="0" applyFont="1" applyAlignment="1">
      <alignment horizontal="right" wrapText="1"/>
    </xf>
    <xf numFmtId="0" fontId="6" fillId="0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8" fillId="0" borderId="0" xfId="0" applyFont="1" applyFill="1"/>
    <xf numFmtId="0" fontId="1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wrapText="1"/>
    </xf>
    <xf numFmtId="0" fontId="5" fillId="0" borderId="0" xfId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64" fontId="5" fillId="0" borderId="0" xfId="1" applyNumberFormat="1" applyFont="1" applyAlignment="1">
      <alignment horizontal="right"/>
    </xf>
    <xf numFmtId="0" fontId="2" fillId="0" borderId="0" xfId="0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Combine_harvester" TargetMode="External"/><Relationship Id="rId21" Type="http://schemas.openxmlformats.org/officeDocument/2006/relationships/hyperlink" Target="https://en.wikipedia.org/wiki/2007_Kangaroo_Island_bushfires" TargetMode="External"/><Relationship Id="rId42" Type="http://schemas.openxmlformats.org/officeDocument/2006/relationships/hyperlink" Target="https://en.wikipedia.org/wiki/List_of_major_bushfires_in_Australia" TargetMode="External"/><Relationship Id="rId47" Type="http://schemas.openxmlformats.org/officeDocument/2006/relationships/hyperlink" Target="https://en.wikipedia.org/w/index.php?title=1969-70_Dry_River-Victoria_River_fire&amp;action=edit&amp;redlink=1" TargetMode="External"/><Relationship Id="rId63" Type="http://schemas.openxmlformats.org/officeDocument/2006/relationships/hyperlink" Target="https://en.wikipedia.org/wiki/Black_Sunday_(1955)" TargetMode="External"/><Relationship Id="rId68" Type="http://schemas.openxmlformats.org/officeDocument/2006/relationships/hyperlink" Target="https://en.wikipedia.org/wiki/Red_Tuesday_bushfires" TargetMode="External"/><Relationship Id="rId7" Type="http://schemas.openxmlformats.org/officeDocument/2006/relationships/hyperlink" Target="https://en.wikipedia.org/wiki/2015_Pinery_bushfire" TargetMode="External"/><Relationship Id="rId2" Type="http://schemas.openxmlformats.org/officeDocument/2006/relationships/hyperlink" Target="https://en.wikipedia.org/wiki/List_of_major_bushfires_in_Australia" TargetMode="External"/><Relationship Id="rId16" Type="http://schemas.openxmlformats.org/officeDocument/2006/relationships/hyperlink" Target="https://en.wikipedia.org/wiki/Tasmania" TargetMode="External"/><Relationship Id="rId29" Type="http://schemas.openxmlformats.org/officeDocument/2006/relationships/hyperlink" Target="https://en.wikipedia.org/wiki/Australian_Capital_Territory" TargetMode="External"/><Relationship Id="rId11" Type="http://schemas.openxmlformats.org/officeDocument/2006/relationships/hyperlink" Target="https://en.wikipedia.org/w/index.php?title=2015_Wentworthfalls_Winter_Fire&amp;action=edit&amp;redlink=1" TargetMode="External"/><Relationship Id="rId24" Type="http://schemas.openxmlformats.org/officeDocument/2006/relationships/hyperlink" Target="https://en.wikipedia.org/wiki/Mount_Lubra_bushfire" TargetMode="External"/><Relationship Id="rId32" Type="http://schemas.openxmlformats.org/officeDocument/2006/relationships/hyperlink" Target="https://en.wikipedia.org/wiki/Black_Christmas_bushfires" TargetMode="External"/><Relationship Id="rId37" Type="http://schemas.openxmlformats.org/officeDocument/2006/relationships/hyperlink" Target="https://en.wikipedia.org/wiki/1994_Eastern_seaboard_fires" TargetMode="External"/><Relationship Id="rId40" Type="http://schemas.openxmlformats.org/officeDocument/2006/relationships/hyperlink" Target="https://en.wikipedia.org/wiki/Far_West_(New_South_Wales)" TargetMode="External"/><Relationship Id="rId45" Type="http://schemas.openxmlformats.org/officeDocument/2006/relationships/hyperlink" Target="https://en.wikipedia.org/wiki/Waterfall,_New_South_Wales" TargetMode="External"/><Relationship Id="rId53" Type="http://schemas.openxmlformats.org/officeDocument/2006/relationships/hyperlink" Target="https://en.wikipedia.org/wiki/1967_Tasmanian_fires" TargetMode="External"/><Relationship Id="rId58" Type="http://schemas.openxmlformats.org/officeDocument/2006/relationships/hyperlink" Target="https://en.wikipedia.org/wiki/List_of_major_bushfires_in_Australia" TargetMode="External"/><Relationship Id="rId66" Type="http://schemas.openxmlformats.org/officeDocument/2006/relationships/hyperlink" Target="https://en.wikipedia.org/wiki/Black_Friday_bushfires" TargetMode="External"/><Relationship Id="rId5" Type="http://schemas.openxmlformats.org/officeDocument/2006/relationships/hyperlink" Target="https://en.wikipedia.org/wiki/Tingha,_New_South_Wales" TargetMode="External"/><Relationship Id="rId61" Type="http://schemas.openxmlformats.org/officeDocument/2006/relationships/hyperlink" Target="https://en.wikipedia.org/wiki/List_of_major_bushfires_in_Australia" TargetMode="External"/><Relationship Id="rId19" Type="http://schemas.openxmlformats.org/officeDocument/2006/relationships/hyperlink" Target="https://en.wikipedia.org/wiki/Great_Eastern_Highway" TargetMode="External"/><Relationship Id="rId14" Type="http://schemas.openxmlformats.org/officeDocument/2006/relationships/hyperlink" Target="https://en.wikipedia.org/wiki/2013_New_South_Wales_bushfires" TargetMode="External"/><Relationship Id="rId22" Type="http://schemas.openxmlformats.org/officeDocument/2006/relationships/hyperlink" Target="https://en.wikipedia.org/w/index.php?title=Dwellingup_bushfire&amp;action=edit&amp;redlink=1" TargetMode="External"/><Relationship Id="rId27" Type="http://schemas.openxmlformats.org/officeDocument/2006/relationships/hyperlink" Target="https://en.wikipedia.org/wiki/Eyre_Peninsula_bushfire,_2005" TargetMode="External"/><Relationship Id="rId30" Type="http://schemas.openxmlformats.org/officeDocument/2006/relationships/hyperlink" Target="https://en.wikipedia.org/wiki/2003_Canberra_bushfires" TargetMode="External"/><Relationship Id="rId35" Type="http://schemas.openxmlformats.org/officeDocument/2006/relationships/hyperlink" Target="https://en.wikipedia.org/wiki/List_of_major_bushfires_in_Australia" TargetMode="External"/><Relationship Id="rId43" Type="http://schemas.openxmlformats.org/officeDocument/2006/relationships/hyperlink" Target="https://en.wikipedia.org/wiki/Grays_Point,_New_South_Wales" TargetMode="External"/><Relationship Id="rId48" Type="http://schemas.openxmlformats.org/officeDocument/2006/relationships/hyperlink" Target="https://en.wikipedia.org/wiki/Wikipedia:Please_clarify" TargetMode="External"/><Relationship Id="rId56" Type="http://schemas.openxmlformats.org/officeDocument/2006/relationships/hyperlink" Target="https://en.wikipedia.org/wiki/Western_Australia" TargetMode="External"/><Relationship Id="rId64" Type="http://schemas.openxmlformats.org/officeDocument/2006/relationships/hyperlink" Target="https://en.wikipedia.org/wiki/New_South_Wales" TargetMode="External"/><Relationship Id="rId69" Type="http://schemas.openxmlformats.org/officeDocument/2006/relationships/hyperlink" Target="https://en.wikipedia.org/wiki/Victoria_(Australia)" TargetMode="External"/><Relationship Id="rId8" Type="http://schemas.openxmlformats.org/officeDocument/2006/relationships/hyperlink" Target="https://en.wikipedia.org/wiki/Perth_Hills" TargetMode="External"/><Relationship Id="rId51" Type="http://schemas.openxmlformats.org/officeDocument/2006/relationships/hyperlink" Target="https://en.wikipedia.org/wiki/Wikipedia:Please_clarify" TargetMode="External"/><Relationship Id="rId3" Type="http://schemas.openxmlformats.org/officeDocument/2006/relationships/hyperlink" Target="https://en.wikipedia.org/wiki/List_of_major_bushfires_in_Australia" TargetMode="External"/><Relationship Id="rId12" Type="http://schemas.openxmlformats.org/officeDocument/2006/relationships/hyperlink" Target="https://en.wikipedia.org/wiki/Shire_of_Boddington" TargetMode="External"/><Relationship Id="rId17" Type="http://schemas.openxmlformats.org/officeDocument/2006/relationships/hyperlink" Target="https://en.wikipedia.org/wiki/2013_Tasmanian_bushfires" TargetMode="External"/><Relationship Id="rId25" Type="http://schemas.openxmlformats.org/officeDocument/2006/relationships/hyperlink" Target="https://en.wikipedia.org/w/index.php?title=2005_Victorian_bushfires&amp;action=edit&amp;redlink=1" TargetMode="External"/><Relationship Id="rId33" Type="http://schemas.openxmlformats.org/officeDocument/2006/relationships/hyperlink" Target="https://en.wikipedia.org/wiki/List_of_major_bushfires_in_Australia" TargetMode="External"/><Relationship Id="rId38" Type="http://schemas.openxmlformats.org/officeDocument/2006/relationships/hyperlink" Target="https://en.wikipedia.org/wiki/Wikipedia:Please_clarify" TargetMode="External"/><Relationship Id="rId46" Type="http://schemas.openxmlformats.org/officeDocument/2006/relationships/hyperlink" Target="https://en.wikipedia.org/w/index.php?title=1979_Sydney_bushfires&amp;action=edit&amp;redlink=1" TargetMode="External"/><Relationship Id="rId59" Type="http://schemas.openxmlformats.org/officeDocument/2006/relationships/hyperlink" Target="https://en.wikipedia.org/wiki/Leura,_New_South_Wales" TargetMode="External"/><Relationship Id="rId67" Type="http://schemas.openxmlformats.org/officeDocument/2006/relationships/hyperlink" Target="https://en.wikipedia.org/wiki/1925%E2%80%9326_Victorian_bushfire_season" TargetMode="External"/><Relationship Id="rId20" Type="http://schemas.openxmlformats.org/officeDocument/2006/relationships/hyperlink" Target="https://en.wikipedia.org/wiki/Boorabbin_National_Park" TargetMode="External"/><Relationship Id="rId41" Type="http://schemas.openxmlformats.org/officeDocument/2006/relationships/hyperlink" Target="https://en.wikipedia.org/wiki/Ash_Wednesday_bushfires" TargetMode="External"/><Relationship Id="rId54" Type="http://schemas.openxmlformats.org/officeDocument/2006/relationships/hyperlink" Target="https://en.wikipedia.org/wiki/Chatsbury_bushfire" TargetMode="External"/><Relationship Id="rId62" Type="http://schemas.openxmlformats.org/officeDocument/2006/relationships/hyperlink" Target="https://en.wikipedia.org/wiki/South_Australia" TargetMode="External"/><Relationship Id="rId70" Type="http://schemas.openxmlformats.org/officeDocument/2006/relationships/hyperlink" Target="https://en.wikipedia.org/wiki/Black_Thursday_(1851)" TargetMode="External"/><Relationship Id="rId1" Type="http://schemas.openxmlformats.org/officeDocument/2006/relationships/hyperlink" Target="https://en.wikipedia.org/wiki/1,000,000,000" TargetMode="External"/><Relationship Id="rId6" Type="http://schemas.openxmlformats.org/officeDocument/2006/relationships/hyperlink" Target="https://en.wikipedia.org/wiki/Yarloop_Workshops" TargetMode="External"/><Relationship Id="rId15" Type="http://schemas.openxmlformats.org/officeDocument/2006/relationships/hyperlink" Target="https://en.wikipedia.org/wiki/Siding_Spring_Observatory" TargetMode="External"/><Relationship Id="rId23" Type="http://schemas.openxmlformats.org/officeDocument/2006/relationships/hyperlink" Target="https://en.wikipedia.org/wiki/2006%E2%80%9307_Australian_bushfire_season" TargetMode="External"/><Relationship Id="rId28" Type="http://schemas.openxmlformats.org/officeDocument/2006/relationships/hyperlink" Target="https://en.wikipedia.org/wiki/2003_Eastern_Victorian_alpine_bushfires" TargetMode="External"/><Relationship Id="rId36" Type="http://schemas.openxmlformats.org/officeDocument/2006/relationships/hyperlink" Target="https://en.wikipedia.org/wiki/List_of_major_bushfires_in_Australia" TargetMode="External"/><Relationship Id="rId49" Type="http://schemas.openxmlformats.org/officeDocument/2006/relationships/hyperlink" Target="https://en.wikipedia.org/w/index.php?title=1969_bushfires&amp;action=edit&amp;redlink=1" TargetMode="External"/><Relationship Id="rId57" Type="http://schemas.openxmlformats.org/officeDocument/2006/relationships/hyperlink" Target="https://en.wikipedia.org/wiki/1961_Western_Australian_bushfires" TargetMode="External"/><Relationship Id="rId10" Type="http://schemas.openxmlformats.org/officeDocument/2006/relationships/hyperlink" Target="https://en.wikipedia.org/wiki/2015_Esperance_bushfires" TargetMode="External"/><Relationship Id="rId31" Type="http://schemas.openxmlformats.org/officeDocument/2006/relationships/hyperlink" Target="https://en.wikipedia.org/w/index.php?title=2002_NT_bushfires&amp;action=edit&amp;redlink=1" TargetMode="External"/><Relationship Id="rId44" Type="http://schemas.openxmlformats.org/officeDocument/2006/relationships/hyperlink" Target="https://en.wikipedia.org/wiki/List_of_major_bushfires_in_Australia" TargetMode="External"/><Relationship Id="rId52" Type="http://schemas.openxmlformats.org/officeDocument/2006/relationships/hyperlink" Target="https://en.wikipedia.org/wiki/Tasmania" TargetMode="External"/><Relationship Id="rId60" Type="http://schemas.openxmlformats.org/officeDocument/2006/relationships/hyperlink" Target="https://en.wikipedia.org/wiki/Grose_Valley" TargetMode="External"/><Relationship Id="rId65" Type="http://schemas.openxmlformats.org/officeDocument/2006/relationships/hyperlink" Target="https://en.wikipedia.org/wiki/1943%E2%80%9344_Victorian_bushfire_season" TargetMode="External"/><Relationship Id="rId4" Type="http://schemas.openxmlformats.org/officeDocument/2006/relationships/hyperlink" Target="https://en.wikipedia.org/wiki/2019%E2%80%9320_Australian_bushfire_season" TargetMode="External"/><Relationship Id="rId9" Type="http://schemas.openxmlformats.org/officeDocument/2006/relationships/hyperlink" Target="https://en.wikipedia.org/wiki/Cape_Arid_National_Park" TargetMode="External"/><Relationship Id="rId13" Type="http://schemas.openxmlformats.org/officeDocument/2006/relationships/hyperlink" Target="https://en.wikipedia.org/wiki/2015_Sampson_Flat_bushfires" TargetMode="External"/><Relationship Id="rId18" Type="http://schemas.openxmlformats.org/officeDocument/2006/relationships/hyperlink" Target="https://en.wikipedia.org/wiki/Black_Saturday_bushfires" TargetMode="External"/><Relationship Id="rId39" Type="http://schemas.openxmlformats.org/officeDocument/2006/relationships/hyperlink" Target="https://en.wikipedia.org/wiki/Cobar_Shire" TargetMode="External"/><Relationship Id="rId34" Type="http://schemas.openxmlformats.org/officeDocument/2006/relationships/hyperlink" Target="https://en.wikipedia.org/wiki/Linton_bushfire" TargetMode="External"/><Relationship Id="rId50" Type="http://schemas.openxmlformats.org/officeDocument/2006/relationships/hyperlink" Target="https://en.wikipedia.org/w/index.php?title=1968-69_Killarney_Top_Springs_bushfires&amp;action=edit&amp;redlink=1" TargetMode="External"/><Relationship Id="rId55" Type="http://schemas.openxmlformats.org/officeDocument/2006/relationships/hyperlink" Target="https://en.wikipedia.org/wiki/1965_Gippsland_Bushfi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35F0-3A99-A643-9F9E-039E9327CF2D}">
  <dimension ref="A1:N87"/>
  <sheetViews>
    <sheetView tabSelected="1" zoomScale="110" zoomScaleNormal="110" workbookViewId="0">
      <selection activeCell="A54" sqref="A54"/>
    </sheetView>
  </sheetViews>
  <sheetFormatPr baseColWidth="10" defaultRowHeight="16" x14ac:dyDescent="0.15"/>
  <cols>
    <col min="1" max="1" width="37.6640625" style="25" customWidth="1"/>
    <col min="2" max="2" width="15.83203125" style="31" customWidth="1"/>
    <col min="3" max="3" width="39.33203125" style="15" customWidth="1"/>
    <col min="4" max="4" width="21" style="22" customWidth="1"/>
    <col min="5" max="6" width="14" style="12" customWidth="1"/>
    <col min="7" max="8" width="14" style="16" customWidth="1"/>
    <col min="9" max="12" width="14" style="12" customWidth="1"/>
    <col min="13" max="13" width="89.5" style="12" customWidth="1"/>
    <col min="14" max="14" width="20.33203125" style="12" customWidth="1"/>
    <col min="15" max="16384" width="10.83203125" style="12"/>
  </cols>
  <sheetData>
    <row r="1" spans="1:14" s="28" customFormat="1" ht="28" x14ac:dyDescent="0.15">
      <c r="A1" s="27" t="s">
        <v>209</v>
      </c>
      <c r="B1" s="30" t="s">
        <v>0</v>
      </c>
      <c r="C1" s="28" t="s">
        <v>185</v>
      </c>
      <c r="D1" s="29" t="s">
        <v>186</v>
      </c>
      <c r="E1" s="28" t="s">
        <v>187</v>
      </c>
      <c r="F1" s="28" t="s">
        <v>188</v>
      </c>
      <c r="G1" s="38" t="s">
        <v>189</v>
      </c>
      <c r="H1" s="38" t="s">
        <v>190</v>
      </c>
      <c r="I1" s="28" t="s">
        <v>191</v>
      </c>
      <c r="J1" s="28" t="s">
        <v>212</v>
      </c>
      <c r="K1" s="28" t="s">
        <v>213</v>
      </c>
      <c r="L1" s="28" t="s">
        <v>214</v>
      </c>
      <c r="M1" s="28" t="s">
        <v>192</v>
      </c>
    </row>
    <row r="2" spans="1:14" ht="15" x14ac:dyDescent="0.15">
      <c r="A2" s="24" t="s">
        <v>8</v>
      </c>
      <c r="B2" s="31">
        <v>1851</v>
      </c>
      <c r="C2" s="32" t="s">
        <v>9</v>
      </c>
      <c r="D2" s="22" t="s">
        <v>2</v>
      </c>
      <c r="E2" s="17">
        <v>5000000</v>
      </c>
      <c r="F2" s="17">
        <v>12000000</v>
      </c>
      <c r="G2" s="16">
        <v>12</v>
      </c>
      <c r="H2" s="16">
        <v>0</v>
      </c>
      <c r="I2" s="12">
        <v>0</v>
      </c>
      <c r="J2" s="17">
        <v>1000000</v>
      </c>
      <c r="K2" s="17">
        <v>2000</v>
      </c>
      <c r="L2" s="17"/>
      <c r="M2" s="12" t="s">
        <v>198</v>
      </c>
      <c r="N2" s="18"/>
    </row>
    <row r="3" spans="1:14" ht="14" x14ac:dyDescent="0.15">
      <c r="A3" s="24" t="s">
        <v>13</v>
      </c>
      <c r="B3" s="31">
        <v>1895</v>
      </c>
      <c r="C3" s="15" t="s">
        <v>14</v>
      </c>
      <c r="D3" s="22" t="s">
        <v>15</v>
      </c>
      <c r="E3" s="12">
        <v>150</v>
      </c>
      <c r="F3" s="12">
        <v>370</v>
      </c>
      <c r="G3" s="16">
        <v>0</v>
      </c>
      <c r="H3" s="16">
        <v>12</v>
      </c>
      <c r="I3" s="12">
        <v>1</v>
      </c>
      <c r="J3" s="17"/>
      <c r="K3" s="17"/>
      <c r="L3" s="17"/>
      <c r="M3" s="12" t="s">
        <v>217</v>
      </c>
    </row>
    <row r="4" spans="1:14" ht="15" x14ac:dyDescent="0.15">
      <c r="A4" s="24" t="s">
        <v>18</v>
      </c>
      <c r="B4" s="31">
        <v>1898</v>
      </c>
      <c r="C4" s="32" t="s">
        <v>19</v>
      </c>
      <c r="D4" s="22" t="s">
        <v>2</v>
      </c>
      <c r="E4" s="17">
        <v>260000</v>
      </c>
      <c r="F4" s="17">
        <v>640000</v>
      </c>
      <c r="G4" s="16">
        <v>12</v>
      </c>
      <c r="H4" s="16">
        <v>0</v>
      </c>
      <c r="I4" s="17">
        <v>2000</v>
      </c>
      <c r="J4" s="17"/>
      <c r="K4" s="17"/>
      <c r="L4" s="17"/>
      <c r="N4" s="18"/>
    </row>
    <row r="5" spans="1:14" ht="14" x14ac:dyDescent="0.15">
      <c r="A5" s="24" t="s">
        <v>20</v>
      </c>
      <c r="B5" s="31">
        <v>1926</v>
      </c>
      <c r="C5" s="32" t="s">
        <v>21</v>
      </c>
      <c r="D5" s="22" t="s">
        <v>2</v>
      </c>
      <c r="E5" s="17">
        <v>390000</v>
      </c>
      <c r="F5" s="17">
        <v>960000</v>
      </c>
      <c r="G5" s="16">
        <v>60</v>
      </c>
      <c r="H5" s="20">
        <v>1000</v>
      </c>
      <c r="I5" s="12">
        <v>0</v>
      </c>
      <c r="J5" s="17"/>
      <c r="K5" s="17"/>
      <c r="L5" s="17"/>
      <c r="N5" s="13"/>
    </row>
    <row r="6" spans="1:14" ht="14" x14ac:dyDescent="0.15">
      <c r="A6" s="24">
        <v>14258</v>
      </c>
      <c r="B6" s="31">
        <v>1939</v>
      </c>
      <c r="C6" s="32" t="s">
        <v>22</v>
      </c>
      <c r="D6" s="22" t="s">
        <v>2</v>
      </c>
      <c r="E6" s="17">
        <v>2000000</v>
      </c>
      <c r="F6" s="17">
        <v>4900000</v>
      </c>
      <c r="G6" s="16">
        <v>71</v>
      </c>
      <c r="H6" s="20">
        <v>3700</v>
      </c>
      <c r="I6" s="12">
        <v>0</v>
      </c>
      <c r="J6" s="17"/>
      <c r="K6" s="17"/>
      <c r="L6" s="17"/>
      <c r="N6" s="13"/>
    </row>
    <row r="7" spans="1:14" ht="14" x14ac:dyDescent="0.15">
      <c r="A7" s="24" t="s">
        <v>23</v>
      </c>
      <c r="B7" s="31">
        <v>1944</v>
      </c>
      <c r="C7" s="32" t="s">
        <v>24</v>
      </c>
      <c r="D7" s="23" t="s">
        <v>2</v>
      </c>
      <c r="E7" s="17">
        <v>1000000</v>
      </c>
      <c r="F7" s="17">
        <v>2500000</v>
      </c>
      <c r="G7" s="16">
        <v>20</v>
      </c>
      <c r="H7" s="16">
        <v>500</v>
      </c>
      <c r="I7" s="12">
        <v>0</v>
      </c>
      <c r="J7" s="17"/>
      <c r="K7" s="17"/>
      <c r="L7" s="17"/>
      <c r="N7" s="13"/>
    </row>
    <row r="8" spans="1:14" ht="15" x14ac:dyDescent="0.15">
      <c r="A8" s="24">
        <v>16394</v>
      </c>
      <c r="B8" s="31">
        <v>1944</v>
      </c>
      <c r="C8" s="15" t="s">
        <v>27</v>
      </c>
      <c r="D8" s="22" t="s">
        <v>15</v>
      </c>
      <c r="E8" s="21"/>
      <c r="G8" s="16">
        <v>2</v>
      </c>
      <c r="H8" s="16">
        <v>150</v>
      </c>
      <c r="I8" s="12">
        <v>0</v>
      </c>
      <c r="J8" s="17"/>
      <c r="K8" s="17"/>
      <c r="L8" s="17"/>
      <c r="N8" s="18"/>
    </row>
    <row r="9" spans="1:14" ht="14" x14ac:dyDescent="0.15">
      <c r="A9" s="24" t="s">
        <v>29</v>
      </c>
      <c r="B9" s="31">
        <v>1952</v>
      </c>
      <c r="C9" s="15" t="s">
        <v>30</v>
      </c>
      <c r="D9" s="23" t="s">
        <v>2</v>
      </c>
      <c r="E9" s="17">
        <v>4000000</v>
      </c>
      <c r="F9" s="17">
        <v>9900000</v>
      </c>
      <c r="G9" s="16">
        <v>11</v>
      </c>
      <c r="H9" s="16">
        <v>0</v>
      </c>
      <c r="I9" s="12">
        <v>0</v>
      </c>
      <c r="J9" s="17"/>
      <c r="K9" s="17"/>
      <c r="L9" s="17"/>
      <c r="N9" s="13"/>
    </row>
    <row r="10" spans="1:14" ht="15" x14ac:dyDescent="0.15">
      <c r="A10" s="24">
        <v>20091</v>
      </c>
      <c r="B10" s="31">
        <v>1955</v>
      </c>
      <c r="C10" s="32" t="s">
        <v>31</v>
      </c>
      <c r="D10" s="22" t="s">
        <v>32</v>
      </c>
      <c r="E10" s="17">
        <v>160000</v>
      </c>
      <c r="F10" s="17">
        <v>395000</v>
      </c>
      <c r="G10" s="16">
        <v>2</v>
      </c>
      <c r="H10" s="19">
        <v>40</v>
      </c>
      <c r="I10" s="12">
        <v>0</v>
      </c>
      <c r="J10" s="17"/>
      <c r="K10" s="17"/>
      <c r="L10" s="17"/>
      <c r="N10" s="18"/>
    </row>
    <row r="11" spans="1:14" ht="14" x14ac:dyDescent="0.15">
      <c r="A11" s="24">
        <v>21154</v>
      </c>
      <c r="B11" s="31">
        <v>1957</v>
      </c>
      <c r="C11" s="32" t="s">
        <v>36</v>
      </c>
      <c r="D11" s="22" t="s">
        <v>15</v>
      </c>
      <c r="E11" s="17">
        <v>2000000</v>
      </c>
      <c r="G11" s="16">
        <v>4</v>
      </c>
      <c r="H11" s="16">
        <v>158</v>
      </c>
      <c r="I11" s="12">
        <f>170-H11</f>
        <v>12</v>
      </c>
      <c r="J11" s="17"/>
      <c r="K11" s="17"/>
      <c r="L11" s="16" t="s">
        <v>219</v>
      </c>
      <c r="M11" s="12" t="s">
        <v>220</v>
      </c>
      <c r="N11" s="13"/>
    </row>
    <row r="12" spans="1:14" ht="14" x14ac:dyDescent="0.15">
      <c r="A12" s="24">
        <v>21156</v>
      </c>
      <c r="B12" s="31">
        <v>1957</v>
      </c>
      <c r="C12" s="32" t="s">
        <v>37</v>
      </c>
      <c r="D12" s="23" t="s">
        <v>15</v>
      </c>
      <c r="E12" s="21"/>
      <c r="G12" s="16">
        <v>0</v>
      </c>
      <c r="H12" s="19"/>
      <c r="I12" s="12">
        <v>0</v>
      </c>
      <c r="J12" s="17"/>
      <c r="K12" s="17"/>
      <c r="L12" s="17"/>
      <c r="N12" s="13"/>
    </row>
    <row r="13" spans="1:14" ht="14" x14ac:dyDescent="0.15">
      <c r="A13" s="24" t="s">
        <v>39</v>
      </c>
      <c r="B13" s="31">
        <v>1961</v>
      </c>
      <c r="C13" s="32" t="s">
        <v>40</v>
      </c>
      <c r="D13" s="22" t="s">
        <v>41</v>
      </c>
      <c r="E13" s="17">
        <v>1800000</v>
      </c>
      <c r="F13" s="17">
        <v>4400000</v>
      </c>
      <c r="G13" s="16">
        <v>0</v>
      </c>
      <c r="H13" s="16">
        <v>160</v>
      </c>
      <c r="I13" s="12">
        <v>0</v>
      </c>
      <c r="J13" s="17"/>
      <c r="K13" s="17"/>
      <c r="L13" s="17"/>
      <c r="N13" s="13"/>
    </row>
    <row r="14" spans="1:14" ht="14" x14ac:dyDescent="0.15">
      <c r="A14" s="24" t="s">
        <v>42</v>
      </c>
      <c r="B14" s="31">
        <v>1962</v>
      </c>
      <c r="C14" s="15" t="s">
        <v>43</v>
      </c>
      <c r="D14" s="22" t="s">
        <v>2</v>
      </c>
      <c r="E14" s="21"/>
      <c r="G14" s="16">
        <v>32</v>
      </c>
      <c r="H14" s="16">
        <v>450</v>
      </c>
      <c r="I14" s="12">
        <v>0</v>
      </c>
      <c r="J14" s="17"/>
      <c r="K14" s="17"/>
      <c r="L14" s="17"/>
      <c r="N14" s="13"/>
    </row>
    <row r="15" spans="1:14" ht="14" x14ac:dyDescent="0.15">
      <c r="A15" s="24" t="s">
        <v>44</v>
      </c>
      <c r="B15" s="31">
        <v>1965</v>
      </c>
      <c r="C15" s="32" t="s">
        <v>45</v>
      </c>
      <c r="D15" s="22" t="s">
        <v>2</v>
      </c>
      <c r="E15" s="17">
        <v>315000</v>
      </c>
      <c r="F15" s="17">
        <v>780000</v>
      </c>
      <c r="G15" s="16">
        <v>0</v>
      </c>
      <c r="H15" s="16">
        <v>20</v>
      </c>
      <c r="I15" s="12">
        <v>60</v>
      </c>
      <c r="J15" s="17"/>
      <c r="K15" s="17">
        <v>4000</v>
      </c>
      <c r="L15" s="17"/>
      <c r="M15" s="12" t="s">
        <v>47</v>
      </c>
      <c r="N15" s="13"/>
    </row>
    <row r="16" spans="1:14" ht="14" x14ac:dyDescent="0.15">
      <c r="A16" s="24" t="s">
        <v>48</v>
      </c>
      <c r="B16" s="31">
        <v>1965</v>
      </c>
      <c r="C16" s="32" t="s">
        <v>49</v>
      </c>
      <c r="D16" s="23" t="s">
        <v>15</v>
      </c>
      <c r="E16" s="17">
        <v>251000</v>
      </c>
      <c r="F16" s="17">
        <v>620000</v>
      </c>
      <c r="G16" s="16">
        <v>3</v>
      </c>
      <c r="H16" s="16">
        <v>59</v>
      </c>
      <c r="I16" s="12">
        <v>0</v>
      </c>
      <c r="J16" s="17"/>
      <c r="K16" s="17"/>
      <c r="L16" s="17"/>
      <c r="N16" s="13"/>
    </row>
    <row r="17" spans="1:14" ht="14" x14ac:dyDescent="0.15">
      <c r="A17" s="24">
        <v>24510</v>
      </c>
      <c r="B17" s="31">
        <v>1967</v>
      </c>
      <c r="C17" s="32" t="s">
        <v>50</v>
      </c>
      <c r="D17" s="22" t="s">
        <v>3</v>
      </c>
      <c r="E17" s="17">
        <v>264000</v>
      </c>
      <c r="F17" s="17">
        <v>650000</v>
      </c>
      <c r="G17" s="16">
        <v>62</v>
      </c>
      <c r="H17" s="20">
        <v>1293</v>
      </c>
      <c r="I17" s="12">
        <v>0</v>
      </c>
      <c r="J17" s="17"/>
      <c r="K17" s="17"/>
      <c r="L17" s="17">
        <v>14000000</v>
      </c>
      <c r="N17" s="13"/>
    </row>
    <row r="18" spans="1:14" ht="14" x14ac:dyDescent="0.15">
      <c r="A18" s="24" t="s">
        <v>51</v>
      </c>
      <c r="B18" s="31">
        <v>1968</v>
      </c>
      <c r="C18" s="32" t="s">
        <v>52</v>
      </c>
      <c r="D18" s="22" t="s">
        <v>53</v>
      </c>
      <c r="E18" s="17">
        <v>40000000</v>
      </c>
      <c r="F18" s="17">
        <v>99000000</v>
      </c>
      <c r="G18" s="16">
        <v>0</v>
      </c>
      <c r="H18" s="16">
        <v>0</v>
      </c>
      <c r="I18" s="12">
        <v>0</v>
      </c>
      <c r="J18" s="17"/>
      <c r="K18" s="17"/>
      <c r="L18" s="17"/>
      <c r="N18" s="13"/>
    </row>
    <row r="19" spans="1:14" ht="14" x14ac:dyDescent="0.15">
      <c r="A19" s="24">
        <v>25171</v>
      </c>
      <c r="B19" s="31">
        <v>1968</v>
      </c>
      <c r="C19" s="15" t="s">
        <v>54</v>
      </c>
      <c r="D19" s="22" t="s">
        <v>15</v>
      </c>
      <c r="E19" s="17">
        <v>1500000</v>
      </c>
      <c r="G19" s="16">
        <v>14</v>
      </c>
      <c r="H19" s="16">
        <v>150</v>
      </c>
      <c r="I19" s="12">
        <v>5</v>
      </c>
      <c r="J19" s="17"/>
      <c r="K19" s="17"/>
      <c r="L19" s="17">
        <v>3000000</v>
      </c>
      <c r="M19" s="12" t="s">
        <v>215</v>
      </c>
      <c r="N19" s="13"/>
    </row>
    <row r="20" spans="1:14" ht="14" x14ac:dyDescent="0.15">
      <c r="A20" s="24">
        <v>25211</v>
      </c>
      <c r="B20" s="31">
        <v>1969</v>
      </c>
      <c r="C20" s="32" t="s">
        <v>56</v>
      </c>
      <c r="D20" s="22" t="s">
        <v>2</v>
      </c>
      <c r="E20" s="17">
        <v>250000</v>
      </c>
      <c r="G20" s="16">
        <v>22</v>
      </c>
      <c r="H20" s="16">
        <v>230</v>
      </c>
      <c r="I20" s="12">
        <v>21</v>
      </c>
      <c r="J20" s="17"/>
      <c r="K20" s="17">
        <v>12000</v>
      </c>
      <c r="L20" s="17"/>
      <c r="N20" s="13"/>
    </row>
    <row r="21" spans="1:14" ht="14" x14ac:dyDescent="0.15">
      <c r="A21" s="24" t="s">
        <v>57</v>
      </c>
      <c r="B21" s="31">
        <v>1970</v>
      </c>
      <c r="C21" s="32" t="s">
        <v>58</v>
      </c>
      <c r="D21" s="22" t="s">
        <v>53</v>
      </c>
      <c r="E21" s="17">
        <v>45000000</v>
      </c>
      <c r="F21" s="17">
        <v>110000000</v>
      </c>
      <c r="G21" s="16">
        <v>0</v>
      </c>
      <c r="H21" s="16">
        <v>0</v>
      </c>
      <c r="I21" s="12">
        <v>0</v>
      </c>
      <c r="J21" s="17"/>
      <c r="K21" s="17"/>
      <c r="L21" s="17"/>
      <c r="N21" s="13"/>
    </row>
    <row r="22" spans="1:14" ht="15" x14ac:dyDescent="0.15">
      <c r="A22" s="24" t="s">
        <v>59</v>
      </c>
      <c r="B22" s="31">
        <v>1975</v>
      </c>
      <c r="C22" s="37" t="s">
        <v>210</v>
      </c>
      <c r="D22" s="22" t="s">
        <v>15</v>
      </c>
      <c r="E22" s="36">
        <v>4500000</v>
      </c>
      <c r="F22" s="36">
        <v>11000000</v>
      </c>
      <c r="G22" s="39">
        <v>6</v>
      </c>
      <c r="H22" s="39"/>
      <c r="I22" s="22"/>
      <c r="J22" s="36"/>
      <c r="K22" s="36"/>
      <c r="L22" s="36"/>
      <c r="M22" s="22" t="s">
        <v>63</v>
      </c>
      <c r="N22" s="18"/>
    </row>
    <row r="23" spans="1:14" ht="15" x14ac:dyDescent="0.15">
      <c r="A23" s="24" t="s">
        <v>193</v>
      </c>
      <c r="B23" s="31">
        <v>1975</v>
      </c>
      <c r="C23" s="37" t="s">
        <v>210</v>
      </c>
      <c r="D23" s="22" t="s">
        <v>53</v>
      </c>
      <c r="E23" s="36">
        <v>45000000</v>
      </c>
      <c r="F23" s="36">
        <v>110000000</v>
      </c>
      <c r="G23" s="39"/>
      <c r="H23" s="39"/>
      <c r="I23" s="22"/>
      <c r="J23" s="36"/>
      <c r="K23" s="36">
        <v>57000</v>
      </c>
      <c r="L23" s="36"/>
      <c r="M23" s="22" t="s">
        <v>64</v>
      </c>
      <c r="N23" s="18"/>
    </row>
    <row r="24" spans="1:14" ht="15" x14ac:dyDescent="0.15">
      <c r="A24" s="24" t="s">
        <v>60</v>
      </c>
      <c r="B24" s="31">
        <v>1975</v>
      </c>
      <c r="C24" s="37" t="s">
        <v>210</v>
      </c>
      <c r="D24" s="22" t="s">
        <v>1</v>
      </c>
      <c r="E24" s="36">
        <v>7300000</v>
      </c>
      <c r="F24" s="36">
        <v>18000000</v>
      </c>
      <c r="G24" s="39"/>
      <c r="H24" s="39"/>
      <c r="I24" s="22"/>
      <c r="J24" s="36">
        <v>6850</v>
      </c>
      <c r="K24" s="36">
        <v>95</v>
      </c>
      <c r="L24" s="36"/>
      <c r="M24" s="22" t="s">
        <v>211</v>
      </c>
      <c r="N24" s="18"/>
    </row>
    <row r="25" spans="1:14" ht="15" x14ac:dyDescent="0.15">
      <c r="A25" s="24" t="s">
        <v>193</v>
      </c>
      <c r="B25" s="31">
        <v>1975</v>
      </c>
      <c r="C25" s="37" t="s">
        <v>210</v>
      </c>
      <c r="D25" s="22" t="s">
        <v>32</v>
      </c>
      <c r="E25" s="36">
        <v>16000000</v>
      </c>
      <c r="F25" s="36">
        <v>37000000</v>
      </c>
      <c r="G25" s="39"/>
      <c r="H25" s="39"/>
      <c r="I25" s="22"/>
      <c r="J25" s="36"/>
      <c r="K25" s="36"/>
      <c r="L25" s="36"/>
      <c r="M25" s="22"/>
      <c r="N25" s="18"/>
    </row>
    <row r="26" spans="1:14" ht="15" x14ac:dyDescent="0.15">
      <c r="A26" s="24" t="s">
        <v>193</v>
      </c>
      <c r="B26" s="31">
        <v>1975</v>
      </c>
      <c r="C26" s="37" t="s">
        <v>210</v>
      </c>
      <c r="D26" s="22" t="s">
        <v>41</v>
      </c>
      <c r="E26" s="36">
        <v>29000000</v>
      </c>
      <c r="F26" s="36">
        <v>72000000</v>
      </c>
      <c r="G26" s="39"/>
      <c r="H26" s="39"/>
      <c r="I26" s="22"/>
      <c r="J26" s="36"/>
      <c r="K26" s="36"/>
      <c r="L26" s="36"/>
      <c r="M26" s="22"/>
      <c r="N26" s="18"/>
    </row>
    <row r="27" spans="1:14" ht="14" x14ac:dyDescent="0.15">
      <c r="A27" s="24">
        <v>28168</v>
      </c>
      <c r="B27" s="31">
        <v>1977</v>
      </c>
      <c r="C27" s="15" t="s">
        <v>66</v>
      </c>
      <c r="D27" s="22" t="s">
        <v>2</v>
      </c>
      <c r="E27" s="17">
        <v>103000</v>
      </c>
      <c r="F27" s="17">
        <v>250000</v>
      </c>
      <c r="G27" s="16">
        <v>4</v>
      </c>
      <c r="H27" s="16">
        <v>116</v>
      </c>
      <c r="I27" s="12">
        <v>340</v>
      </c>
      <c r="J27" s="17"/>
      <c r="K27" s="17"/>
      <c r="L27" s="17">
        <v>9000000</v>
      </c>
      <c r="N27" s="13"/>
    </row>
    <row r="28" spans="1:14" ht="14" x14ac:dyDescent="0.15">
      <c r="A28" s="24">
        <v>28476</v>
      </c>
      <c r="B28" s="31">
        <v>1977</v>
      </c>
      <c r="C28" s="15" t="s">
        <v>67</v>
      </c>
      <c r="D28" s="22" t="s">
        <v>15</v>
      </c>
      <c r="E28" s="17">
        <v>54000</v>
      </c>
      <c r="F28" s="17">
        <v>130000</v>
      </c>
      <c r="G28" s="16">
        <v>2</v>
      </c>
      <c r="H28" s="16">
        <v>49</v>
      </c>
      <c r="I28" s="12">
        <v>0</v>
      </c>
      <c r="J28" s="17"/>
      <c r="K28" s="17"/>
      <c r="L28" s="17"/>
      <c r="N28" s="13"/>
    </row>
    <row r="29" spans="1:14" ht="14" x14ac:dyDescent="0.15">
      <c r="A29" s="24">
        <v>28584</v>
      </c>
      <c r="B29" s="31">
        <v>1978</v>
      </c>
      <c r="C29" s="15" t="s">
        <v>68</v>
      </c>
      <c r="D29" s="22" t="s">
        <v>41</v>
      </c>
      <c r="E29" s="17">
        <v>114000</v>
      </c>
      <c r="F29" s="17">
        <v>280000</v>
      </c>
      <c r="G29" s="16">
        <v>2</v>
      </c>
      <c r="H29" s="16">
        <v>0</v>
      </c>
      <c r="I29" s="12">
        <v>6</v>
      </c>
      <c r="J29" s="17"/>
      <c r="K29" s="17"/>
      <c r="L29" s="17"/>
      <c r="N29" s="13"/>
    </row>
    <row r="30" spans="1:14" ht="14" x14ac:dyDescent="0.15">
      <c r="A30" s="24">
        <v>29190</v>
      </c>
      <c r="B30" s="31">
        <v>1979</v>
      </c>
      <c r="C30" s="32" t="s">
        <v>69</v>
      </c>
      <c r="D30" s="22" t="s">
        <v>15</v>
      </c>
      <c r="E30" s="17">
        <v>50000</v>
      </c>
      <c r="G30" s="16">
        <v>5</v>
      </c>
      <c r="H30" s="16">
        <v>28</v>
      </c>
      <c r="I30" s="12">
        <v>0</v>
      </c>
      <c r="J30" s="17"/>
      <c r="K30" s="17"/>
      <c r="L30" s="17"/>
      <c r="N30" s="13"/>
    </row>
    <row r="31" spans="1:14" ht="14" x14ac:dyDescent="0.15">
      <c r="A31" s="24">
        <v>29528</v>
      </c>
      <c r="B31" s="31">
        <v>1980</v>
      </c>
      <c r="C31" s="32" t="s">
        <v>70</v>
      </c>
      <c r="D31" s="22" t="s">
        <v>15</v>
      </c>
      <c r="E31" s="17">
        <v>1000000</v>
      </c>
      <c r="F31" s="17">
        <v>2500000</v>
      </c>
      <c r="G31" s="19">
        <v>5</v>
      </c>
      <c r="H31" s="16">
        <v>14</v>
      </c>
      <c r="I31" s="12">
        <v>0</v>
      </c>
      <c r="J31" s="17"/>
      <c r="K31" s="17"/>
      <c r="L31" s="17"/>
      <c r="N31" s="13"/>
    </row>
    <row r="32" spans="1:14" ht="14" x14ac:dyDescent="0.15">
      <c r="A32" s="24">
        <v>29271</v>
      </c>
      <c r="B32" s="31">
        <v>1980</v>
      </c>
      <c r="C32" s="32" t="s">
        <v>228</v>
      </c>
      <c r="D32" s="22" t="s">
        <v>32</v>
      </c>
      <c r="E32" s="17">
        <v>8000</v>
      </c>
      <c r="F32" s="17"/>
      <c r="G32" s="19"/>
      <c r="H32" s="16">
        <v>51</v>
      </c>
      <c r="I32" s="12">
        <v>1</v>
      </c>
      <c r="J32" s="17"/>
      <c r="K32" s="17"/>
      <c r="L32" s="17">
        <v>13000000</v>
      </c>
      <c r="N32" s="13"/>
    </row>
    <row r="33" spans="1:14" ht="14" x14ac:dyDescent="0.15">
      <c r="A33" s="24">
        <v>30325</v>
      </c>
      <c r="B33" s="31">
        <v>1983</v>
      </c>
      <c r="C33" s="32" t="s">
        <v>72</v>
      </c>
      <c r="D33" s="22" t="s">
        <v>15</v>
      </c>
      <c r="E33" s="17">
        <v>60000</v>
      </c>
      <c r="G33" s="19">
        <v>3</v>
      </c>
      <c r="H33" s="16">
        <v>0</v>
      </c>
      <c r="I33" s="12">
        <v>0</v>
      </c>
      <c r="J33" s="17"/>
      <c r="K33" s="17"/>
      <c r="L33" s="17">
        <v>3000000</v>
      </c>
      <c r="M33" s="12" t="s">
        <v>221</v>
      </c>
      <c r="N33" s="13"/>
    </row>
    <row r="34" spans="1:14" ht="15" x14ac:dyDescent="0.15">
      <c r="A34" s="24">
        <v>30363</v>
      </c>
      <c r="B34" s="31">
        <v>1983</v>
      </c>
      <c r="C34" s="33" t="s">
        <v>74</v>
      </c>
      <c r="D34" s="22" t="s">
        <v>32</v>
      </c>
      <c r="E34" s="17">
        <v>418000</v>
      </c>
      <c r="F34" s="17">
        <v>1030000</v>
      </c>
      <c r="G34" s="16">
        <v>75</v>
      </c>
      <c r="H34" s="16" t="s">
        <v>216</v>
      </c>
      <c r="I34" s="12">
        <v>0</v>
      </c>
      <c r="J34" s="17"/>
      <c r="K34" s="17">
        <v>19300</v>
      </c>
      <c r="L34" s="17">
        <v>176000000</v>
      </c>
      <c r="N34" s="18"/>
    </row>
    <row r="35" spans="1:14" ht="28" x14ac:dyDescent="0.15">
      <c r="A35" s="24">
        <v>31041</v>
      </c>
      <c r="B35" s="31">
        <v>1984</v>
      </c>
      <c r="C35" s="35" t="s">
        <v>76</v>
      </c>
      <c r="D35" s="22" t="s">
        <v>15</v>
      </c>
      <c r="E35" s="17">
        <v>500000</v>
      </c>
      <c r="F35" s="17">
        <v>1200000</v>
      </c>
      <c r="G35" s="16">
        <v>0</v>
      </c>
      <c r="H35" s="16">
        <v>0</v>
      </c>
      <c r="I35" s="12">
        <v>0</v>
      </c>
      <c r="J35" s="26"/>
      <c r="K35" s="26"/>
      <c r="L35" s="26"/>
      <c r="M35" s="12" t="s">
        <v>199</v>
      </c>
      <c r="N35" s="18"/>
    </row>
    <row r="36" spans="1:14" ht="15" x14ac:dyDescent="0.15">
      <c r="A36" s="24" t="s">
        <v>79</v>
      </c>
      <c r="B36" s="31">
        <v>1985</v>
      </c>
      <c r="C36" s="35" t="s">
        <v>80</v>
      </c>
      <c r="D36" s="22" t="s">
        <v>15</v>
      </c>
      <c r="E36" s="17">
        <v>516000</v>
      </c>
      <c r="F36" s="17">
        <v>1280000</v>
      </c>
      <c r="G36" s="16">
        <v>0</v>
      </c>
      <c r="H36" s="16">
        <v>0</v>
      </c>
      <c r="I36" s="12">
        <v>0</v>
      </c>
      <c r="J36" s="26"/>
      <c r="K36" s="26"/>
      <c r="L36" s="26"/>
      <c r="M36" s="12" t="s">
        <v>199</v>
      </c>
      <c r="N36" s="18"/>
    </row>
    <row r="37" spans="1:14" ht="15" x14ac:dyDescent="0.15">
      <c r="A37" s="24" t="s">
        <v>81</v>
      </c>
      <c r="B37" s="31">
        <v>1985</v>
      </c>
      <c r="C37" s="15" t="s">
        <v>82</v>
      </c>
      <c r="D37" s="22" t="s">
        <v>15</v>
      </c>
      <c r="E37" s="17">
        <f>3500000-E36-E35</f>
        <v>2484000</v>
      </c>
      <c r="F37" s="17">
        <f>8600000-F36-F35</f>
        <v>6120000</v>
      </c>
      <c r="G37" s="16">
        <v>5</v>
      </c>
      <c r="H37" s="16">
        <v>0</v>
      </c>
      <c r="I37" s="12">
        <v>0</v>
      </c>
      <c r="J37" s="36"/>
      <c r="K37" s="36">
        <v>40000</v>
      </c>
      <c r="L37" s="36">
        <v>25000000</v>
      </c>
      <c r="M37" s="12" t="s">
        <v>199</v>
      </c>
      <c r="N37" s="18"/>
    </row>
    <row r="38" spans="1:14" ht="14" x14ac:dyDescent="0.15">
      <c r="A38" s="24">
        <v>31061</v>
      </c>
      <c r="B38" s="31">
        <v>1985</v>
      </c>
      <c r="C38" s="15" t="s">
        <v>83</v>
      </c>
      <c r="D38" s="22" t="s">
        <v>2</v>
      </c>
      <c r="E38" s="17">
        <v>50800</v>
      </c>
      <c r="F38" s="17">
        <v>126000</v>
      </c>
      <c r="G38" s="16">
        <v>3</v>
      </c>
      <c r="H38" s="16">
        <v>180</v>
      </c>
      <c r="I38" s="12">
        <v>0</v>
      </c>
      <c r="J38" s="17"/>
      <c r="K38" s="17"/>
      <c r="L38" s="17"/>
      <c r="N38" s="13"/>
    </row>
    <row r="39" spans="1:14" ht="14" x14ac:dyDescent="0.15">
      <c r="A39" s="24">
        <v>33527</v>
      </c>
      <c r="B39" s="31">
        <v>1991</v>
      </c>
      <c r="C39" s="15" t="s">
        <v>226</v>
      </c>
      <c r="D39" s="22" t="s">
        <v>15</v>
      </c>
      <c r="E39" s="17"/>
      <c r="F39" s="17"/>
      <c r="G39" s="16">
        <v>2</v>
      </c>
      <c r="H39" s="16">
        <v>14</v>
      </c>
      <c r="J39" s="17"/>
      <c r="K39" s="17"/>
      <c r="L39" s="17">
        <v>12000000</v>
      </c>
      <c r="N39" s="13"/>
    </row>
    <row r="40" spans="1:14" ht="28" x14ac:dyDescent="0.15">
      <c r="A40" s="24">
        <v>34639</v>
      </c>
      <c r="B40" s="31">
        <v>1994</v>
      </c>
      <c r="C40" s="15" t="s">
        <v>229</v>
      </c>
      <c r="D40" s="22" t="s">
        <v>1</v>
      </c>
      <c r="E40" s="17">
        <v>5000</v>
      </c>
      <c r="F40" s="17"/>
      <c r="G40" s="12"/>
      <c r="H40" s="16">
        <v>23</v>
      </c>
      <c r="J40" s="17"/>
      <c r="K40" s="17"/>
      <c r="L40" s="17">
        <v>59100000</v>
      </c>
      <c r="N40" s="13"/>
    </row>
    <row r="41" spans="1:14" ht="14" x14ac:dyDescent="0.15">
      <c r="A41" s="24" t="s">
        <v>84</v>
      </c>
      <c r="B41" s="31">
        <v>1994</v>
      </c>
      <c r="C41" s="32" t="s">
        <v>85</v>
      </c>
      <c r="D41" s="22" t="s">
        <v>15</v>
      </c>
      <c r="E41" s="17">
        <v>800000</v>
      </c>
      <c r="F41" s="17">
        <v>990000</v>
      </c>
      <c r="G41" s="16">
        <v>4</v>
      </c>
      <c r="H41" s="16">
        <v>225</v>
      </c>
      <c r="I41" s="12">
        <v>0</v>
      </c>
      <c r="J41" s="17"/>
      <c r="K41" s="17"/>
      <c r="L41" s="17">
        <v>59000000</v>
      </c>
      <c r="N41" s="13"/>
    </row>
    <row r="42" spans="1:14" ht="14" x14ac:dyDescent="0.15">
      <c r="A42" s="24">
        <v>35438</v>
      </c>
      <c r="B42" s="31">
        <v>1997</v>
      </c>
      <c r="C42" s="15" t="s">
        <v>86</v>
      </c>
      <c r="D42" s="22" t="s">
        <v>41</v>
      </c>
      <c r="E42" s="17">
        <v>10500</v>
      </c>
      <c r="F42" s="17">
        <v>26000</v>
      </c>
      <c r="G42" s="16">
        <v>0</v>
      </c>
      <c r="H42" s="16">
        <v>16</v>
      </c>
      <c r="I42" s="12">
        <v>0</v>
      </c>
      <c r="J42" s="17"/>
      <c r="K42" s="17"/>
      <c r="L42" s="17"/>
      <c r="N42" s="13"/>
    </row>
    <row r="43" spans="1:14" ht="14" x14ac:dyDescent="0.15">
      <c r="A43" s="24">
        <v>35451</v>
      </c>
      <c r="B43" s="31">
        <v>1997</v>
      </c>
      <c r="C43" s="15" t="s">
        <v>87</v>
      </c>
      <c r="D43" s="22" t="s">
        <v>2</v>
      </c>
      <c r="E43" s="12">
        <v>400</v>
      </c>
      <c r="F43" s="12">
        <v>990</v>
      </c>
      <c r="G43" s="16">
        <v>3</v>
      </c>
      <c r="H43" s="16">
        <v>41</v>
      </c>
      <c r="I43" s="12">
        <v>0</v>
      </c>
      <c r="J43" s="17"/>
      <c r="K43" s="17"/>
      <c r="L43" s="17">
        <v>29000000</v>
      </c>
      <c r="N43" s="13"/>
    </row>
    <row r="44" spans="1:14" ht="14" x14ac:dyDescent="0.15">
      <c r="A44" s="24">
        <v>35766</v>
      </c>
      <c r="B44" s="31">
        <v>1997</v>
      </c>
      <c r="C44" s="15" t="s">
        <v>88</v>
      </c>
      <c r="D44" s="22" t="s">
        <v>15</v>
      </c>
      <c r="E44" s="21"/>
      <c r="G44" s="19">
        <v>2</v>
      </c>
      <c r="H44" s="16">
        <v>0</v>
      </c>
      <c r="I44" s="12">
        <v>0</v>
      </c>
      <c r="J44" s="17"/>
      <c r="K44" s="17"/>
      <c r="L44" s="17"/>
      <c r="N44" s="13"/>
    </row>
    <row r="45" spans="1:14" ht="14" x14ac:dyDescent="0.15">
      <c r="A45" s="24">
        <v>35766</v>
      </c>
      <c r="B45" s="31">
        <v>1997</v>
      </c>
      <c r="C45" s="15" t="s">
        <v>90</v>
      </c>
      <c r="D45" s="22" t="s">
        <v>15</v>
      </c>
      <c r="E45" s="17">
        <v>500000</v>
      </c>
      <c r="G45" s="19">
        <v>1</v>
      </c>
      <c r="H45" s="16">
        <v>11</v>
      </c>
      <c r="I45" s="12">
        <v>0</v>
      </c>
      <c r="J45" s="17"/>
      <c r="K45" s="17"/>
      <c r="L45" s="17"/>
      <c r="N45" s="13"/>
    </row>
    <row r="46" spans="1:14" ht="14" x14ac:dyDescent="0.15">
      <c r="A46" s="24">
        <v>35766</v>
      </c>
      <c r="B46" s="31">
        <v>1997</v>
      </c>
      <c r="C46" s="15" t="s">
        <v>92</v>
      </c>
      <c r="D46" s="23" t="s">
        <v>41</v>
      </c>
      <c r="E46" s="17">
        <v>23000</v>
      </c>
      <c r="F46" s="17">
        <v>57000</v>
      </c>
      <c r="G46" s="16">
        <v>2</v>
      </c>
      <c r="H46" s="16">
        <v>1</v>
      </c>
      <c r="I46" s="12">
        <v>0</v>
      </c>
      <c r="J46" s="17"/>
      <c r="K46" s="17"/>
      <c r="L46" s="17"/>
      <c r="N46" s="13"/>
    </row>
    <row r="47" spans="1:14" ht="14" x14ac:dyDescent="0.15">
      <c r="A47" s="24">
        <v>36131</v>
      </c>
      <c r="B47" s="31">
        <v>1998</v>
      </c>
      <c r="C47" s="32" t="s">
        <v>93</v>
      </c>
      <c r="D47" s="22" t="s">
        <v>2</v>
      </c>
      <c r="E47" s="17">
        <v>780</v>
      </c>
      <c r="G47" s="19">
        <v>5</v>
      </c>
      <c r="H47" s="16">
        <v>0</v>
      </c>
      <c r="I47" s="12">
        <v>0</v>
      </c>
      <c r="J47" s="17"/>
      <c r="K47" s="17"/>
      <c r="L47" s="17"/>
      <c r="M47" s="12" t="s">
        <v>222</v>
      </c>
      <c r="N47" s="13"/>
    </row>
    <row r="48" spans="1:14" ht="14" x14ac:dyDescent="0.15">
      <c r="A48" s="24" t="s">
        <v>95</v>
      </c>
      <c r="B48" s="31">
        <v>2001</v>
      </c>
      <c r="C48" s="32" t="s">
        <v>96</v>
      </c>
      <c r="D48" s="22" t="s">
        <v>15</v>
      </c>
      <c r="E48" s="17">
        <v>753314</v>
      </c>
      <c r="F48" s="17">
        <v>1861480</v>
      </c>
      <c r="G48" s="16">
        <v>0</v>
      </c>
      <c r="H48" s="16">
        <v>121</v>
      </c>
      <c r="I48" s="12">
        <v>0</v>
      </c>
      <c r="J48" s="17"/>
      <c r="K48" s="17"/>
      <c r="L48" s="17">
        <v>69000000</v>
      </c>
      <c r="N48" s="13"/>
    </row>
    <row r="49" spans="1:14" ht="14" x14ac:dyDescent="0.15">
      <c r="A49" s="24" t="s">
        <v>97</v>
      </c>
      <c r="B49" s="31">
        <v>2002</v>
      </c>
      <c r="C49" s="32" t="s">
        <v>98</v>
      </c>
      <c r="D49" s="22" t="s">
        <v>53</v>
      </c>
      <c r="E49" s="17">
        <v>38000000</v>
      </c>
      <c r="F49" s="17">
        <v>94000000</v>
      </c>
      <c r="G49" s="16">
        <v>0</v>
      </c>
      <c r="H49" s="16">
        <v>0</v>
      </c>
      <c r="I49" s="12">
        <v>0</v>
      </c>
      <c r="J49" s="17"/>
      <c r="K49" s="17"/>
      <c r="L49" s="17"/>
      <c r="N49" s="13"/>
    </row>
    <row r="50" spans="1:14" ht="14" x14ac:dyDescent="0.15">
      <c r="A50" s="24" t="s">
        <v>99</v>
      </c>
      <c r="B50" s="31">
        <v>2003</v>
      </c>
      <c r="C50" s="32" t="s">
        <v>100</v>
      </c>
      <c r="D50" s="22" t="s">
        <v>101</v>
      </c>
      <c r="E50" s="17">
        <v>160000</v>
      </c>
      <c r="F50" s="17">
        <v>400000</v>
      </c>
      <c r="G50" s="16">
        <v>4</v>
      </c>
      <c r="H50" s="16">
        <v>500</v>
      </c>
      <c r="I50" s="12">
        <v>0</v>
      </c>
      <c r="J50" s="17"/>
      <c r="K50" s="17"/>
      <c r="L50" s="17">
        <v>350000000</v>
      </c>
      <c r="N50" s="13"/>
    </row>
    <row r="51" spans="1:14" ht="14" x14ac:dyDescent="0.15">
      <c r="A51" s="24" t="s">
        <v>102</v>
      </c>
      <c r="B51" s="31">
        <v>2003</v>
      </c>
      <c r="C51" s="32" t="s">
        <v>103</v>
      </c>
      <c r="D51" s="22" t="s">
        <v>2</v>
      </c>
      <c r="E51" s="17">
        <v>1300000</v>
      </c>
      <c r="F51" s="17">
        <v>3200000</v>
      </c>
      <c r="G51" s="16">
        <v>0</v>
      </c>
      <c r="H51" s="16">
        <v>41</v>
      </c>
      <c r="I51" s="12">
        <v>213</v>
      </c>
      <c r="J51" s="17"/>
      <c r="K51" s="17"/>
      <c r="L51" s="17">
        <v>12000000</v>
      </c>
      <c r="M51" s="12" t="s">
        <v>104</v>
      </c>
      <c r="N51" s="13"/>
    </row>
    <row r="52" spans="1:14" ht="14" x14ac:dyDescent="0.15">
      <c r="A52" s="24">
        <v>37956</v>
      </c>
      <c r="B52" s="31">
        <v>2003</v>
      </c>
      <c r="C52" s="15" t="s">
        <v>105</v>
      </c>
      <c r="D52" s="22" t="s">
        <v>41</v>
      </c>
      <c r="E52" s="17">
        <v>2110000</v>
      </c>
      <c r="F52" s="17">
        <v>5200000</v>
      </c>
      <c r="G52" s="16">
        <v>2</v>
      </c>
      <c r="H52" s="16">
        <v>0</v>
      </c>
      <c r="I52" s="12">
        <v>0</v>
      </c>
      <c r="J52" s="17"/>
      <c r="K52" s="17"/>
      <c r="L52" s="17"/>
      <c r="N52" s="13"/>
    </row>
    <row r="53" spans="1:14" ht="14" x14ac:dyDescent="0.15">
      <c r="A53" s="24" t="s">
        <v>106</v>
      </c>
      <c r="B53" s="31">
        <v>2005</v>
      </c>
      <c r="C53" s="32" t="s">
        <v>107</v>
      </c>
      <c r="D53" s="22" t="s">
        <v>32</v>
      </c>
      <c r="E53" s="17">
        <v>77964</v>
      </c>
      <c r="F53" s="17">
        <v>192650</v>
      </c>
      <c r="G53" s="16">
        <v>9</v>
      </c>
      <c r="H53" s="16">
        <v>93</v>
      </c>
      <c r="I53" s="12">
        <v>0</v>
      </c>
      <c r="J53" s="17"/>
      <c r="K53" s="17"/>
      <c r="L53" s="17">
        <v>27700000</v>
      </c>
      <c r="N53" s="13"/>
    </row>
    <row r="54" spans="1:14" ht="15" x14ac:dyDescent="0.15">
      <c r="A54" s="24" t="s">
        <v>108</v>
      </c>
      <c r="B54" s="31">
        <v>2006</v>
      </c>
      <c r="C54" s="15" t="s">
        <v>194</v>
      </c>
      <c r="D54" s="22" t="s">
        <v>15</v>
      </c>
      <c r="E54" s="17">
        <v>30000</v>
      </c>
      <c r="F54" s="17">
        <v>74000</v>
      </c>
      <c r="G54" s="16">
        <v>0</v>
      </c>
      <c r="H54" s="16">
        <v>7</v>
      </c>
      <c r="I54" s="12">
        <v>4</v>
      </c>
      <c r="J54" s="17"/>
      <c r="K54" s="17"/>
      <c r="L54" s="17"/>
      <c r="M54" s="12" t="s">
        <v>200</v>
      </c>
      <c r="N54" s="18"/>
    </row>
    <row r="55" spans="1:14" ht="14" x14ac:dyDescent="0.15">
      <c r="A55" s="24" t="s">
        <v>113</v>
      </c>
      <c r="B55" s="31">
        <v>2005</v>
      </c>
      <c r="C55" s="32" t="s">
        <v>114</v>
      </c>
      <c r="D55" s="22" t="s">
        <v>2</v>
      </c>
      <c r="E55" s="17">
        <v>160000</v>
      </c>
      <c r="F55" s="17">
        <v>400000</v>
      </c>
      <c r="G55" s="16">
        <v>4</v>
      </c>
      <c r="H55" s="16">
        <v>57</v>
      </c>
      <c r="I55" s="12">
        <v>359</v>
      </c>
      <c r="J55" s="17">
        <v>63243</v>
      </c>
      <c r="K55" s="17">
        <f>557+464</f>
        <v>1021</v>
      </c>
      <c r="L55" s="17">
        <v>22400000</v>
      </c>
      <c r="M55" s="12" t="s">
        <v>115</v>
      </c>
      <c r="N55" s="13"/>
    </row>
    <row r="56" spans="1:14" ht="15" x14ac:dyDescent="0.15">
      <c r="A56" s="24">
        <v>38718</v>
      </c>
      <c r="B56" s="31">
        <v>2006</v>
      </c>
      <c r="C56" s="32" t="s">
        <v>116</v>
      </c>
      <c r="D56" s="22" t="s">
        <v>2</v>
      </c>
      <c r="E56" s="17">
        <v>184000</v>
      </c>
      <c r="F56" s="17">
        <v>450000</v>
      </c>
      <c r="G56" s="16">
        <v>2</v>
      </c>
      <c r="H56" s="16">
        <v>0</v>
      </c>
      <c r="I56" s="12">
        <v>0</v>
      </c>
      <c r="J56" s="17"/>
      <c r="K56" s="17"/>
      <c r="L56" s="17"/>
      <c r="N56" s="18"/>
    </row>
    <row r="57" spans="1:14" ht="14" x14ac:dyDescent="0.15">
      <c r="A57" s="24">
        <v>38754</v>
      </c>
      <c r="B57" s="31">
        <v>2006</v>
      </c>
      <c r="C57" s="15" t="s">
        <v>195</v>
      </c>
      <c r="D57" s="22" t="s">
        <v>15</v>
      </c>
      <c r="E57" s="17">
        <v>9000</v>
      </c>
      <c r="F57" s="17">
        <v>22000</v>
      </c>
      <c r="G57" s="16">
        <v>0</v>
      </c>
      <c r="H57" s="16">
        <v>0</v>
      </c>
      <c r="I57" s="12">
        <v>2</v>
      </c>
      <c r="J57" s="17"/>
      <c r="K57" s="17"/>
      <c r="L57" s="17"/>
      <c r="M57" s="12" t="s">
        <v>201</v>
      </c>
      <c r="N57" s="13"/>
    </row>
    <row r="58" spans="1:14" ht="14" x14ac:dyDescent="0.15">
      <c r="A58" s="24" t="s">
        <v>121</v>
      </c>
      <c r="B58" s="31">
        <v>2007</v>
      </c>
      <c r="C58" s="15" t="s">
        <v>122</v>
      </c>
      <c r="D58" s="22" t="s">
        <v>2</v>
      </c>
      <c r="E58" s="17">
        <v>1048000</v>
      </c>
      <c r="F58" s="17">
        <v>2590000</v>
      </c>
      <c r="G58" s="16">
        <v>1</v>
      </c>
      <c r="H58" s="16">
        <v>51</v>
      </c>
      <c r="I58" s="12">
        <v>0</v>
      </c>
      <c r="J58" s="17"/>
      <c r="K58" s="17"/>
      <c r="L58" s="17"/>
      <c r="N58" s="13"/>
    </row>
    <row r="59" spans="1:14" ht="15" x14ac:dyDescent="0.15">
      <c r="A59" s="24" t="s">
        <v>123</v>
      </c>
      <c r="B59" s="31">
        <v>2007</v>
      </c>
      <c r="C59" s="35" t="s">
        <v>124</v>
      </c>
      <c r="D59" s="22" t="s">
        <v>15</v>
      </c>
      <c r="E59" s="17">
        <v>1360000</v>
      </c>
      <c r="F59" s="17">
        <v>3400000</v>
      </c>
      <c r="G59" s="16">
        <v>5</v>
      </c>
      <c r="H59" s="16">
        <v>83</v>
      </c>
      <c r="I59" s="12">
        <v>20</v>
      </c>
      <c r="J59" s="17"/>
      <c r="K59" s="17"/>
      <c r="L59" s="17"/>
      <c r="N59" s="18"/>
    </row>
    <row r="60" spans="1:14" ht="15" x14ac:dyDescent="0.15">
      <c r="A60" s="24" t="s">
        <v>230</v>
      </c>
      <c r="B60" s="31">
        <v>2007</v>
      </c>
      <c r="C60" s="35" t="s">
        <v>124</v>
      </c>
      <c r="D60" s="23" t="s">
        <v>32</v>
      </c>
      <c r="E60" s="26"/>
      <c r="F60" s="26"/>
      <c r="G60" s="40"/>
      <c r="H60" s="40"/>
      <c r="I60" s="21"/>
      <c r="J60" s="17"/>
      <c r="K60" s="17"/>
      <c r="L60" s="17"/>
      <c r="M60" s="21"/>
      <c r="N60" s="18"/>
    </row>
    <row r="61" spans="1:14" ht="15" x14ac:dyDescent="0.15">
      <c r="A61" s="24" t="s">
        <v>231</v>
      </c>
      <c r="B61" s="31">
        <v>2007</v>
      </c>
      <c r="C61" s="35" t="s">
        <v>124</v>
      </c>
      <c r="D61" s="22" t="s">
        <v>3</v>
      </c>
      <c r="E61" s="26"/>
      <c r="F61" s="26"/>
      <c r="G61" s="40"/>
      <c r="H61" s="40"/>
      <c r="I61" s="21"/>
      <c r="J61" s="17"/>
      <c r="K61" s="17"/>
      <c r="L61" s="17"/>
      <c r="M61" s="21"/>
      <c r="N61" s="18"/>
    </row>
    <row r="62" spans="1:14" s="22" customFormat="1" ht="15" x14ac:dyDescent="0.15">
      <c r="A62" s="24" t="s">
        <v>232</v>
      </c>
      <c r="B62" s="31">
        <v>2007</v>
      </c>
      <c r="C62" s="34" t="s">
        <v>124</v>
      </c>
      <c r="D62" s="22" t="s">
        <v>2</v>
      </c>
      <c r="E62" s="36">
        <v>1300000</v>
      </c>
      <c r="F62" s="36"/>
      <c r="G62" s="39">
        <v>1</v>
      </c>
      <c r="H62" s="39">
        <v>51</v>
      </c>
      <c r="J62" s="36"/>
      <c r="K62" s="36"/>
      <c r="L62" s="36"/>
      <c r="N62" s="41"/>
    </row>
    <row r="63" spans="1:14" ht="15" x14ac:dyDescent="0.15">
      <c r="A63" s="24" t="s">
        <v>233</v>
      </c>
      <c r="B63" s="31">
        <v>2007</v>
      </c>
      <c r="C63" s="35" t="s">
        <v>124</v>
      </c>
      <c r="D63" s="22" t="s">
        <v>41</v>
      </c>
      <c r="E63" s="26"/>
      <c r="F63" s="26"/>
      <c r="G63" s="40"/>
      <c r="H63" s="40"/>
      <c r="I63" s="21"/>
      <c r="J63" s="17"/>
      <c r="K63" s="17"/>
      <c r="L63" s="17"/>
      <c r="M63" s="21"/>
      <c r="N63" s="18"/>
    </row>
    <row r="64" spans="1:14" ht="14" x14ac:dyDescent="0.15">
      <c r="A64" s="24">
        <v>39117</v>
      </c>
      <c r="B64" s="31">
        <v>2007</v>
      </c>
      <c r="C64" s="32" t="s">
        <v>126</v>
      </c>
      <c r="D64" s="22" t="s">
        <v>41</v>
      </c>
      <c r="E64" s="17">
        <v>12000</v>
      </c>
      <c r="F64" s="17">
        <v>30000</v>
      </c>
      <c r="G64" s="16">
        <v>0</v>
      </c>
      <c r="H64" s="16">
        <v>16</v>
      </c>
      <c r="I64" s="12">
        <v>0</v>
      </c>
      <c r="J64" s="17"/>
      <c r="K64" s="17"/>
      <c r="L64" s="17"/>
      <c r="N64" s="13"/>
    </row>
    <row r="65" spans="1:14" ht="14" x14ac:dyDescent="0.15">
      <c r="A65" s="24" t="s">
        <v>127</v>
      </c>
      <c r="B65" s="31">
        <v>2007</v>
      </c>
      <c r="C65" s="32" t="s">
        <v>128</v>
      </c>
      <c r="D65" s="22" t="s">
        <v>32</v>
      </c>
      <c r="E65" s="17">
        <v>95000</v>
      </c>
      <c r="F65" s="17">
        <v>230000</v>
      </c>
      <c r="G65" s="16">
        <v>1</v>
      </c>
      <c r="H65" s="16">
        <v>0</v>
      </c>
      <c r="I65" s="12">
        <v>0</v>
      </c>
      <c r="J65" s="17"/>
      <c r="K65" s="17"/>
      <c r="L65" s="17"/>
      <c r="N65" s="13"/>
    </row>
    <row r="66" spans="1:14" ht="14" x14ac:dyDescent="0.15">
      <c r="A66" s="24">
        <v>39446</v>
      </c>
      <c r="B66" s="31">
        <v>2007</v>
      </c>
      <c r="C66" s="32" t="s">
        <v>129</v>
      </c>
      <c r="D66" s="22" t="s">
        <v>41</v>
      </c>
      <c r="E66" s="17">
        <v>40000</v>
      </c>
      <c r="F66" s="17">
        <v>99000</v>
      </c>
      <c r="G66" s="16">
        <v>3</v>
      </c>
      <c r="H66" s="16">
        <v>0</v>
      </c>
      <c r="I66" s="12">
        <v>0</v>
      </c>
      <c r="J66" s="17"/>
      <c r="K66" s="17"/>
      <c r="L66" s="17"/>
      <c r="M66" s="12" t="s">
        <v>202</v>
      </c>
      <c r="N66" s="13"/>
    </row>
    <row r="67" spans="1:14" ht="15" x14ac:dyDescent="0.15">
      <c r="A67" s="24" t="s">
        <v>131</v>
      </c>
      <c r="B67" s="31">
        <v>2009</v>
      </c>
      <c r="C67" s="32" t="s">
        <v>132</v>
      </c>
      <c r="D67" s="22" t="s">
        <v>2</v>
      </c>
      <c r="E67" s="17">
        <v>450000</v>
      </c>
      <c r="F67" s="17">
        <v>1100000</v>
      </c>
      <c r="G67" s="16">
        <v>173</v>
      </c>
      <c r="H67" s="20">
        <v>2029</v>
      </c>
      <c r="I67" s="17">
        <v>2000</v>
      </c>
      <c r="J67" s="17"/>
      <c r="K67" s="17"/>
      <c r="L67" s="17">
        <v>1070000000</v>
      </c>
      <c r="N67" s="18"/>
    </row>
    <row r="68" spans="1:14" ht="15" x14ac:dyDescent="0.15">
      <c r="A68" s="24">
        <v>40575</v>
      </c>
      <c r="B68" s="31">
        <v>2011</v>
      </c>
      <c r="C68" s="32" t="s">
        <v>223</v>
      </c>
      <c r="D68" s="22" t="s">
        <v>41</v>
      </c>
      <c r="E68" s="17">
        <v>1540</v>
      </c>
      <c r="F68" s="17"/>
      <c r="H68" s="20">
        <f>71+39</f>
        <v>110</v>
      </c>
      <c r="I68" s="17"/>
      <c r="J68" s="17"/>
      <c r="K68" s="17"/>
      <c r="L68" s="17">
        <v>35000000</v>
      </c>
      <c r="N68" s="18"/>
    </row>
    <row r="69" spans="1:14" ht="15" x14ac:dyDescent="0.15">
      <c r="A69" s="24">
        <v>40870</v>
      </c>
      <c r="B69" s="31">
        <v>2011</v>
      </c>
      <c r="C69" s="32" t="s">
        <v>227</v>
      </c>
      <c r="D69" s="22" t="s">
        <v>41</v>
      </c>
      <c r="E69" s="17">
        <f>55150+3400</f>
        <v>58550</v>
      </c>
      <c r="F69" s="17"/>
      <c r="H69" s="20">
        <f>200+(32+5+9)</f>
        <v>246</v>
      </c>
      <c r="I69" s="17">
        <v>1</v>
      </c>
      <c r="J69" s="17"/>
      <c r="K69" s="17"/>
      <c r="L69" s="17">
        <v>53000000</v>
      </c>
      <c r="N69" s="18"/>
    </row>
    <row r="70" spans="1:14" ht="14" x14ac:dyDescent="0.15">
      <c r="A70" s="24">
        <v>41278</v>
      </c>
      <c r="B70" s="31">
        <v>2013</v>
      </c>
      <c r="C70" s="32" t="s">
        <v>133</v>
      </c>
      <c r="D70" s="22" t="s">
        <v>3</v>
      </c>
      <c r="E70" s="17">
        <v>20000</v>
      </c>
      <c r="F70" s="17">
        <v>49000</v>
      </c>
      <c r="G70" s="16">
        <v>1</v>
      </c>
      <c r="H70" s="16">
        <v>0</v>
      </c>
      <c r="I70" s="12">
        <v>170</v>
      </c>
      <c r="J70" s="17"/>
      <c r="K70" s="17"/>
      <c r="L70" s="17">
        <v>87100000</v>
      </c>
      <c r="N70" s="13"/>
    </row>
    <row r="71" spans="1:14" ht="14" x14ac:dyDescent="0.15">
      <c r="A71" s="24">
        <v>41292</v>
      </c>
      <c r="B71" s="31">
        <v>2013</v>
      </c>
      <c r="C71" s="15" t="s">
        <v>134</v>
      </c>
      <c r="D71" s="22" t="s">
        <v>15</v>
      </c>
      <c r="E71" s="17">
        <v>54000</v>
      </c>
      <c r="F71" s="17">
        <v>130000</v>
      </c>
      <c r="G71" s="16">
        <v>0</v>
      </c>
      <c r="H71" s="16">
        <v>53</v>
      </c>
      <c r="I71" s="12">
        <v>118</v>
      </c>
      <c r="J71" s="17"/>
      <c r="K71" s="17"/>
      <c r="L71" s="17">
        <v>35000000</v>
      </c>
      <c r="M71" s="12" t="s">
        <v>203</v>
      </c>
      <c r="N71" s="13"/>
    </row>
    <row r="72" spans="1:14" ht="15" x14ac:dyDescent="0.15">
      <c r="A72" s="24" t="s">
        <v>137</v>
      </c>
      <c r="B72" s="31">
        <v>2013</v>
      </c>
      <c r="C72" s="32" t="s">
        <v>138</v>
      </c>
      <c r="D72" s="22" t="s">
        <v>15</v>
      </c>
      <c r="E72" s="17">
        <v>120000</v>
      </c>
      <c r="F72" s="17">
        <v>250000</v>
      </c>
      <c r="G72" s="16">
        <v>1</v>
      </c>
      <c r="H72" s="16">
        <v>208</v>
      </c>
      <c r="I72" s="12">
        <v>40</v>
      </c>
      <c r="J72" s="17"/>
      <c r="K72" s="17"/>
      <c r="L72" s="17">
        <v>183400000</v>
      </c>
      <c r="N72" s="18"/>
    </row>
    <row r="73" spans="1:14" ht="14" x14ac:dyDescent="0.15">
      <c r="A73" s="24" t="s">
        <v>139</v>
      </c>
      <c r="B73" s="31">
        <v>2012</v>
      </c>
      <c r="C73" s="15" t="s">
        <v>140</v>
      </c>
      <c r="D73" s="22" t="s">
        <v>41</v>
      </c>
      <c r="E73" s="17">
        <v>800000</v>
      </c>
      <c r="F73" s="17">
        <v>2000000</v>
      </c>
      <c r="G73" s="16">
        <v>0</v>
      </c>
      <c r="H73" s="16">
        <v>0</v>
      </c>
      <c r="I73" s="12">
        <v>0</v>
      </c>
      <c r="J73" s="17"/>
      <c r="K73" s="17"/>
      <c r="L73" s="17"/>
      <c r="M73" s="12" t="s">
        <v>204</v>
      </c>
      <c r="N73" s="13"/>
    </row>
    <row r="74" spans="1:14" ht="14" x14ac:dyDescent="0.15">
      <c r="A74" s="24">
        <v>41651</v>
      </c>
      <c r="B74" s="31">
        <v>2014</v>
      </c>
      <c r="C74" s="15" t="s">
        <v>224</v>
      </c>
      <c r="D74" s="22" t="s">
        <v>225</v>
      </c>
      <c r="E74" s="17">
        <v>650</v>
      </c>
      <c r="F74" s="17"/>
      <c r="G74" s="16">
        <v>1</v>
      </c>
      <c r="J74" s="17"/>
      <c r="K74" s="17"/>
      <c r="L74" s="17">
        <v>15000000</v>
      </c>
      <c r="N74" s="13"/>
    </row>
    <row r="75" spans="1:14" ht="14" x14ac:dyDescent="0.15">
      <c r="A75" s="24" t="s">
        <v>143</v>
      </c>
      <c r="B75" s="31">
        <v>2015</v>
      </c>
      <c r="C75" s="32" t="s">
        <v>144</v>
      </c>
      <c r="D75" s="22" t="s">
        <v>32</v>
      </c>
      <c r="E75" s="17">
        <v>20000</v>
      </c>
      <c r="F75" s="17">
        <v>49000</v>
      </c>
      <c r="G75" s="16">
        <v>0</v>
      </c>
      <c r="H75" s="16">
        <v>27</v>
      </c>
      <c r="I75" s="12">
        <v>140</v>
      </c>
      <c r="J75" s="17"/>
      <c r="K75" s="17"/>
      <c r="L75" s="17"/>
      <c r="N75" s="13"/>
    </row>
    <row r="76" spans="1:14" ht="28" x14ac:dyDescent="0.15">
      <c r="A76" s="24" t="s">
        <v>145</v>
      </c>
      <c r="B76" s="31">
        <v>2015</v>
      </c>
      <c r="C76" s="15" t="s">
        <v>196</v>
      </c>
      <c r="D76" s="22" t="s">
        <v>41</v>
      </c>
      <c r="E76" s="17">
        <v>98923</v>
      </c>
      <c r="F76" s="17">
        <v>244440</v>
      </c>
      <c r="G76" s="16">
        <v>0</v>
      </c>
      <c r="H76" s="16">
        <v>2</v>
      </c>
      <c r="I76" s="12">
        <v>5</v>
      </c>
      <c r="J76" s="17"/>
      <c r="K76" s="17"/>
      <c r="L76" s="17"/>
      <c r="M76" s="12" t="s">
        <v>206</v>
      </c>
      <c r="N76" s="13"/>
    </row>
    <row r="77" spans="1:14" ht="14" x14ac:dyDescent="0.15">
      <c r="A77" s="24">
        <v>42005</v>
      </c>
      <c r="B77" s="31">
        <v>2005</v>
      </c>
      <c r="C77" s="32" t="s">
        <v>148</v>
      </c>
      <c r="D77" s="22" t="s">
        <v>41</v>
      </c>
      <c r="E77" s="17">
        <v>52373</v>
      </c>
      <c r="F77" s="17">
        <v>129420</v>
      </c>
      <c r="G77" s="16">
        <v>0</v>
      </c>
      <c r="H77" s="16">
        <v>1</v>
      </c>
      <c r="I77" s="12">
        <v>1</v>
      </c>
      <c r="J77" s="17"/>
      <c r="K77" s="17"/>
      <c r="L77" s="17"/>
      <c r="M77" s="12" t="s">
        <v>205</v>
      </c>
      <c r="N77" s="13"/>
    </row>
    <row r="78" spans="1:14" ht="14" x14ac:dyDescent="0.15">
      <c r="A78" s="24" t="s">
        <v>151</v>
      </c>
      <c r="B78" s="31">
        <v>2015</v>
      </c>
      <c r="C78" s="32" t="s">
        <v>152</v>
      </c>
      <c r="D78" s="22" t="s">
        <v>15</v>
      </c>
      <c r="E78" s="12">
        <v>800</v>
      </c>
      <c r="F78" s="17">
        <v>2000</v>
      </c>
      <c r="G78" s="16">
        <v>0</v>
      </c>
      <c r="H78" s="16">
        <v>0</v>
      </c>
      <c r="I78" s="12">
        <v>0</v>
      </c>
      <c r="J78" s="17"/>
      <c r="K78" s="17"/>
      <c r="L78" s="17"/>
    </row>
    <row r="79" spans="1:14" ht="15" x14ac:dyDescent="0.15">
      <c r="A79" s="24" t="s">
        <v>153</v>
      </c>
      <c r="B79" s="31">
        <v>2015</v>
      </c>
      <c r="C79" s="32" t="s">
        <v>154</v>
      </c>
      <c r="D79" s="22" t="s">
        <v>41</v>
      </c>
      <c r="E79" s="17">
        <v>200000</v>
      </c>
      <c r="F79" s="17">
        <v>490000</v>
      </c>
      <c r="G79" s="16">
        <v>4</v>
      </c>
      <c r="H79" s="16">
        <v>10</v>
      </c>
      <c r="I79" s="12">
        <v>0</v>
      </c>
      <c r="J79" s="17"/>
      <c r="K79" s="17"/>
      <c r="L79" s="17"/>
      <c r="M79" s="12" t="s">
        <v>207</v>
      </c>
      <c r="N79" s="18"/>
    </row>
    <row r="80" spans="1:14" ht="14" x14ac:dyDescent="0.15">
      <c r="A80" s="24" t="s">
        <v>158</v>
      </c>
      <c r="B80" s="31">
        <v>2015</v>
      </c>
      <c r="C80" s="32" t="s">
        <v>159</v>
      </c>
      <c r="D80" s="22" t="s">
        <v>41</v>
      </c>
      <c r="E80" s="17">
        <v>10016</v>
      </c>
      <c r="F80" s="17">
        <v>24750</v>
      </c>
      <c r="G80" s="16">
        <v>0</v>
      </c>
      <c r="H80" s="16">
        <v>0</v>
      </c>
      <c r="I80" s="12">
        <v>0</v>
      </c>
      <c r="J80" s="17"/>
      <c r="K80" s="17"/>
      <c r="L80" s="17"/>
      <c r="M80" s="12" t="s">
        <v>160</v>
      </c>
      <c r="N80" s="13"/>
    </row>
    <row r="81" spans="1:14" ht="15" x14ac:dyDescent="0.15">
      <c r="A81" s="24" t="s">
        <v>161</v>
      </c>
      <c r="B81" s="31">
        <v>2015</v>
      </c>
      <c r="C81" s="32" t="s">
        <v>162</v>
      </c>
      <c r="D81" s="22" t="s">
        <v>32</v>
      </c>
      <c r="E81" s="17">
        <v>85000</v>
      </c>
      <c r="F81" s="17">
        <v>210000</v>
      </c>
      <c r="G81" s="16">
        <v>2</v>
      </c>
      <c r="H81" s="16">
        <v>91</v>
      </c>
      <c r="I81" s="12">
        <v>0</v>
      </c>
      <c r="J81" s="17"/>
      <c r="K81" s="17"/>
      <c r="L81" s="17"/>
      <c r="N81" s="18"/>
    </row>
    <row r="82" spans="1:14" ht="28" x14ac:dyDescent="0.15">
      <c r="A82" s="24">
        <v>42370</v>
      </c>
      <c r="B82" s="31">
        <v>2016</v>
      </c>
      <c r="C82" s="15" t="s">
        <v>197</v>
      </c>
      <c r="D82" s="22" t="s">
        <v>41</v>
      </c>
      <c r="E82" s="17">
        <v>69165</v>
      </c>
      <c r="F82" s="17">
        <v>170910</v>
      </c>
      <c r="G82" s="16">
        <v>2</v>
      </c>
      <c r="H82" s="16">
        <v>181</v>
      </c>
      <c r="I82" s="13"/>
      <c r="J82" s="17"/>
      <c r="K82" s="17"/>
      <c r="L82" s="17"/>
      <c r="M82" s="12" t="s">
        <v>218</v>
      </c>
      <c r="N82" s="13"/>
    </row>
    <row r="83" spans="1:14" ht="14" x14ac:dyDescent="0.15">
      <c r="A83" s="24" t="s">
        <v>167</v>
      </c>
      <c r="B83" s="31">
        <v>2017</v>
      </c>
      <c r="C83" s="15" t="s">
        <v>168</v>
      </c>
      <c r="D83" s="22" t="s">
        <v>15</v>
      </c>
      <c r="E83" s="17">
        <v>52000</v>
      </c>
      <c r="F83" s="17">
        <v>130000</v>
      </c>
      <c r="G83" s="16">
        <v>0</v>
      </c>
      <c r="H83" s="16">
        <v>35</v>
      </c>
      <c r="I83" s="12">
        <v>0</v>
      </c>
      <c r="J83" s="17"/>
      <c r="K83" s="17"/>
      <c r="L83" s="17"/>
      <c r="N83" s="13"/>
    </row>
    <row r="84" spans="1:14" ht="15" x14ac:dyDescent="0.15">
      <c r="A84" s="24" t="s">
        <v>169</v>
      </c>
      <c r="B84" s="31">
        <v>2019</v>
      </c>
      <c r="C84" s="32" t="s">
        <v>170</v>
      </c>
      <c r="D84" s="22" t="s">
        <v>15</v>
      </c>
      <c r="E84" s="17">
        <v>23419</v>
      </c>
      <c r="F84" s="17">
        <v>57870</v>
      </c>
      <c r="G84" s="16">
        <v>0</v>
      </c>
      <c r="H84" s="16">
        <v>19</v>
      </c>
      <c r="I84" s="12">
        <v>57</v>
      </c>
      <c r="J84" s="17"/>
      <c r="K84" s="17"/>
      <c r="L84" s="17"/>
      <c r="M84" s="12" t="s">
        <v>208</v>
      </c>
      <c r="N84" s="18"/>
    </row>
    <row r="85" spans="1:14" ht="28" x14ac:dyDescent="0.15">
      <c r="A85" s="24" t="s">
        <v>171</v>
      </c>
      <c r="B85" s="31">
        <v>2020</v>
      </c>
      <c r="C85" s="32" t="s">
        <v>172</v>
      </c>
      <c r="D85" s="22" t="s">
        <v>173</v>
      </c>
      <c r="E85" s="17">
        <v>18626000</v>
      </c>
      <c r="F85" s="17">
        <v>46030000</v>
      </c>
      <c r="G85" s="19">
        <v>34</v>
      </c>
      <c r="H85" s="19">
        <v>2600</v>
      </c>
      <c r="I85" s="12">
        <v>6000</v>
      </c>
      <c r="J85" s="17"/>
      <c r="K85" s="17"/>
      <c r="L85" s="17">
        <v>2300000000</v>
      </c>
      <c r="M85" s="13" t="s">
        <v>177</v>
      </c>
    </row>
    <row r="86" spans="1:14" ht="13" x14ac:dyDescent="0.15">
      <c r="A86" s="24"/>
      <c r="E86" s="17"/>
      <c r="F86" s="17"/>
      <c r="J86" s="17"/>
      <c r="K86" s="17"/>
      <c r="L86" s="17"/>
    </row>
    <row r="87" spans="1:14" ht="13" x14ac:dyDescent="0.15">
      <c r="A87" s="24"/>
      <c r="E87" s="17"/>
      <c r="F87" s="17"/>
      <c r="J87" s="17"/>
      <c r="K87" s="17"/>
      <c r="L87" s="17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42F8-AD9D-E949-A77E-D3C9FC0A1058}">
  <dimension ref="A1:I99"/>
  <sheetViews>
    <sheetView topLeftCell="A50" workbookViewId="0">
      <selection activeCell="C65" sqref="C65:C69"/>
    </sheetView>
  </sheetViews>
  <sheetFormatPr baseColWidth="10" defaultRowHeight="16" x14ac:dyDescent="0.2"/>
  <cols>
    <col min="1" max="1" width="39.6640625" style="1" customWidth="1"/>
    <col min="2" max="8" width="31.6640625" style="11" customWidth="1"/>
    <col min="9" max="9" width="31.6640625" style="4" customWidth="1"/>
  </cols>
  <sheetData>
    <row r="1" spans="1:9" ht="17" x14ac:dyDescent="0.2">
      <c r="A1" s="4" t="s">
        <v>0</v>
      </c>
      <c r="B1" s="4" t="s">
        <v>185</v>
      </c>
      <c r="C1" s="4" t="s">
        <v>186</v>
      </c>
      <c r="D1" s="4" t="s">
        <v>187</v>
      </c>
      <c r="E1" s="4" t="s">
        <v>188</v>
      </c>
      <c r="F1" s="4" t="s">
        <v>189</v>
      </c>
      <c r="G1" s="4" t="s">
        <v>190</v>
      </c>
      <c r="H1" s="4" t="s">
        <v>191</v>
      </c>
      <c r="I1" s="4" t="s">
        <v>192</v>
      </c>
    </row>
    <row r="2" spans="1:9" ht="19" x14ac:dyDescent="0.2">
      <c r="A2" s="43" t="s">
        <v>8</v>
      </c>
      <c r="B2" s="46" t="s">
        <v>9</v>
      </c>
      <c r="C2" s="46" t="s">
        <v>2</v>
      </c>
      <c r="D2" s="44">
        <v>5000000</v>
      </c>
      <c r="E2" s="44">
        <v>12000000</v>
      </c>
      <c r="F2" s="42" t="s">
        <v>10</v>
      </c>
      <c r="G2" s="42">
        <v>0</v>
      </c>
      <c r="H2" s="42">
        <v>0</v>
      </c>
      <c r="I2" s="5" t="s">
        <v>11</v>
      </c>
    </row>
    <row r="3" spans="1:9" ht="19" x14ac:dyDescent="0.2">
      <c r="A3" s="43"/>
      <c r="B3" s="46"/>
      <c r="C3" s="46"/>
      <c r="D3" s="44"/>
      <c r="E3" s="44"/>
      <c r="F3" s="42"/>
      <c r="G3" s="42"/>
      <c r="H3" s="42"/>
      <c r="I3" s="5" t="s">
        <v>12</v>
      </c>
    </row>
    <row r="4" spans="1:9" ht="38" x14ac:dyDescent="0.2">
      <c r="A4" s="2" t="s">
        <v>13</v>
      </c>
      <c r="B4" s="6" t="s">
        <v>14</v>
      </c>
      <c r="C4" s="6" t="s">
        <v>15</v>
      </c>
      <c r="D4" s="6">
        <v>150</v>
      </c>
      <c r="E4" s="6">
        <v>370</v>
      </c>
      <c r="F4" s="6">
        <v>0</v>
      </c>
      <c r="G4" s="6" t="s">
        <v>16</v>
      </c>
      <c r="H4" s="6" t="s">
        <v>7</v>
      </c>
      <c r="I4" s="5" t="s">
        <v>17</v>
      </c>
    </row>
    <row r="5" spans="1:9" ht="18" x14ac:dyDescent="0.2">
      <c r="A5" s="2" t="s">
        <v>18</v>
      </c>
      <c r="B5" s="7" t="s">
        <v>19</v>
      </c>
      <c r="C5" s="6" t="s">
        <v>2</v>
      </c>
      <c r="D5" s="8">
        <v>260000</v>
      </c>
      <c r="E5" s="8">
        <v>640000</v>
      </c>
      <c r="F5" s="6">
        <v>12</v>
      </c>
      <c r="G5" s="6">
        <v>0</v>
      </c>
      <c r="H5" s="8">
        <v>2000</v>
      </c>
      <c r="I5" s="5"/>
    </row>
    <row r="6" spans="1:9" ht="18" x14ac:dyDescent="0.2">
      <c r="A6" s="2" t="s">
        <v>20</v>
      </c>
      <c r="B6" s="7" t="s">
        <v>21</v>
      </c>
      <c r="C6" s="6" t="s">
        <v>2</v>
      </c>
      <c r="D6" s="8">
        <v>390000</v>
      </c>
      <c r="E6" s="8">
        <v>960000</v>
      </c>
      <c r="F6" s="6">
        <v>60</v>
      </c>
      <c r="G6" s="8">
        <v>1000</v>
      </c>
      <c r="H6" s="6">
        <v>0</v>
      </c>
      <c r="I6" s="5"/>
    </row>
    <row r="7" spans="1:9" ht="18" x14ac:dyDescent="0.2">
      <c r="A7" s="2">
        <v>14258</v>
      </c>
      <c r="B7" s="7" t="s">
        <v>22</v>
      </c>
      <c r="C7" s="6" t="s">
        <v>2</v>
      </c>
      <c r="D7" s="8">
        <v>2000000</v>
      </c>
      <c r="E7" s="8">
        <v>4900000</v>
      </c>
      <c r="F7" s="6">
        <v>71</v>
      </c>
      <c r="G7" s="8">
        <v>3700</v>
      </c>
      <c r="H7" s="6">
        <v>0</v>
      </c>
      <c r="I7" s="5"/>
    </row>
    <row r="8" spans="1:9" ht="18" x14ac:dyDescent="0.2">
      <c r="A8" s="2" t="s">
        <v>23</v>
      </c>
      <c r="B8" s="7" t="s">
        <v>24</v>
      </c>
      <c r="C8" s="6" t="s">
        <v>2</v>
      </c>
      <c r="D8" s="8">
        <v>1000000</v>
      </c>
      <c r="E8" s="8">
        <v>2500000</v>
      </c>
      <c r="F8" s="6" t="s">
        <v>25</v>
      </c>
      <c r="G8" s="6" t="s">
        <v>26</v>
      </c>
      <c r="H8" s="6">
        <v>0</v>
      </c>
      <c r="I8" s="5"/>
    </row>
    <row r="9" spans="1:9" ht="18" x14ac:dyDescent="0.2">
      <c r="A9" s="2">
        <v>16394</v>
      </c>
      <c r="B9" s="6" t="s">
        <v>27</v>
      </c>
      <c r="C9" s="7" t="s">
        <v>15</v>
      </c>
      <c r="D9" s="6"/>
      <c r="E9" s="6"/>
      <c r="F9" s="6">
        <v>0</v>
      </c>
      <c r="G9" s="6" t="s">
        <v>28</v>
      </c>
      <c r="H9" s="6">
        <v>0</v>
      </c>
      <c r="I9" s="5"/>
    </row>
    <row r="10" spans="1:9" ht="18" x14ac:dyDescent="0.2">
      <c r="A10" s="2" t="s">
        <v>29</v>
      </c>
      <c r="B10" s="6" t="s">
        <v>30</v>
      </c>
      <c r="C10" s="6" t="s">
        <v>2</v>
      </c>
      <c r="D10" s="8">
        <v>4000000</v>
      </c>
      <c r="E10" s="8">
        <v>9900000</v>
      </c>
      <c r="F10" s="6">
        <v>11</v>
      </c>
      <c r="G10" s="6">
        <v>0</v>
      </c>
      <c r="H10" s="6">
        <v>0</v>
      </c>
      <c r="I10" s="5"/>
    </row>
    <row r="11" spans="1:9" ht="18" x14ac:dyDescent="0.2">
      <c r="A11" s="2">
        <v>20091</v>
      </c>
      <c r="B11" s="7" t="s">
        <v>31</v>
      </c>
      <c r="C11" s="7" t="s">
        <v>32</v>
      </c>
      <c r="D11" s="6" t="s">
        <v>33</v>
      </c>
      <c r="E11" s="6" t="s">
        <v>34</v>
      </c>
      <c r="F11" s="6">
        <v>2</v>
      </c>
      <c r="G11" s="7" t="s">
        <v>35</v>
      </c>
      <c r="H11" s="6">
        <v>0</v>
      </c>
      <c r="I11" s="5"/>
    </row>
    <row r="12" spans="1:9" ht="18" x14ac:dyDescent="0.2">
      <c r="A12" s="2">
        <v>21154</v>
      </c>
      <c r="B12" s="7" t="s">
        <v>36</v>
      </c>
      <c r="C12" s="6" t="s">
        <v>15</v>
      </c>
      <c r="D12" s="6"/>
      <c r="E12" s="6"/>
      <c r="F12" s="6">
        <v>4</v>
      </c>
      <c r="G12" s="6">
        <v>0</v>
      </c>
      <c r="H12" s="6">
        <v>0</v>
      </c>
      <c r="I12" s="5"/>
    </row>
    <row r="13" spans="1:9" ht="18" x14ac:dyDescent="0.2">
      <c r="A13" s="2">
        <v>21156</v>
      </c>
      <c r="B13" s="7" t="s">
        <v>37</v>
      </c>
      <c r="C13" s="6" t="s">
        <v>15</v>
      </c>
      <c r="D13" s="6"/>
      <c r="E13" s="6"/>
      <c r="F13" s="6">
        <v>0</v>
      </c>
      <c r="G13" s="7" t="s">
        <v>38</v>
      </c>
      <c r="H13" s="6">
        <v>0</v>
      </c>
      <c r="I13" s="5"/>
    </row>
    <row r="14" spans="1:9" ht="18" x14ac:dyDescent="0.2">
      <c r="A14" s="2" t="s">
        <v>39</v>
      </c>
      <c r="B14" s="7" t="s">
        <v>40</v>
      </c>
      <c r="C14" s="7" t="s">
        <v>41</v>
      </c>
      <c r="D14" s="8">
        <v>1800000</v>
      </c>
      <c r="E14" s="8">
        <v>4400000</v>
      </c>
      <c r="F14" s="6">
        <v>0</v>
      </c>
      <c r="G14" s="6">
        <v>160</v>
      </c>
      <c r="H14" s="6">
        <v>0</v>
      </c>
      <c r="I14" s="5"/>
    </row>
    <row r="15" spans="1:9" ht="18" x14ac:dyDescent="0.2">
      <c r="A15" s="2" t="s">
        <v>42</v>
      </c>
      <c r="B15" s="6" t="s">
        <v>43</v>
      </c>
      <c r="C15" s="6" t="s">
        <v>2</v>
      </c>
      <c r="D15" s="6"/>
      <c r="E15" s="6"/>
      <c r="F15" s="6">
        <v>32</v>
      </c>
      <c r="G15" s="6">
        <v>450</v>
      </c>
      <c r="H15" s="6">
        <v>0</v>
      </c>
      <c r="I15" s="5"/>
    </row>
    <row r="16" spans="1:9" ht="19" x14ac:dyDescent="0.2">
      <c r="A16" s="2" t="s">
        <v>44</v>
      </c>
      <c r="B16" s="7" t="s">
        <v>45</v>
      </c>
      <c r="C16" s="6" t="s">
        <v>2</v>
      </c>
      <c r="D16" s="8">
        <v>315000</v>
      </c>
      <c r="E16" s="8">
        <v>780000</v>
      </c>
      <c r="F16" s="6">
        <v>0</v>
      </c>
      <c r="G16" s="6" t="s">
        <v>46</v>
      </c>
      <c r="H16" s="6">
        <v>60</v>
      </c>
      <c r="I16" s="5" t="s">
        <v>47</v>
      </c>
    </row>
    <row r="17" spans="1:9" ht="18" x14ac:dyDescent="0.2">
      <c r="A17" s="2" t="s">
        <v>48</v>
      </c>
      <c r="B17" s="7" t="s">
        <v>49</v>
      </c>
      <c r="C17" s="6" t="s">
        <v>15</v>
      </c>
      <c r="D17" s="8">
        <v>251000</v>
      </c>
      <c r="E17" s="8">
        <v>620000</v>
      </c>
      <c r="F17" s="6">
        <v>3</v>
      </c>
      <c r="G17" s="6">
        <v>59</v>
      </c>
      <c r="H17" s="6">
        <v>0</v>
      </c>
      <c r="I17" s="5"/>
    </row>
    <row r="18" spans="1:9" ht="18" x14ac:dyDescent="0.2">
      <c r="A18" s="2">
        <v>24510</v>
      </c>
      <c r="B18" s="7" t="s">
        <v>50</v>
      </c>
      <c r="C18" s="7" t="s">
        <v>3</v>
      </c>
      <c r="D18" s="8">
        <v>264000</v>
      </c>
      <c r="E18" s="8">
        <v>650000</v>
      </c>
      <c r="F18" s="6">
        <v>62</v>
      </c>
      <c r="G18" s="8">
        <v>1293</v>
      </c>
      <c r="H18" s="6">
        <v>0</v>
      </c>
      <c r="I18" s="5"/>
    </row>
    <row r="19" spans="1:9" ht="18" x14ac:dyDescent="0.2">
      <c r="A19" s="3" t="s">
        <v>51</v>
      </c>
      <c r="B19" s="7" t="s">
        <v>52</v>
      </c>
      <c r="C19" s="6" t="s">
        <v>53</v>
      </c>
      <c r="D19" s="8">
        <v>40000000</v>
      </c>
      <c r="E19" s="8">
        <v>99000000</v>
      </c>
      <c r="F19" s="6">
        <v>0</v>
      </c>
      <c r="G19" s="6">
        <v>0</v>
      </c>
      <c r="H19" s="6">
        <v>0</v>
      </c>
      <c r="I19" s="5"/>
    </row>
    <row r="20" spans="1:9" ht="18" x14ac:dyDescent="0.2">
      <c r="A20" s="2">
        <v>25171</v>
      </c>
      <c r="B20" s="6" t="s">
        <v>54</v>
      </c>
      <c r="C20" s="6" t="s">
        <v>15</v>
      </c>
      <c r="D20" s="6"/>
      <c r="E20" s="6"/>
      <c r="F20" s="6">
        <v>4</v>
      </c>
      <c r="G20" s="6" t="s">
        <v>55</v>
      </c>
      <c r="H20" s="6">
        <v>0</v>
      </c>
      <c r="I20" s="5"/>
    </row>
    <row r="21" spans="1:9" ht="18" x14ac:dyDescent="0.2">
      <c r="A21" s="2">
        <v>25211</v>
      </c>
      <c r="B21" s="7" t="s">
        <v>56</v>
      </c>
      <c r="C21" s="6" t="s">
        <v>2</v>
      </c>
      <c r="D21" s="6"/>
      <c r="E21" s="6"/>
      <c r="F21" s="6">
        <v>23</v>
      </c>
      <c r="G21" s="6">
        <v>230</v>
      </c>
      <c r="H21" s="6">
        <v>0</v>
      </c>
      <c r="I21" s="5"/>
    </row>
    <row r="22" spans="1:9" ht="18" x14ac:dyDescent="0.2">
      <c r="A22" s="3" t="s">
        <v>57</v>
      </c>
      <c r="B22" s="7" t="s">
        <v>58</v>
      </c>
      <c r="C22" s="6" t="s">
        <v>53</v>
      </c>
      <c r="D22" s="8">
        <v>45000000</v>
      </c>
      <c r="E22" s="8">
        <v>110000000</v>
      </c>
      <c r="F22" s="6">
        <v>0</v>
      </c>
      <c r="G22" s="6">
        <v>0</v>
      </c>
      <c r="H22" s="6">
        <v>0</v>
      </c>
      <c r="I22" s="5"/>
    </row>
    <row r="23" spans="1:9" ht="95" x14ac:dyDescent="0.2">
      <c r="A23" s="14" t="s">
        <v>59</v>
      </c>
      <c r="B23" s="50" t="s">
        <v>61</v>
      </c>
      <c r="C23" s="6" t="s">
        <v>15</v>
      </c>
      <c r="D23" s="44">
        <v>117000000</v>
      </c>
      <c r="E23" s="44">
        <v>290000000</v>
      </c>
      <c r="F23" s="42">
        <v>6</v>
      </c>
      <c r="G23" s="42" t="s">
        <v>62</v>
      </c>
      <c r="H23" s="42" t="s">
        <v>62</v>
      </c>
      <c r="I23" s="5" t="s">
        <v>63</v>
      </c>
    </row>
    <row r="24" spans="1:9" ht="19" x14ac:dyDescent="0.2">
      <c r="A24" s="14" t="s">
        <v>193</v>
      </c>
      <c r="B24" s="50"/>
      <c r="C24" s="6" t="s">
        <v>53</v>
      </c>
      <c r="D24" s="44"/>
      <c r="E24" s="44"/>
      <c r="F24" s="42"/>
      <c r="G24" s="42"/>
      <c r="H24" s="42"/>
      <c r="I24" s="5" t="s">
        <v>64</v>
      </c>
    </row>
    <row r="25" spans="1:9" ht="57" x14ac:dyDescent="0.2">
      <c r="A25" s="14" t="s">
        <v>60</v>
      </c>
      <c r="B25" s="50"/>
      <c r="C25" s="6" t="s">
        <v>1</v>
      </c>
      <c r="D25" s="44"/>
      <c r="E25" s="44"/>
      <c r="F25" s="42"/>
      <c r="G25" s="42"/>
      <c r="H25" s="42"/>
      <c r="I25" s="5" t="s">
        <v>65</v>
      </c>
    </row>
    <row r="26" spans="1:9" ht="18" x14ac:dyDescent="0.2">
      <c r="A26" s="14" t="s">
        <v>193</v>
      </c>
      <c r="B26" s="50"/>
      <c r="C26" s="6" t="s">
        <v>32</v>
      </c>
      <c r="D26" s="44"/>
      <c r="E26" s="44"/>
      <c r="F26" s="42"/>
      <c r="G26" s="42"/>
      <c r="H26" s="42"/>
    </row>
    <row r="27" spans="1:9" ht="18" x14ac:dyDescent="0.2">
      <c r="A27" s="14" t="s">
        <v>193</v>
      </c>
      <c r="B27" s="50"/>
      <c r="C27" s="6" t="s">
        <v>41</v>
      </c>
      <c r="D27" s="44"/>
      <c r="E27" s="44"/>
      <c r="F27" s="42"/>
      <c r="G27" s="42"/>
      <c r="H27" s="42"/>
    </row>
    <row r="28" spans="1:9" ht="18" x14ac:dyDescent="0.2">
      <c r="A28" s="2">
        <v>28168</v>
      </c>
      <c r="B28" s="6" t="s">
        <v>66</v>
      </c>
      <c r="C28" s="6" t="s">
        <v>2</v>
      </c>
      <c r="D28" s="8">
        <v>103000</v>
      </c>
      <c r="E28" s="8">
        <v>250000</v>
      </c>
      <c r="F28" s="6">
        <v>4</v>
      </c>
      <c r="G28" s="6">
        <v>116</v>
      </c>
      <c r="H28" s="6">
        <v>340</v>
      </c>
      <c r="I28" s="5"/>
    </row>
    <row r="29" spans="1:9" ht="18" x14ac:dyDescent="0.2">
      <c r="A29" s="2">
        <v>28476</v>
      </c>
      <c r="B29" s="6" t="s">
        <v>67</v>
      </c>
      <c r="C29" s="6" t="s">
        <v>15</v>
      </c>
      <c r="D29" s="8">
        <v>54000</v>
      </c>
      <c r="E29" s="8">
        <v>130000</v>
      </c>
      <c r="F29" s="6">
        <v>2</v>
      </c>
      <c r="G29" s="6">
        <v>49</v>
      </c>
      <c r="H29" s="6">
        <v>0</v>
      </c>
      <c r="I29" s="5"/>
    </row>
    <row r="30" spans="1:9" ht="18" x14ac:dyDescent="0.2">
      <c r="A30" s="2">
        <v>28584</v>
      </c>
      <c r="B30" s="6" t="s">
        <v>68</v>
      </c>
      <c r="C30" s="6" t="s">
        <v>41</v>
      </c>
      <c r="D30" s="8">
        <v>114000</v>
      </c>
      <c r="E30" s="8">
        <v>280000</v>
      </c>
      <c r="F30" s="6">
        <v>2</v>
      </c>
      <c r="G30" s="6">
        <v>0</v>
      </c>
      <c r="H30" s="6">
        <v>6</v>
      </c>
      <c r="I30" s="5"/>
    </row>
    <row r="31" spans="1:9" ht="18" x14ac:dyDescent="0.2">
      <c r="A31" s="2">
        <v>29190</v>
      </c>
      <c r="B31" s="7" t="s">
        <v>69</v>
      </c>
      <c r="C31" s="6" t="s">
        <v>15</v>
      </c>
      <c r="D31" s="6"/>
      <c r="E31" s="6"/>
      <c r="F31" s="6">
        <v>5</v>
      </c>
      <c r="G31" s="6">
        <v>28</v>
      </c>
      <c r="H31" s="6">
        <v>0</v>
      </c>
      <c r="I31" s="5"/>
    </row>
    <row r="32" spans="1:9" ht="18" x14ac:dyDescent="0.2">
      <c r="A32" s="2">
        <v>29528</v>
      </c>
      <c r="B32" s="7" t="s">
        <v>70</v>
      </c>
      <c r="C32" s="6" t="s">
        <v>15</v>
      </c>
      <c r="D32" s="8">
        <v>1000000</v>
      </c>
      <c r="E32" s="8">
        <v>2500000</v>
      </c>
      <c r="F32" s="7" t="s">
        <v>71</v>
      </c>
      <c r="G32" s="6">
        <v>14</v>
      </c>
      <c r="H32" s="6">
        <v>0</v>
      </c>
      <c r="I32" s="5"/>
    </row>
    <row r="33" spans="1:9" ht="18" x14ac:dyDescent="0.2">
      <c r="A33" s="2">
        <v>30325</v>
      </c>
      <c r="B33" s="7" t="s">
        <v>72</v>
      </c>
      <c r="C33" s="6" t="s">
        <v>15</v>
      </c>
      <c r="D33" s="6"/>
      <c r="E33" s="6"/>
      <c r="F33" s="7" t="s">
        <v>73</v>
      </c>
      <c r="G33" s="6">
        <v>0</v>
      </c>
      <c r="H33" s="6">
        <v>0</v>
      </c>
      <c r="I33" s="5"/>
    </row>
    <row r="34" spans="1:9" ht="18" x14ac:dyDescent="0.2">
      <c r="A34" s="43">
        <v>30363</v>
      </c>
      <c r="B34" s="46" t="s">
        <v>74</v>
      </c>
      <c r="C34" s="6" t="s">
        <v>32</v>
      </c>
      <c r="D34" s="44">
        <v>418000</v>
      </c>
      <c r="E34" s="44">
        <v>1030000</v>
      </c>
      <c r="F34" s="42">
        <v>75</v>
      </c>
      <c r="G34" s="42" t="s">
        <v>75</v>
      </c>
      <c r="H34" s="42">
        <v>0</v>
      </c>
      <c r="I34" s="45"/>
    </row>
    <row r="35" spans="1:9" ht="18" x14ac:dyDescent="0.2">
      <c r="A35" s="43"/>
      <c r="B35" s="46"/>
      <c r="C35" s="6" t="s">
        <v>2</v>
      </c>
      <c r="D35" s="44"/>
      <c r="E35" s="44"/>
      <c r="F35" s="42"/>
      <c r="G35" s="42"/>
      <c r="H35" s="42"/>
      <c r="I35" s="45"/>
    </row>
    <row r="36" spans="1:9" ht="19" x14ac:dyDescent="0.2">
      <c r="A36" s="43">
        <v>31041</v>
      </c>
      <c r="B36" s="46" t="s">
        <v>76</v>
      </c>
      <c r="C36" s="42" t="s">
        <v>15</v>
      </c>
      <c r="D36" s="44">
        <v>500000</v>
      </c>
      <c r="E36" s="44">
        <v>1200000</v>
      </c>
      <c r="F36" s="42">
        <v>0</v>
      </c>
      <c r="G36" s="42">
        <v>0</v>
      </c>
      <c r="H36" s="42">
        <v>0</v>
      </c>
      <c r="I36" s="5" t="s">
        <v>77</v>
      </c>
    </row>
    <row r="37" spans="1:9" ht="19" x14ac:dyDescent="0.2">
      <c r="A37" s="43"/>
      <c r="B37" s="46"/>
      <c r="C37" s="42"/>
      <c r="D37" s="44"/>
      <c r="E37" s="44"/>
      <c r="F37" s="42"/>
      <c r="G37" s="42"/>
      <c r="H37" s="42"/>
      <c r="I37" s="5" t="s">
        <v>78</v>
      </c>
    </row>
    <row r="38" spans="1:9" ht="19" x14ac:dyDescent="0.2">
      <c r="A38" s="43" t="s">
        <v>79</v>
      </c>
      <c r="B38" s="46" t="s">
        <v>80</v>
      </c>
      <c r="C38" s="42" t="s">
        <v>15</v>
      </c>
      <c r="D38" s="44">
        <v>516000</v>
      </c>
      <c r="E38" s="44">
        <v>1280000</v>
      </c>
      <c r="F38" s="42">
        <v>0</v>
      </c>
      <c r="G38" s="42">
        <v>0</v>
      </c>
      <c r="H38" s="42">
        <v>0</v>
      </c>
      <c r="I38" s="5" t="s">
        <v>77</v>
      </c>
    </row>
    <row r="39" spans="1:9" ht="19" x14ac:dyDescent="0.2">
      <c r="A39" s="43"/>
      <c r="B39" s="46"/>
      <c r="C39" s="42"/>
      <c r="D39" s="44"/>
      <c r="E39" s="44"/>
      <c r="F39" s="42"/>
      <c r="G39" s="42"/>
      <c r="H39" s="42"/>
      <c r="I39" s="5" t="s">
        <v>78</v>
      </c>
    </row>
    <row r="40" spans="1:9" ht="19" x14ac:dyDescent="0.2">
      <c r="A40" s="49" t="s">
        <v>81</v>
      </c>
      <c r="B40" s="42" t="s">
        <v>82</v>
      </c>
      <c r="C40" s="42" t="s">
        <v>15</v>
      </c>
      <c r="D40" s="44">
        <v>3500000</v>
      </c>
      <c r="E40" s="44">
        <v>8600000</v>
      </c>
      <c r="F40" s="42">
        <v>5</v>
      </c>
      <c r="G40" s="42">
        <v>0</v>
      </c>
      <c r="H40" s="42">
        <v>0</v>
      </c>
      <c r="I40" s="5" t="s">
        <v>77</v>
      </c>
    </row>
    <row r="41" spans="1:9" ht="19" x14ac:dyDescent="0.2">
      <c r="A41" s="49"/>
      <c r="B41" s="42"/>
      <c r="C41" s="42"/>
      <c r="D41" s="44"/>
      <c r="E41" s="44"/>
      <c r="F41" s="42"/>
      <c r="G41" s="42"/>
      <c r="H41" s="42"/>
      <c r="I41" s="5" t="s">
        <v>78</v>
      </c>
    </row>
    <row r="42" spans="1:9" ht="18" x14ac:dyDescent="0.2">
      <c r="A42" s="2">
        <v>31061</v>
      </c>
      <c r="B42" s="6" t="s">
        <v>83</v>
      </c>
      <c r="C42" s="6" t="s">
        <v>2</v>
      </c>
      <c r="D42" s="8">
        <v>50800</v>
      </c>
      <c r="E42" s="8">
        <v>126000</v>
      </c>
      <c r="F42" s="6">
        <v>3</v>
      </c>
      <c r="G42" s="6">
        <v>180</v>
      </c>
      <c r="H42" s="6">
        <v>0</v>
      </c>
      <c r="I42" s="5"/>
    </row>
    <row r="43" spans="1:9" ht="18" x14ac:dyDescent="0.2">
      <c r="A43" s="2" t="s">
        <v>84</v>
      </c>
      <c r="B43" s="7" t="s">
        <v>85</v>
      </c>
      <c r="C43" s="6" t="s">
        <v>15</v>
      </c>
      <c r="D43" s="8">
        <v>400000</v>
      </c>
      <c r="E43" s="8">
        <v>990000</v>
      </c>
      <c r="F43" s="6">
        <v>4</v>
      </c>
      <c r="G43" s="6">
        <v>225</v>
      </c>
      <c r="H43" s="6">
        <v>0</v>
      </c>
      <c r="I43" s="5"/>
    </row>
    <row r="44" spans="1:9" ht="18" x14ac:dyDescent="0.2">
      <c r="A44" s="2">
        <v>35438</v>
      </c>
      <c r="B44" s="6" t="s">
        <v>86</v>
      </c>
      <c r="C44" s="6" t="s">
        <v>41</v>
      </c>
      <c r="D44" s="8">
        <v>10500</v>
      </c>
      <c r="E44" s="8">
        <v>26000</v>
      </c>
      <c r="F44" s="6">
        <v>0</v>
      </c>
      <c r="G44" s="6">
        <v>16</v>
      </c>
      <c r="H44" s="6">
        <v>0</v>
      </c>
      <c r="I44" s="5"/>
    </row>
    <row r="45" spans="1:9" ht="18" x14ac:dyDescent="0.2">
      <c r="A45" s="2">
        <v>35451</v>
      </c>
      <c r="B45" s="6" t="s">
        <v>87</v>
      </c>
      <c r="C45" s="6" t="s">
        <v>2</v>
      </c>
      <c r="D45" s="6">
        <v>400</v>
      </c>
      <c r="E45" s="6">
        <v>990</v>
      </c>
      <c r="F45" s="6">
        <v>3</v>
      </c>
      <c r="G45" s="6">
        <v>41</v>
      </c>
      <c r="H45" s="6">
        <v>0</v>
      </c>
      <c r="I45" s="5"/>
    </row>
    <row r="46" spans="1:9" ht="18" x14ac:dyDescent="0.2">
      <c r="A46" s="2">
        <v>35766</v>
      </c>
      <c r="B46" s="6" t="s">
        <v>88</v>
      </c>
      <c r="C46" s="6" t="s">
        <v>15</v>
      </c>
      <c r="D46" s="6"/>
      <c r="E46" s="6"/>
      <c r="F46" s="7" t="s">
        <v>89</v>
      </c>
      <c r="G46" s="6">
        <v>0</v>
      </c>
      <c r="H46" s="6">
        <v>0</v>
      </c>
      <c r="I46" s="5"/>
    </row>
    <row r="47" spans="1:9" ht="18" x14ac:dyDescent="0.2">
      <c r="A47" s="2">
        <v>35766</v>
      </c>
      <c r="B47" s="6" t="s">
        <v>90</v>
      </c>
      <c r="C47" s="6" t="s">
        <v>15</v>
      </c>
      <c r="D47" s="6"/>
      <c r="E47" s="6"/>
      <c r="F47" s="7" t="s">
        <v>91</v>
      </c>
      <c r="G47" s="6">
        <v>11</v>
      </c>
      <c r="H47" s="6">
        <v>0</v>
      </c>
      <c r="I47" s="5"/>
    </row>
    <row r="48" spans="1:9" ht="18" x14ac:dyDescent="0.2">
      <c r="A48" s="2">
        <v>35766</v>
      </c>
      <c r="B48" s="6" t="s">
        <v>92</v>
      </c>
      <c r="C48" s="6" t="s">
        <v>41</v>
      </c>
      <c r="D48" s="8">
        <v>23000</v>
      </c>
      <c r="E48" s="8">
        <v>57000</v>
      </c>
      <c r="F48" s="6">
        <v>2</v>
      </c>
      <c r="G48" s="6">
        <v>1</v>
      </c>
      <c r="H48" s="6">
        <v>0</v>
      </c>
      <c r="I48" s="5"/>
    </row>
    <row r="49" spans="1:9" ht="18" x14ac:dyDescent="0.2">
      <c r="A49" s="2">
        <v>36131</v>
      </c>
      <c r="B49" s="7" t="s">
        <v>93</v>
      </c>
      <c r="C49" s="6" t="s">
        <v>2</v>
      </c>
      <c r="D49" s="6"/>
      <c r="E49" s="6"/>
      <c r="F49" s="7" t="s">
        <v>94</v>
      </c>
      <c r="G49" s="6">
        <v>0</v>
      </c>
      <c r="H49" s="6">
        <v>0</v>
      </c>
      <c r="I49" s="5"/>
    </row>
    <row r="50" spans="1:9" ht="18" x14ac:dyDescent="0.2">
      <c r="A50" s="2" t="s">
        <v>95</v>
      </c>
      <c r="B50" s="7" t="s">
        <v>96</v>
      </c>
      <c r="C50" s="6" t="s">
        <v>15</v>
      </c>
      <c r="D50" s="8">
        <v>753314</v>
      </c>
      <c r="E50" s="8">
        <v>1861480</v>
      </c>
      <c r="F50" s="6">
        <v>0</v>
      </c>
      <c r="G50" s="6">
        <v>121</v>
      </c>
      <c r="H50" s="6">
        <v>0</v>
      </c>
      <c r="I50" s="5"/>
    </row>
    <row r="51" spans="1:9" ht="18" x14ac:dyDescent="0.2">
      <c r="A51" s="2" t="s">
        <v>97</v>
      </c>
      <c r="B51" s="7" t="s">
        <v>98</v>
      </c>
      <c r="C51" s="6" t="s">
        <v>53</v>
      </c>
      <c r="D51" s="8">
        <v>38000000</v>
      </c>
      <c r="E51" s="8">
        <v>94000000</v>
      </c>
      <c r="F51" s="6">
        <v>0</v>
      </c>
      <c r="G51" s="6">
        <v>0</v>
      </c>
      <c r="H51" s="6">
        <v>0</v>
      </c>
      <c r="I51" s="5"/>
    </row>
    <row r="52" spans="1:9" ht="18" x14ac:dyDescent="0.2">
      <c r="A52" s="2" t="s">
        <v>99</v>
      </c>
      <c r="B52" s="7" t="s">
        <v>100</v>
      </c>
      <c r="C52" s="7" t="s">
        <v>101</v>
      </c>
      <c r="D52" s="8">
        <v>160000</v>
      </c>
      <c r="E52" s="8">
        <v>400000</v>
      </c>
      <c r="F52" s="6">
        <v>4</v>
      </c>
      <c r="G52" s="6" t="s">
        <v>26</v>
      </c>
      <c r="H52" s="6">
        <v>0</v>
      </c>
      <c r="I52" s="5"/>
    </row>
    <row r="53" spans="1:9" ht="19" x14ac:dyDescent="0.2">
      <c r="A53" s="2" t="s">
        <v>102</v>
      </c>
      <c r="B53" s="7" t="s">
        <v>103</v>
      </c>
      <c r="C53" s="6" t="s">
        <v>2</v>
      </c>
      <c r="D53" s="8">
        <v>1300000</v>
      </c>
      <c r="E53" s="8">
        <v>3200000</v>
      </c>
      <c r="F53" s="6">
        <v>0</v>
      </c>
      <c r="G53" s="6">
        <v>41</v>
      </c>
      <c r="H53" s="6">
        <v>213</v>
      </c>
      <c r="I53" s="5" t="s">
        <v>104</v>
      </c>
    </row>
    <row r="54" spans="1:9" ht="18" x14ac:dyDescent="0.2">
      <c r="A54" s="2">
        <v>37956</v>
      </c>
      <c r="B54" s="6" t="s">
        <v>105</v>
      </c>
      <c r="C54" s="6" t="s">
        <v>41</v>
      </c>
      <c r="D54" s="8">
        <v>2110000</v>
      </c>
      <c r="E54" s="8">
        <v>5200000</v>
      </c>
      <c r="F54" s="6">
        <v>2</v>
      </c>
      <c r="G54" s="6">
        <v>0</v>
      </c>
      <c r="H54" s="6">
        <v>0</v>
      </c>
      <c r="I54" s="5"/>
    </row>
    <row r="55" spans="1:9" ht="18" x14ac:dyDescent="0.2">
      <c r="A55" s="2" t="s">
        <v>106</v>
      </c>
      <c r="B55" s="7" t="s">
        <v>107</v>
      </c>
      <c r="C55" s="6" t="s">
        <v>32</v>
      </c>
      <c r="D55" s="8">
        <v>77964</v>
      </c>
      <c r="E55" s="8">
        <v>192650</v>
      </c>
      <c r="F55" s="6">
        <v>9</v>
      </c>
      <c r="G55" s="6">
        <v>93</v>
      </c>
      <c r="H55" s="6">
        <v>0</v>
      </c>
      <c r="I55" s="5"/>
    </row>
    <row r="56" spans="1:9" ht="19" x14ac:dyDescent="0.2">
      <c r="A56" s="43" t="s">
        <v>108</v>
      </c>
      <c r="B56" s="48" t="s">
        <v>109</v>
      </c>
      <c r="C56" s="42" t="s">
        <v>15</v>
      </c>
      <c r="D56" s="44">
        <v>30000</v>
      </c>
      <c r="E56" s="44">
        <v>74000</v>
      </c>
      <c r="F56" s="42">
        <v>0</v>
      </c>
      <c r="G56" s="42">
        <v>7</v>
      </c>
      <c r="H56" s="42">
        <v>4</v>
      </c>
      <c r="I56" s="5" t="s">
        <v>110</v>
      </c>
    </row>
    <row r="57" spans="1:9" ht="17" x14ac:dyDescent="0.2">
      <c r="A57" s="43"/>
      <c r="B57" s="48"/>
      <c r="C57" s="42"/>
      <c r="D57" s="44"/>
      <c r="E57" s="44"/>
      <c r="F57" s="42"/>
      <c r="G57" s="42"/>
      <c r="H57" s="42"/>
      <c r="I57" s="9" t="s">
        <v>111</v>
      </c>
    </row>
    <row r="58" spans="1:9" ht="38" x14ac:dyDescent="0.2">
      <c r="A58" s="43"/>
      <c r="B58" s="48"/>
      <c r="C58" s="42"/>
      <c r="D58" s="44"/>
      <c r="E58" s="44"/>
      <c r="F58" s="42"/>
      <c r="G58" s="42"/>
      <c r="H58" s="42"/>
      <c r="I58" s="5" t="s">
        <v>112</v>
      </c>
    </row>
    <row r="59" spans="1:9" ht="19" x14ac:dyDescent="0.2">
      <c r="A59" s="2" t="s">
        <v>113</v>
      </c>
      <c r="B59" s="7" t="s">
        <v>114</v>
      </c>
      <c r="C59" s="6" t="s">
        <v>2</v>
      </c>
      <c r="D59" s="8">
        <v>160000</v>
      </c>
      <c r="E59" s="8">
        <v>400000</v>
      </c>
      <c r="F59" s="6">
        <v>4</v>
      </c>
      <c r="G59" s="6">
        <v>57</v>
      </c>
      <c r="H59" s="6">
        <v>359</v>
      </c>
      <c r="I59" s="5" t="s">
        <v>115</v>
      </c>
    </row>
    <row r="60" spans="1:9" ht="18" x14ac:dyDescent="0.2">
      <c r="A60" s="2">
        <v>38718</v>
      </c>
      <c r="B60" s="7" t="s">
        <v>116</v>
      </c>
      <c r="C60" s="6" t="s">
        <v>2</v>
      </c>
      <c r="D60" s="8">
        <v>184000</v>
      </c>
      <c r="E60" s="8">
        <v>450000</v>
      </c>
      <c r="F60" s="6">
        <v>2</v>
      </c>
      <c r="G60" s="6">
        <v>0</v>
      </c>
      <c r="H60" s="6">
        <v>0</v>
      </c>
      <c r="I60" s="5"/>
    </row>
    <row r="61" spans="1:9" ht="19" x14ac:dyDescent="0.2">
      <c r="A61" s="43">
        <v>38754</v>
      </c>
      <c r="B61" s="47" t="s">
        <v>117</v>
      </c>
      <c r="C61" s="42" t="s">
        <v>15</v>
      </c>
      <c r="D61" s="44">
        <v>9000</v>
      </c>
      <c r="E61" s="44">
        <v>22000</v>
      </c>
      <c r="F61" s="42">
        <v>0</v>
      </c>
      <c r="G61" s="42">
        <v>0</v>
      </c>
      <c r="H61" s="42">
        <v>2</v>
      </c>
      <c r="I61" s="5" t="s">
        <v>118</v>
      </c>
    </row>
    <row r="62" spans="1:9" ht="19" x14ac:dyDescent="0.2">
      <c r="A62" s="43"/>
      <c r="B62" s="47"/>
      <c r="C62" s="42"/>
      <c r="D62" s="44"/>
      <c r="E62" s="44"/>
      <c r="F62" s="42"/>
      <c r="G62" s="42"/>
      <c r="H62" s="42"/>
      <c r="I62" s="5" t="s">
        <v>119</v>
      </c>
    </row>
    <row r="63" spans="1:9" ht="38" x14ac:dyDescent="0.2">
      <c r="A63" s="43"/>
      <c r="B63" s="47"/>
      <c r="C63" s="42"/>
      <c r="D63" s="44"/>
      <c r="E63" s="44"/>
      <c r="F63" s="42"/>
      <c r="G63" s="42"/>
      <c r="H63" s="42"/>
      <c r="I63" s="5" t="s">
        <v>120</v>
      </c>
    </row>
    <row r="64" spans="1:9" ht="18" x14ac:dyDescent="0.2">
      <c r="A64" s="2" t="s">
        <v>121</v>
      </c>
      <c r="B64" s="6" t="s">
        <v>122</v>
      </c>
      <c r="C64" s="6" t="s">
        <v>2</v>
      </c>
      <c r="D64" s="8">
        <v>1048000</v>
      </c>
      <c r="E64" s="8">
        <v>2590000</v>
      </c>
      <c r="F64" s="6">
        <v>1</v>
      </c>
      <c r="G64" s="6">
        <v>51</v>
      </c>
      <c r="H64" s="6">
        <v>0</v>
      </c>
      <c r="I64" s="5"/>
    </row>
    <row r="65" spans="1:9" ht="18" x14ac:dyDescent="0.2">
      <c r="A65" s="43" t="s">
        <v>123</v>
      </c>
      <c r="B65" s="46" t="s">
        <v>124</v>
      </c>
      <c r="C65" s="6" t="s">
        <v>15</v>
      </c>
      <c r="D65" s="44">
        <v>1360000</v>
      </c>
      <c r="E65" s="44">
        <v>3400000</v>
      </c>
      <c r="F65" s="42">
        <v>5</v>
      </c>
      <c r="G65" s="42">
        <v>83</v>
      </c>
      <c r="H65" s="42" t="s">
        <v>125</v>
      </c>
      <c r="I65" s="45"/>
    </row>
    <row r="66" spans="1:9" ht="18" x14ac:dyDescent="0.2">
      <c r="A66" s="43"/>
      <c r="B66" s="46"/>
      <c r="C66" s="6" t="s">
        <v>32</v>
      </c>
      <c r="D66" s="44"/>
      <c r="E66" s="44"/>
      <c r="F66" s="42"/>
      <c r="G66" s="42"/>
      <c r="H66" s="42"/>
      <c r="I66" s="45"/>
    </row>
    <row r="67" spans="1:9" ht="18" x14ac:dyDescent="0.2">
      <c r="A67" s="43"/>
      <c r="B67" s="46"/>
      <c r="C67" s="6" t="s">
        <v>3</v>
      </c>
      <c r="D67" s="44"/>
      <c r="E67" s="44"/>
      <c r="F67" s="42"/>
      <c r="G67" s="42"/>
      <c r="H67" s="42"/>
      <c r="I67" s="45"/>
    </row>
    <row r="68" spans="1:9" ht="18" x14ac:dyDescent="0.2">
      <c r="A68" s="43"/>
      <c r="B68" s="46"/>
      <c r="C68" s="6" t="s">
        <v>2</v>
      </c>
      <c r="D68" s="44"/>
      <c r="E68" s="44"/>
      <c r="F68" s="42"/>
      <c r="G68" s="42"/>
      <c r="H68" s="42"/>
      <c r="I68" s="45"/>
    </row>
    <row r="69" spans="1:9" ht="18" x14ac:dyDescent="0.2">
      <c r="A69" s="43"/>
      <c r="B69" s="46"/>
      <c r="C69" s="6" t="s">
        <v>41</v>
      </c>
      <c r="D69" s="44"/>
      <c r="E69" s="44"/>
      <c r="F69" s="42"/>
      <c r="G69" s="42"/>
      <c r="H69" s="42"/>
      <c r="I69" s="45"/>
    </row>
    <row r="70" spans="1:9" ht="18" x14ac:dyDescent="0.2">
      <c r="A70" s="2">
        <v>39117</v>
      </c>
      <c r="B70" s="7" t="s">
        <v>126</v>
      </c>
      <c r="C70" s="6" t="s">
        <v>41</v>
      </c>
      <c r="D70" s="8">
        <v>12000</v>
      </c>
      <c r="E70" s="8">
        <v>30000</v>
      </c>
      <c r="F70" s="6">
        <v>0</v>
      </c>
      <c r="G70" s="6">
        <v>16</v>
      </c>
      <c r="H70" s="6">
        <v>0</v>
      </c>
      <c r="I70" s="5"/>
    </row>
    <row r="71" spans="1:9" ht="18" x14ac:dyDescent="0.2">
      <c r="A71" s="2" t="s">
        <v>127</v>
      </c>
      <c r="B71" s="7" t="s">
        <v>128</v>
      </c>
      <c r="C71" s="6" t="s">
        <v>32</v>
      </c>
      <c r="D71" s="8">
        <v>95000</v>
      </c>
      <c r="E71" s="8">
        <v>230000</v>
      </c>
      <c r="F71" s="6">
        <v>1</v>
      </c>
      <c r="G71" s="6">
        <v>0</v>
      </c>
      <c r="H71" s="6">
        <v>0</v>
      </c>
      <c r="I71" s="5"/>
    </row>
    <row r="72" spans="1:9" ht="19" x14ac:dyDescent="0.2">
      <c r="A72" s="43">
        <v>39446</v>
      </c>
      <c r="B72" s="46" t="s">
        <v>129</v>
      </c>
      <c r="C72" s="42" t="s">
        <v>41</v>
      </c>
      <c r="D72" s="44">
        <v>40000</v>
      </c>
      <c r="E72" s="44">
        <v>99000</v>
      </c>
      <c r="F72" s="42">
        <v>3</v>
      </c>
      <c r="G72" s="42">
        <v>0</v>
      </c>
      <c r="H72" s="42">
        <v>0</v>
      </c>
      <c r="I72" s="5" t="s">
        <v>4</v>
      </c>
    </row>
    <row r="73" spans="1:9" ht="34" x14ac:dyDescent="0.2">
      <c r="A73" s="43"/>
      <c r="B73" s="46"/>
      <c r="C73" s="42"/>
      <c r="D73" s="44"/>
      <c r="E73" s="44"/>
      <c r="F73" s="42"/>
      <c r="G73" s="42"/>
      <c r="H73" s="42"/>
      <c r="I73" s="9" t="s">
        <v>130</v>
      </c>
    </row>
    <row r="74" spans="1:9" ht="18" x14ac:dyDescent="0.2">
      <c r="A74" s="2" t="s">
        <v>131</v>
      </c>
      <c r="B74" s="7" t="s">
        <v>132</v>
      </c>
      <c r="C74" s="6" t="s">
        <v>2</v>
      </c>
      <c r="D74" s="8">
        <v>450000</v>
      </c>
      <c r="E74" s="8">
        <v>1100000</v>
      </c>
      <c r="F74" s="6">
        <v>173</v>
      </c>
      <c r="G74" s="8">
        <v>2029</v>
      </c>
      <c r="H74" s="8">
        <v>2000</v>
      </c>
      <c r="I74" s="5"/>
    </row>
    <row r="75" spans="1:9" ht="18" x14ac:dyDescent="0.2">
      <c r="A75" s="2">
        <v>41278</v>
      </c>
      <c r="B75" s="7" t="s">
        <v>133</v>
      </c>
      <c r="C75" s="7" t="s">
        <v>3</v>
      </c>
      <c r="D75" s="8">
        <v>20000</v>
      </c>
      <c r="E75" s="8">
        <v>49000</v>
      </c>
      <c r="F75" s="6">
        <v>1</v>
      </c>
      <c r="G75" s="6">
        <v>0</v>
      </c>
      <c r="H75" s="6">
        <v>170</v>
      </c>
      <c r="I75" s="5"/>
    </row>
    <row r="76" spans="1:9" ht="38" x14ac:dyDescent="0.2">
      <c r="A76" s="43">
        <v>41292</v>
      </c>
      <c r="B76" s="42" t="s">
        <v>134</v>
      </c>
      <c r="C76" s="42" t="s">
        <v>15</v>
      </c>
      <c r="D76" s="44">
        <v>54000</v>
      </c>
      <c r="E76" s="44">
        <v>130000</v>
      </c>
      <c r="F76" s="42">
        <v>0</v>
      </c>
      <c r="G76" s="42">
        <v>53</v>
      </c>
      <c r="H76" s="42">
        <v>118</v>
      </c>
      <c r="I76" s="5" t="s">
        <v>135</v>
      </c>
    </row>
    <row r="77" spans="1:9" ht="34" x14ac:dyDescent="0.2">
      <c r="A77" s="43"/>
      <c r="B77" s="42"/>
      <c r="C77" s="42"/>
      <c r="D77" s="44"/>
      <c r="E77" s="44"/>
      <c r="F77" s="42"/>
      <c r="G77" s="42"/>
      <c r="H77" s="42"/>
      <c r="I77" s="9" t="s">
        <v>136</v>
      </c>
    </row>
    <row r="78" spans="1:9" ht="18" x14ac:dyDescent="0.2">
      <c r="A78" s="2" t="s">
        <v>137</v>
      </c>
      <c r="B78" s="7" t="s">
        <v>138</v>
      </c>
      <c r="C78" s="6" t="s">
        <v>15</v>
      </c>
      <c r="D78" s="8">
        <v>100000</v>
      </c>
      <c r="E78" s="8">
        <v>250000</v>
      </c>
      <c r="F78" s="6">
        <v>1</v>
      </c>
      <c r="G78" s="6">
        <v>208</v>
      </c>
      <c r="H78" s="6">
        <v>40</v>
      </c>
      <c r="I78" s="5"/>
    </row>
    <row r="79" spans="1:9" ht="19" x14ac:dyDescent="0.2">
      <c r="A79" s="43" t="s">
        <v>139</v>
      </c>
      <c r="B79" s="42" t="s">
        <v>140</v>
      </c>
      <c r="C79" s="42" t="s">
        <v>41</v>
      </c>
      <c r="D79" s="44">
        <v>800000</v>
      </c>
      <c r="E79" s="44">
        <v>2000000</v>
      </c>
      <c r="F79" s="42">
        <v>0</v>
      </c>
      <c r="G79" s="42">
        <v>0</v>
      </c>
      <c r="H79" s="42">
        <v>0</v>
      </c>
      <c r="I79" s="5" t="s">
        <v>141</v>
      </c>
    </row>
    <row r="80" spans="1:9" ht="34" x14ac:dyDescent="0.2">
      <c r="A80" s="43"/>
      <c r="B80" s="42"/>
      <c r="C80" s="42"/>
      <c r="D80" s="44"/>
      <c r="E80" s="44"/>
      <c r="F80" s="42"/>
      <c r="G80" s="42"/>
      <c r="H80" s="42"/>
      <c r="I80" s="10" t="s">
        <v>142</v>
      </c>
    </row>
    <row r="81" spans="1:9" ht="18" x14ac:dyDescent="0.2">
      <c r="A81" s="2" t="s">
        <v>143</v>
      </c>
      <c r="B81" s="7" t="s">
        <v>144</v>
      </c>
      <c r="C81" s="6" t="s">
        <v>32</v>
      </c>
      <c r="D81" s="8">
        <v>20000</v>
      </c>
      <c r="E81" s="8">
        <v>49000</v>
      </c>
      <c r="F81" s="6">
        <v>0</v>
      </c>
      <c r="G81" s="6">
        <v>27</v>
      </c>
      <c r="H81" s="6">
        <v>140</v>
      </c>
      <c r="I81" s="5"/>
    </row>
    <row r="82" spans="1:9" ht="57" x14ac:dyDescent="0.2">
      <c r="A82" s="2" t="s">
        <v>145</v>
      </c>
      <c r="B82" s="6" t="s">
        <v>146</v>
      </c>
      <c r="C82" s="6" t="s">
        <v>41</v>
      </c>
      <c r="D82" s="8">
        <v>98923</v>
      </c>
      <c r="E82" s="8">
        <v>244440</v>
      </c>
      <c r="F82" s="6">
        <v>0</v>
      </c>
      <c r="G82" s="6">
        <v>2</v>
      </c>
      <c r="H82" s="6">
        <v>5</v>
      </c>
      <c r="I82" s="5" t="s">
        <v>147</v>
      </c>
    </row>
    <row r="83" spans="1:9" ht="19" x14ac:dyDescent="0.2">
      <c r="A83" s="43">
        <v>42005</v>
      </c>
      <c r="B83" s="46" t="s">
        <v>148</v>
      </c>
      <c r="C83" s="42" t="s">
        <v>41</v>
      </c>
      <c r="D83" s="44">
        <v>52373</v>
      </c>
      <c r="E83" s="44">
        <v>129420</v>
      </c>
      <c r="F83" s="42">
        <v>0</v>
      </c>
      <c r="G83" s="42">
        <v>1</v>
      </c>
      <c r="H83" s="42">
        <v>1</v>
      </c>
      <c r="I83" s="5" t="s">
        <v>149</v>
      </c>
    </row>
    <row r="84" spans="1:9" ht="57" x14ac:dyDescent="0.2">
      <c r="A84" s="43"/>
      <c r="B84" s="46"/>
      <c r="C84" s="42"/>
      <c r="D84" s="44"/>
      <c r="E84" s="44"/>
      <c r="F84" s="42"/>
      <c r="G84" s="42"/>
      <c r="H84" s="42"/>
      <c r="I84" s="5" t="s">
        <v>150</v>
      </c>
    </row>
    <row r="85" spans="1:9" ht="18" x14ac:dyDescent="0.2">
      <c r="A85" s="2" t="s">
        <v>151</v>
      </c>
      <c r="B85" s="7" t="s">
        <v>152</v>
      </c>
      <c r="C85" s="6" t="s">
        <v>15</v>
      </c>
      <c r="D85" s="6">
        <v>800</v>
      </c>
      <c r="E85" s="8">
        <v>2000</v>
      </c>
      <c r="F85" s="6">
        <v>0</v>
      </c>
      <c r="G85" s="6">
        <v>0</v>
      </c>
      <c r="H85" s="6">
        <v>0</v>
      </c>
      <c r="I85" s="5"/>
    </row>
    <row r="86" spans="1:9" ht="19" x14ac:dyDescent="0.2">
      <c r="A86" s="43" t="s">
        <v>153</v>
      </c>
      <c r="B86" s="46" t="s">
        <v>154</v>
      </c>
      <c r="C86" s="42" t="s">
        <v>41</v>
      </c>
      <c r="D86" s="44">
        <v>200000</v>
      </c>
      <c r="E86" s="44">
        <v>490000</v>
      </c>
      <c r="F86" s="42">
        <v>4</v>
      </c>
      <c r="G86" s="42">
        <v>10</v>
      </c>
      <c r="H86" s="42">
        <v>0</v>
      </c>
      <c r="I86" s="5" t="s">
        <v>155</v>
      </c>
    </row>
    <row r="87" spans="1:9" ht="19" x14ac:dyDescent="0.2">
      <c r="A87" s="43"/>
      <c r="B87" s="46"/>
      <c r="C87" s="42"/>
      <c r="D87" s="44"/>
      <c r="E87" s="44"/>
      <c r="F87" s="42"/>
      <c r="G87" s="42"/>
      <c r="H87" s="42"/>
      <c r="I87" s="5" t="s">
        <v>156</v>
      </c>
    </row>
    <row r="88" spans="1:9" ht="17" x14ac:dyDescent="0.2">
      <c r="A88" s="43"/>
      <c r="B88" s="46"/>
      <c r="C88" s="42"/>
      <c r="D88" s="44"/>
      <c r="E88" s="44"/>
      <c r="F88" s="42"/>
      <c r="G88" s="42"/>
      <c r="H88" s="42"/>
      <c r="I88" s="9" t="s">
        <v>157</v>
      </c>
    </row>
    <row r="89" spans="1:9" ht="38" x14ac:dyDescent="0.2">
      <c r="A89" s="2" t="s">
        <v>158</v>
      </c>
      <c r="B89" s="7" t="s">
        <v>159</v>
      </c>
      <c r="C89" s="6" t="s">
        <v>41</v>
      </c>
      <c r="D89" s="8">
        <v>10016</v>
      </c>
      <c r="E89" s="8">
        <v>24750</v>
      </c>
      <c r="F89" s="6">
        <v>0</v>
      </c>
      <c r="G89" s="6">
        <v>0</v>
      </c>
      <c r="H89" s="6">
        <v>0</v>
      </c>
      <c r="I89" s="5" t="s">
        <v>160</v>
      </c>
    </row>
    <row r="90" spans="1:9" ht="18" x14ac:dyDescent="0.2">
      <c r="A90" s="2" t="s">
        <v>161</v>
      </c>
      <c r="B90" s="7" t="s">
        <v>162</v>
      </c>
      <c r="C90" s="6" t="s">
        <v>32</v>
      </c>
      <c r="D90" s="8">
        <v>85000</v>
      </c>
      <c r="E90" s="8">
        <v>210000</v>
      </c>
      <c r="F90" s="6">
        <v>2</v>
      </c>
      <c r="G90" s="6">
        <v>91</v>
      </c>
      <c r="H90" s="6">
        <v>0</v>
      </c>
      <c r="I90" s="5"/>
    </row>
    <row r="91" spans="1:9" ht="38" x14ac:dyDescent="0.2">
      <c r="A91" s="43">
        <v>42370</v>
      </c>
      <c r="B91" s="42" t="s">
        <v>163</v>
      </c>
      <c r="C91" s="42" t="s">
        <v>41</v>
      </c>
      <c r="D91" s="44">
        <v>69165</v>
      </c>
      <c r="E91" s="44">
        <v>170910</v>
      </c>
      <c r="F91" s="42">
        <v>2</v>
      </c>
      <c r="G91" s="42">
        <v>181</v>
      </c>
      <c r="H91" s="46" t="s">
        <v>164</v>
      </c>
      <c r="I91" s="5" t="s">
        <v>165</v>
      </c>
    </row>
    <row r="92" spans="1:9" ht="19" x14ac:dyDescent="0.2">
      <c r="A92" s="43"/>
      <c r="B92" s="42"/>
      <c r="C92" s="42"/>
      <c r="D92" s="44"/>
      <c r="E92" s="44"/>
      <c r="F92" s="42"/>
      <c r="G92" s="42"/>
      <c r="H92" s="46"/>
      <c r="I92" s="5" t="s">
        <v>166</v>
      </c>
    </row>
    <row r="93" spans="1:9" ht="18" x14ac:dyDescent="0.2">
      <c r="A93" s="2" t="s">
        <v>167</v>
      </c>
      <c r="B93" s="6" t="s">
        <v>168</v>
      </c>
      <c r="C93" s="6" t="s">
        <v>15</v>
      </c>
      <c r="D93" s="8">
        <v>52000</v>
      </c>
      <c r="E93" s="8">
        <v>130000</v>
      </c>
      <c r="F93" s="6">
        <v>0</v>
      </c>
      <c r="G93" s="6">
        <v>35</v>
      </c>
      <c r="H93" s="6">
        <v>0</v>
      </c>
      <c r="I93" s="5"/>
    </row>
    <row r="94" spans="1:9" ht="19" x14ac:dyDescent="0.2">
      <c r="A94" s="43" t="s">
        <v>169</v>
      </c>
      <c r="B94" s="46" t="s">
        <v>170</v>
      </c>
      <c r="C94" s="42" t="s">
        <v>15</v>
      </c>
      <c r="D94" s="44">
        <v>23419</v>
      </c>
      <c r="E94" s="44">
        <v>57870</v>
      </c>
      <c r="F94" s="42">
        <v>0</v>
      </c>
      <c r="G94" s="42">
        <v>19</v>
      </c>
      <c r="H94" s="42">
        <v>57</v>
      </c>
      <c r="I94" s="5" t="s">
        <v>5</v>
      </c>
    </row>
    <row r="95" spans="1:9" ht="19" x14ac:dyDescent="0.2">
      <c r="A95" s="43"/>
      <c r="B95" s="46"/>
      <c r="C95" s="42"/>
      <c r="D95" s="44"/>
      <c r="E95" s="44"/>
      <c r="F95" s="42"/>
      <c r="G95" s="42"/>
      <c r="H95" s="42"/>
      <c r="I95" s="5" t="s">
        <v>6</v>
      </c>
    </row>
    <row r="96" spans="1:9" ht="85" x14ac:dyDescent="0.2">
      <c r="A96" s="2" t="s">
        <v>171</v>
      </c>
      <c r="B96" s="7" t="s">
        <v>172</v>
      </c>
      <c r="C96" s="6" t="s">
        <v>173</v>
      </c>
      <c r="D96" s="8">
        <v>18626000</v>
      </c>
      <c r="E96" s="8">
        <v>46030000</v>
      </c>
      <c r="F96" s="7" t="s">
        <v>174</v>
      </c>
      <c r="G96" s="7" t="s">
        <v>175</v>
      </c>
      <c r="H96" s="6" t="s">
        <v>176</v>
      </c>
      <c r="I96" s="9" t="s">
        <v>177</v>
      </c>
    </row>
    <row r="97" spans="1:9" ht="18" x14ac:dyDescent="0.2">
      <c r="A97" s="43" t="s">
        <v>178</v>
      </c>
      <c r="B97" s="42" t="s">
        <v>179</v>
      </c>
      <c r="C97" s="42" t="s">
        <v>173</v>
      </c>
      <c r="D97" s="44">
        <v>250000</v>
      </c>
      <c r="E97" s="44">
        <v>617763</v>
      </c>
      <c r="F97" s="42">
        <v>0</v>
      </c>
      <c r="G97" s="6" t="s">
        <v>180</v>
      </c>
      <c r="H97" s="6" t="s">
        <v>182</v>
      </c>
      <c r="I97" s="45" t="s">
        <v>184</v>
      </c>
    </row>
    <row r="98" spans="1:9" ht="18" x14ac:dyDescent="0.2">
      <c r="A98" s="43"/>
      <c r="B98" s="42"/>
      <c r="C98" s="42"/>
      <c r="D98" s="44"/>
      <c r="E98" s="44"/>
      <c r="F98" s="42"/>
      <c r="G98" s="6" t="s">
        <v>181</v>
      </c>
      <c r="I98" s="45"/>
    </row>
    <row r="99" spans="1:9" ht="18" x14ac:dyDescent="0.2">
      <c r="A99" s="43"/>
      <c r="B99" s="42"/>
      <c r="C99" s="42"/>
      <c r="D99" s="44"/>
      <c r="E99" s="44"/>
      <c r="F99" s="42"/>
      <c r="H99" s="6" t="s">
        <v>183</v>
      </c>
      <c r="I99" s="45"/>
    </row>
  </sheetData>
  <mergeCells count="133">
    <mergeCell ref="G2:G3"/>
    <mergeCell ref="H2:H3"/>
    <mergeCell ref="B23:B27"/>
    <mergeCell ref="D23:D27"/>
    <mergeCell ref="E23:E27"/>
    <mergeCell ref="F23:F27"/>
    <mergeCell ref="G23:G27"/>
    <mergeCell ref="H23:H27"/>
    <mergeCell ref="A2:A3"/>
    <mergeCell ref="B2:B3"/>
    <mergeCell ref="C2:C3"/>
    <mergeCell ref="D2:D3"/>
    <mergeCell ref="E2:E3"/>
    <mergeCell ref="F2:F3"/>
    <mergeCell ref="H34:H35"/>
    <mergeCell ref="I34:I35"/>
    <mergeCell ref="A36:A37"/>
    <mergeCell ref="B36:B37"/>
    <mergeCell ref="C36:C37"/>
    <mergeCell ref="D36:D37"/>
    <mergeCell ref="E36:E37"/>
    <mergeCell ref="F36:F37"/>
    <mergeCell ref="G36:G37"/>
    <mergeCell ref="A34:A35"/>
    <mergeCell ref="B34:B35"/>
    <mergeCell ref="D34:D35"/>
    <mergeCell ref="E34:E35"/>
    <mergeCell ref="F34:F35"/>
    <mergeCell ref="G34:G35"/>
    <mergeCell ref="A40:A41"/>
    <mergeCell ref="B40:B41"/>
    <mergeCell ref="C40:C41"/>
    <mergeCell ref="D40:D41"/>
    <mergeCell ref="E40:E41"/>
    <mergeCell ref="F40:F41"/>
    <mergeCell ref="G40:G41"/>
    <mergeCell ref="H40:H41"/>
    <mergeCell ref="H36:H37"/>
    <mergeCell ref="A38:A39"/>
    <mergeCell ref="B38:B39"/>
    <mergeCell ref="C38:C39"/>
    <mergeCell ref="D38:D39"/>
    <mergeCell ref="E38:E39"/>
    <mergeCell ref="F38:F39"/>
    <mergeCell ref="G38:G39"/>
    <mergeCell ref="H38:H39"/>
    <mergeCell ref="I65:I69"/>
    <mergeCell ref="G56:G58"/>
    <mergeCell ref="H56:H58"/>
    <mergeCell ref="A61:A63"/>
    <mergeCell ref="B61:B63"/>
    <mergeCell ref="C61:C63"/>
    <mergeCell ref="D61:D63"/>
    <mergeCell ref="E61:E63"/>
    <mergeCell ref="F61:F63"/>
    <mergeCell ref="G61:G63"/>
    <mergeCell ref="A56:A58"/>
    <mergeCell ref="B56:B58"/>
    <mergeCell ref="C56:C58"/>
    <mergeCell ref="D56:D58"/>
    <mergeCell ref="E56:E58"/>
    <mergeCell ref="F56:F58"/>
    <mergeCell ref="A72:A73"/>
    <mergeCell ref="B72:B73"/>
    <mergeCell ref="C72:C73"/>
    <mergeCell ref="D72:D73"/>
    <mergeCell ref="E72:E73"/>
    <mergeCell ref="F72:F73"/>
    <mergeCell ref="G72:G73"/>
    <mergeCell ref="H72:H73"/>
    <mergeCell ref="H61:H63"/>
    <mergeCell ref="A65:A69"/>
    <mergeCell ref="B65:B69"/>
    <mergeCell ref="D65:D69"/>
    <mergeCell ref="E65:E69"/>
    <mergeCell ref="F65:F69"/>
    <mergeCell ref="G65:G69"/>
    <mergeCell ref="H65:H69"/>
    <mergeCell ref="G76:G77"/>
    <mergeCell ref="H76:H77"/>
    <mergeCell ref="A79:A80"/>
    <mergeCell ref="B79:B80"/>
    <mergeCell ref="C79:C80"/>
    <mergeCell ref="D79:D80"/>
    <mergeCell ref="E79:E80"/>
    <mergeCell ref="F79:F80"/>
    <mergeCell ref="G79:G80"/>
    <mergeCell ref="A76:A77"/>
    <mergeCell ref="B76:B77"/>
    <mergeCell ref="C76:C77"/>
    <mergeCell ref="D76:D77"/>
    <mergeCell ref="E76:E77"/>
    <mergeCell ref="F76:F77"/>
    <mergeCell ref="A86:A88"/>
    <mergeCell ref="B86:B88"/>
    <mergeCell ref="C86:C88"/>
    <mergeCell ref="D86:D88"/>
    <mergeCell ref="E86:E88"/>
    <mergeCell ref="F86:F88"/>
    <mergeCell ref="G86:G88"/>
    <mergeCell ref="H86:H88"/>
    <mergeCell ref="H79:H80"/>
    <mergeCell ref="A83:A84"/>
    <mergeCell ref="B83:B84"/>
    <mergeCell ref="C83:C84"/>
    <mergeCell ref="D83:D84"/>
    <mergeCell ref="E83:E84"/>
    <mergeCell ref="F83:F84"/>
    <mergeCell ref="G83:G84"/>
    <mergeCell ref="H83:H84"/>
    <mergeCell ref="H94:H95"/>
    <mergeCell ref="A97:A99"/>
    <mergeCell ref="B97:B99"/>
    <mergeCell ref="C97:C99"/>
    <mergeCell ref="D97:D99"/>
    <mergeCell ref="E97:E99"/>
    <mergeCell ref="F97:F99"/>
    <mergeCell ref="I97:I99"/>
    <mergeCell ref="G91:G92"/>
    <mergeCell ref="H91:H92"/>
    <mergeCell ref="A94:A95"/>
    <mergeCell ref="B94:B95"/>
    <mergeCell ref="C94:C95"/>
    <mergeCell ref="D94:D95"/>
    <mergeCell ref="E94:E95"/>
    <mergeCell ref="F94:F95"/>
    <mergeCell ref="G94:G95"/>
    <mergeCell ref="A91:A92"/>
    <mergeCell ref="B91:B92"/>
    <mergeCell ref="C91:C92"/>
    <mergeCell ref="D91:D92"/>
    <mergeCell ref="E91:E92"/>
    <mergeCell ref="F91:F92"/>
  </mergeCells>
  <phoneticPr fontId="7" type="noConversion"/>
  <hyperlinks>
    <hyperlink ref="I96" r:id="rId1" tooltip="1,000,000,000" display="https://en.wikipedia.org/wiki/1,000,000,000" xr:uid="{5CB50549-5A9F-FD42-B324-60B517340A6E}"/>
    <hyperlink ref="G96" r:id="rId2" location="cite_note-83" display="https://en.wikipedia.org/wiki/List_of_major_bushfires_in_Australia - cite_note-83" xr:uid="{90D32185-6D20-F347-9314-4EBF4EB29B68}"/>
    <hyperlink ref="F96" r:id="rId3" location="cite_note-82" display="https://en.wikipedia.org/wiki/List_of_major_bushfires_in_Australia - cite_note-82" xr:uid="{150C8AB5-EDA8-8748-A7E3-E84D3D88F90E}"/>
    <hyperlink ref="B96" r:id="rId4" tooltip="2019–20 Australian bushfire season" display="https://en.wikipedia.org/wiki/2019%E2%80%9320_Australian_bushfire_season" xr:uid="{AF8D32AF-5B65-8F48-90C3-AF25487CE8E5}"/>
    <hyperlink ref="B94" r:id="rId5" tooltip="Tingha, New South Wales" display="https://en.wikipedia.org/wiki/Tingha,_New_South_Wales" xr:uid="{F71AE59C-D30F-BA4E-9208-5D942CED3AC2}"/>
    <hyperlink ref="H91" r:id="rId6" tooltip="Yarloop Workshops" display="https://en.wikipedia.org/wiki/Yarloop_Workshops" xr:uid="{CB489FE7-5402-3847-928B-154AE23C7B80}"/>
    <hyperlink ref="B90" r:id="rId7" tooltip="2015 Pinery bushfire" display="https://en.wikipedia.org/wiki/2015_Pinery_bushfire" xr:uid="{25BA2BC0-1A52-E64C-B47B-F758D714A2E1}"/>
    <hyperlink ref="B89" r:id="rId8" tooltip="Perth Hills" display="https://en.wikipedia.org/wiki/Perth_Hills" xr:uid="{CD900AF9-841D-7540-87A3-B111CE7AD8C4}"/>
    <hyperlink ref="I88" r:id="rId9" tooltip="Cape Arid National Park" display="https://en.wikipedia.org/wiki/Cape_Arid_National_Park" xr:uid="{6A18EA48-D8CF-F64E-868B-FD7DC4E72529}"/>
    <hyperlink ref="B86" r:id="rId10" tooltip="2015 Esperance bushfires" display="https://en.wikipedia.org/wiki/2015_Esperance_bushfires" xr:uid="{9400C7E1-4D77-F344-8966-04D4284DB933}"/>
    <hyperlink ref="B85" r:id="rId11" tooltip="2015 Wentworthfalls Winter Fire (page does not exist)" display="https://en.wikipedia.org/w/index.php?title=2015_Wentworthfalls_Winter_Fire&amp;action=edit&amp;redlink=1" xr:uid="{583EADBE-4724-DB47-95AC-F6033FD4812F}"/>
    <hyperlink ref="B83" r:id="rId12" tooltip="Shire of Boddington" display="https://en.wikipedia.org/wiki/Shire_of_Boddington" xr:uid="{2167EF7B-F4C6-A045-AA52-21BC27161177}"/>
    <hyperlink ref="B81" r:id="rId13" tooltip="2015 Sampson Flat bushfires" display="https://en.wikipedia.org/wiki/2015_Sampson_Flat_bushfires" xr:uid="{2F092A0E-0553-C245-A795-1D9E69CFD0C7}"/>
    <hyperlink ref="B78" r:id="rId14" tooltip="2013 New South Wales bushfires" display="https://en.wikipedia.org/wiki/2013_New_South_Wales_bushfires" xr:uid="{0187F8A6-3F0D-3646-856C-E2B5421688AE}"/>
    <hyperlink ref="I77" r:id="rId15" tooltip="Siding Spring Observatory" display="https://en.wikipedia.org/wiki/Siding_Spring_Observatory" xr:uid="{72BA705D-1951-724B-A1FB-400299CE204F}"/>
    <hyperlink ref="C75" r:id="rId16" tooltip="Tasmania" display="https://en.wikipedia.org/wiki/Tasmania" xr:uid="{4622048C-421F-6C41-B951-918168CC32F9}"/>
    <hyperlink ref="B75" r:id="rId17" tooltip="2013 Tasmanian bushfires" display="https://en.wikipedia.org/wiki/2013_Tasmanian_bushfires" xr:uid="{9B76CE32-A3CD-9849-BE79-3D7615A81361}"/>
    <hyperlink ref="B74" r:id="rId18" tooltip="Black Saturday bushfires" display="https://en.wikipedia.org/wiki/Black_Saturday_bushfires" xr:uid="{D263E337-D07E-3042-B954-6A3164C4B585}"/>
    <hyperlink ref="I73" r:id="rId19" tooltip="Great Eastern Highway" display="https://en.wikipedia.org/wiki/Great_Eastern_Highway" xr:uid="{342AFF9E-D235-D644-AC09-2F7813F8EC1B}"/>
    <hyperlink ref="B72" r:id="rId20" tooltip="Boorabbin National Park" display="https://en.wikipedia.org/wiki/Boorabbin_National_Park" xr:uid="{0E90684C-29F2-FD41-B8B6-3DFB3B7C582C}"/>
    <hyperlink ref="B71" r:id="rId21" tooltip="2007 Kangaroo Island bushfires" display="https://en.wikipedia.org/wiki/2007_Kangaroo_Island_bushfires" xr:uid="{7B8CAD9C-77E1-2241-9A17-D88373532C87}"/>
    <hyperlink ref="B70" r:id="rId22" tooltip="Dwellingup bushfire (page does not exist)" display="https://en.wikipedia.org/w/index.php?title=Dwellingup_bushfire&amp;action=edit&amp;redlink=1" xr:uid="{DDD07CD6-E908-614D-AA9D-A1305A613F4B}"/>
    <hyperlink ref="B65" r:id="rId23" tooltip="2006–07 Australian bushfire season" display="https://en.wikipedia.org/wiki/2006%E2%80%9307_Australian_bushfire_season" xr:uid="{51B4A0B4-0E07-7244-9CAD-53BBBC482F39}"/>
    <hyperlink ref="B60" r:id="rId24" tooltip="Mount Lubra bushfire" display="https://en.wikipedia.org/wiki/Mount_Lubra_bushfire" xr:uid="{CD5FC9E2-47D0-0446-BCE6-4B0D51E6D609}"/>
    <hyperlink ref="B59" r:id="rId25" tooltip="2005 Victorian bushfires (page does not exist)" display="https://en.wikipedia.org/w/index.php?title=2005_Victorian_bushfires&amp;action=edit&amp;redlink=1" xr:uid="{33420596-6421-204D-B2F8-D83430486CE9}"/>
    <hyperlink ref="I57" r:id="rId26" tooltip="Combine harvester" display="https://en.wikipedia.org/wiki/Combine_harvester" xr:uid="{292393AE-9F44-2D49-8A47-2F6B6FF50903}"/>
    <hyperlink ref="B55" r:id="rId27" tooltip="Eyre Peninsula bushfire, 2005" display="https://en.wikipedia.org/wiki/Eyre_Peninsula_bushfire,_2005" xr:uid="{AC92DB50-448B-4E48-BC93-109C5542F20B}"/>
    <hyperlink ref="B53" r:id="rId28" tooltip="2003 Eastern Victorian alpine bushfires" display="https://en.wikipedia.org/wiki/2003_Eastern_Victorian_alpine_bushfires" xr:uid="{A2A27059-0B11-2C47-90F8-8B5268BEB1B8}"/>
    <hyperlink ref="C52" r:id="rId29" tooltip="Australian Capital Territory" display="https://en.wikipedia.org/wiki/Australian_Capital_Territory" xr:uid="{1A3A0F55-6DE3-F942-87CB-6DEE0E8E37CD}"/>
    <hyperlink ref="B52" r:id="rId30" tooltip="2003 Canberra bushfires" display="https://en.wikipedia.org/wiki/2003_Canberra_bushfires" xr:uid="{76E714E6-E6D8-8344-B5FD-F50104A7AAE5}"/>
    <hyperlink ref="B51" r:id="rId31" tooltip="2002 NT bushfires (page does not exist)" display="https://en.wikipedia.org/w/index.php?title=2002_NT_bushfires&amp;action=edit&amp;redlink=1" xr:uid="{4D3C6C91-80F7-594A-B26C-FDF76D3EEEC0}"/>
    <hyperlink ref="B50" r:id="rId32" tooltip="Black Christmas bushfires" display="https://en.wikipedia.org/wiki/Black_Christmas_bushfires" xr:uid="{5FF255B5-999A-7549-B05D-574EB365C885}"/>
    <hyperlink ref="F49" r:id="rId33" location="cite_note-44" display="https://en.wikipedia.org/wiki/List_of_major_bushfires_in_Australia - cite_note-44" xr:uid="{B6E291D8-2588-3143-8E35-7040D1A57085}"/>
    <hyperlink ref="B49" r:id="rId34" tooltip="Linton bushfire" display="https://en.wikipedia.org/wiki/Linton_bushfire" xr:uid="{A9D98FB2-BAAB-3C49-907B-BE761C0B33AD}"/>
    <hyperlink ref="F47" r:id="rId35" location="cite_note-42" display="https://en.wikipedia.org/wiki/List_of_major_bushfires_in_Australia - cite_note-42" xr:uid="{E94E33CF-3721-2F45-8AE8-2FA6730A5916}"/>
    <hyperlink ref="F46" r:id="rId36" location="cite_note-41" display="https://en.wikipedia.org/wiki/List_of_major_bushfires_in_Australia - cite_note-41" xr:uid="{E6BF53DB-870B-2549-B4FC-13D653578C48}"/>
    <hyperlink ref="B43" r:id="rId37" tooltip="1994 Eastern seaboard fires" display="https://en.wikipedia.org/wiki/1994_Eastern_seaboard_fires" xr:uid="{94B99C1F-3993-A54B-AE2F-E38296FDC600}"/>
    <hyperlink ref="A40" r:id="rId38" tooltip="Wikipedia:Please clarify" display="https://en.wikipedia.org/wiki/Wikipedia:Please_clarify" xr:uid="{B4C133FA-A772-B149-96F1-B38183BF2DC3}"/>
    <hyperlink ref="B38" r:id="rId39" tooltip="Cobar Shire" display="https://en.wikipedia.org/wiki/Cobar_Shire" xr:uid="{18846EA4-7782-C146-A2AA-D17A4F7705C3}"/>
    <hyperlink ref="B36" r:id="rId40" tooltip="Far West (New South Wales)" display="https://en.wikipedia.org/wiki/Far_West_(New_South_Wales)" xr:uid="{0DDD1F93-D0AC-554E-AE8A-46B1C23C6A6D}"/>
    <hyperlink ref="B34" r:id="rId41" tooltip="Ash Wednesday bushfires" display="https://en.wikipedia.org/wiki/Ash_Wednesday_bushfires" xr:uid="{89F4E495-4419-FC4D-BAA2-E98C5E5E90CF}"/>
    <hyperlink ref="F33" r:id="rId42" location="cite_note-35" display="https://en.wikipedia.org/wiki/List_of_major_bushfires_in_Australia - cite_note-35" xr:uid="{116E9994-95C2-024D-8594-ED66BC55F004}"/>
    <hyperlink ref="B33" r:id="rId43" tooltip="Grays Point, New South Wales" display="https://en.wikipedia.org/wiki/Grays_Point,_New_South_Wales" xr:uid="{B6286EA9-6F2C-924F-809C-D455AB2F4C57}"/>
    <hyperlink ref="F32" r:id="rId44" location="cite_note-33" display="https://en.wikipedia.org/wiki/List_of_major_bushfires_in_Australia - cite_note-33" xr:uid="{7583A7BD-C8C4-D040-9EDF-145E86813C7B}"/>
    <hyperlink ref="B32" r:id="rId45" tooltip="Waterfall, New South Wales" display="https://en.wikipedia.org/wiki/Waterfall,_New_South_Wales" xr:uid="{83AAEC00-294C-5D43-9A08-562EAADC5C68}"/>
    <hyperlink ref="B31" r:id="rId46" tooltip="1979 Sydney bushfires (page does not exist)" display="https://en.wikipedia.org/w/index.php?title=1979_Sydney_bushfires&amp;action=edit&amp;redlink=1" xr:uid="{92864DB9-70F5-7E4D-85F9-F49B35695066}"/>
    <hyperlink ref="B22" r:id="rId47" tooltip="1969-70 Dry River-Victoria River fire (page does not exist)" display="https://en.wikipedia.org/w/index.php?title=1969-70_Dry_River-Victoria_River_fire&amp;action=edit&amp;redlink=1" xr:uid="{51BD4FE3-934E-BA47-8A99-D066EF2036D9}"/>
    <hyperlink ref="A22" r:id="rId48" tooltip="Wikipedia:Please clarify" display="https://en.wikipedia.org/wiki/Wikipedia:Please_clarify" xr:uid="{9D6C27B5-953D-4A46-9CA1-F0B7169CE685}"/>
    <hyperlink ref="B21" r:id="rId49" tooltip="1969 bushfires (page does not exist)" display="https://en.wikipedia.org/w/index.php?title=1969_bushfires&amp;action=edit&amp;redlink=1" xr:uid="{82A2556C-1963-1446-B73E-1DBC478A2416}"/>
    <hyperlink ref="B19" r:id="rId50" tooltip="1968-69 Killarney Top Springs bushfires (page does not exist)" display="https://en.wikipedia.org/w/index.php?title=1968-69_Killarney_Top_Springs_bushfires&amp;action=edit&amp;redlink=1" xr:uid="{E05D3CE8-B7ED-FA48-92BF-1FA57F9193CB}"/>
    <hyperlink ref="A19" r:id="rId51" tooltip="Wikipedia:Please clarify" display="https://en.wikipedia.org/wiki/Wikipedia:Please_clarify" xr:uid="{486AB3BD-2A0E-1C4D-8B58-FE21C255A271}"/>
    <hyperlink ref="C18" r:id="rId52" tooltip="Tasmania" display="https://en.wikipedia.org/wiki/Tasmania" xr:uid="{90277E4F-EF50-B248-893F-DBDCDF0C2410}"/>
    <hyperlink ref="B18" r:id="rId53" tooltip="1967 Tasmanian fires" display="https://en.wikipedia.org/wiki/1967_Tasmanian_fires" xr:uid="{8A4CE282-CBF2-674F-AC1A-D4B17AF92410}"/>
    <hyperlink ref="B17" r:id="rId54" tooltip="Chatsbury bushfire" display="https://en.wikipedia.org/wiki/Chatsbury_bushfire" xr:uid="{2AE06ECE-E8D0-3349-AE51-61CBB2AE299D}"/>
    <hyperlink ref="B16" r:id="rId55" tooltip="1965 Gippsland Bushfires" display="https://en.wikipedia.org/wiki/1965_Gippsland_Bushfires" xr:uid="{C675983D-3CA9-F54C-9040-D5850AB3D5CE}"/>
    <hyperlink ref="C14" r:id="rId56" tooltip="Western Australia" display="https://en.wikipedia.org/wiki/Western_Australia" xr:uid="{7882B7CD-2795-7D40-8B56-7ED8A1F78767}"/>
    <hyperlink ref="B14" r:id="rId57" tooltip="1961 Western Australian bushfires" display="https://en.wikipedia.org/wiki/1961_Western_Australian_bushfires" xr:uid="{48162FDC-11A9-3A4E-A58D-464FA42F29A7}"/>
    <hyperlink ref="G13" r:id="rId58" location="cite_note-19" display="https://en.wikipedia.org/wiki/List_of_major_bushfires_in_Australia - cite_note-19" xr:uid="{4CAD11A0-C331-6545-AD89-4DC15786077F}"/>
    <hyperlink ref="B13" r:id="rId59" tooltip="Leura, New South Wales" display="https://en.wikipedia.org/wiki/Leura,_New_South_Wales" xr:uid="{8DA5CA91-A790-464E-98A6-30CD5BA42E8F}"/>
    <hyperlink ref="B12" r:id="rId60" tooltip="Grose Valley" display="https://en.wikipedia.org/wiki/Grose_Valley" xr:uid="{3478C6F8-13C2-464F-9463-2745B0528DBA}"/>
    <hyperlink ref="G11" r:id="rId61" location="cite_note-16" display="https://en.wikipedia.org/wiki/List_of_major_bushfires_in_Australia - cite_note-16" xr:uid="{3ACCA227-1940-F645-A07C-8C4C3E14FD7D}"/>
    <hyperlink ref="C11" r:id="rId62" tooltip="South Australia" display="https://en.wikipedia.org/wiki/South_Australia" xr:uid="{14A32E68-BB99-154F-810F-DE0D39066B73}"/>
    <hyperlink ref="B11" r:id="rId63" tooltip="Black Sunday (1955)" display="https://en.wikipedia.org/wiki/Black_Sunday_(1955)" xr:uid="{F1B44D37-ED04-CF4B-A29C-E7E393626BCF}"/>
    <hyperlink ref="C9" r:id="rId64" tooltip="New South Wales" display="https://en.wikipedia.org/wiki/New_South_Wales" xr:uid="{FD4EF22A-483A-4845-B5D5-CF9D908BEBAD}"/>
    <hyperlink ref="B8" r:id="rId65" tooltip="1943–44 Victorian bushfire season" display="https://en.wikipedia.org/wiki/1943%E2%80%9344_Victorian_bushfire_season" xr:uid="{AD117586-2C66-A847-B474-DB4EB28BDFF8}"/>
    <hyperlink ref="B7" r:id="rId66" tooltip="Black Friday bushfires" display="https://en.wikipedia.org/wiki/Black_Friday_bushfires" xr:uid="{090DC98D-D6EA-4041-B08C-44CCC2EF2D32}"/>
    <hyperlink ref="B6" r:id="rId67" tooltip="1925–26 Victorian bushfire season" display="https://en.wikipedia.org/wiki/1925%E2%80%9326_Victorian_bushfire_season" xr:uid="{7317E063-55D4-AF4B-84FA-587980C322AC}"/>
    <hyperlink ref="B5" r:id="rId68" tooltip="Red Tuesday bushfires" display="https://en.wikipedia.org/wiki/Red_Tuesday_bushfires" xr:uid="{57F3DC44-72DE-074A-B576-2A7999A7D02D}"/>
    <hyperlink ref="C2" r:id="rId69" tooltip="Victoria (Australia)" display="https://en.wikipedia.org/wiki/Victoria_(Australia)" xr:uid="{AE98E1D5-E068-DB43-86FE-B0D8E2C5BFA5}"/>
    <hyperlink ref="B2" r:id="rId70" tooltip="Black Thursday (1851)" display="https://en.wikipedia.org/wiki/Black_Thursday_(1851)" xr:uid="{CC10CC23-C974-3A46-8F20-864BDDDAD4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2021-01-30T05:19:49Z</dcterms:created>
  <dcterms:modified xsi:type="dcterms:W3CDTF">2021-02-02T15:34:56Z</dcterms:modified>
</cp:coreProperties>
</file>