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D9694\Desktop\"/>
    </mc:Choice>
  </mc:AlternateContent>
  <xr:revisionPtr revIDLastSave="0" documentId="13_ncr:1_{9A633EFE-C3D9-4FA5-A544-9CA194574C78}" xr6:coauthVersionLast="36" xr6:coauthVersionMax="36" xr10:uidLastSave="{00000000-0000-0000-0000-000000000000}"/>
  <bookViews>
    <workbookView xWindow="0" yWindow="0" windowWidth="19200" windowHeight="6030" xr2:uid="{405F641C-6DA0-474C-AB2C-5CE07A749ED5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D18" i="1"/>
  <c r="E14" i="1"/>
  <c r="F14" i="1"/>
  <c r="G14" i="1"/>
  <c r="H14" i="1"/>
  <c r="I14" i="1"/>
  <c r="J14" i="1"/>
  <c r="K14" i="1"/>
  <c r="L14" i="1"/>
  <c r="M14" i="1"/>
  <c r="D14" i="1"/>
  <c r="E12" i="1"/>
  <c r="F12" i="1"/>
  <c r="G12" i="1"/>
  <c r="H12" i="1"/>
  <c r="I12" i="1"/>
  <c r="J12" i="1"/>
  <c r="K12" i="1"/>
  <c r="L12" i="1"/>
  <c r="M12" i="1"/>
  <c r="D12" i="1"/>
  <c r="M6" i="1"/>
  <c r="E4" i="1"/>
  <c r="F4" i="1"/>
  <c r="G4" i="1"/>
  <c r="H4" i="1"/>
  <c r="I4" i="1"/>
  <c r="J4" i="1"/>
  <c r="K4" i="1"/>
  <c r="L4" i="1"/>
  <c r="M4" i="1"/>
  <c r="D4" i="1"/>
  <c r="E8" i="1"/>
  <c r="F8" i="1"/>
  <c r="G8" i="1"/>
  <c r="H8" i="1"/>
  <c r="I8" i="1"/>
  <c r="J8" i="1"/>
  <c r="K8" i="1"/>
  <c r="L8" i="1"/>
  <c r="M8" i="1"/>
  <c r="D8" i="1"/>
  <c r="E10" i="1" l="1"/>
  <c r="F10" i="1"/>
  <c r="G10" i="1"/>
  <c r="H10" i="1"/>
  <c r="I10" i="1"/>
  <c r="J10" i="1"/>
  <c r="K10" i="1"/>
  <c r="L10" i="1"/>
  <c r="M10" i="1"/>
  <c r="D10" i="1"/>
  <c r="E28" i="1"/>
  <c r="E29" i="1" s="1"/>
  <c r="G28" i="1"/>
  <c r="G29" i="1" s="1"/>
  <c r="K28" i="1"/>
  <c r="K29" i="1" s="1"/>
  <c r="I28" i="1"/>
  <c r="I29" i="1" s="1"/>
  <c r="D28" i="1"/>
  <c r="D29" i="1" s="1"/>
  <c r="E27" i="1"/>
  <c r="F27" i="1"/>
  <c r="G27" i="1"/>
  <c r="H27" i="1"/>
  <c r="I27" i="1"/>
  <c r="J27" i="1"/>
  <c r="K27" i="1"/>
  <c r="L27" i="1"/>
  <c r="M27" i="1"/>
  <c r="D27" i="1"/>
  <c r="H28" i="1" l="1"/>
  <c r="H29" i="1" s="1"/>
  <c r="J28" i="1"/>
  <c r="J29" i="1" s="1"/>
  <c r="F28" i="1"/>
  <c r="F29" i="1" s="1"/>
  <c r="N14" i="1"/>
  <c r="L28" i="1"/>
  <c r="L29" i="1" s="1"/>
  <c r="E26" i="1" l="1"/>
  <c r="F26" i="1"/>
  <c r="G26" i="1"/>
  <c r="H26" i="1"/>
  <c r="I26" i="1"/>
  <c r="J26" i="1"/>
  <c r="K26" i="1"/>
  <c r="L26" i="1"/>
  <c r="M26" i="1"/>
  <c r="M28" i="1" s="1"/>
  <c r="M29" i="1" s="1"/>
  <c r="D26" i="1"/>
  <c r="E16" i="1"/>
  <c r="F16" i="1"/>
  <c r="G16" i="1"/>
  <c r="H16" i="1"/>
  <c r="I16" i="1"/>
  <c r="J16" i="1"/>
  <c r="K16" i="1"/>
  <c r="L16" i="1"/>
  <c r="M16" i="1"/>
  <c r="D16" i="1"/>
  <c r="N16" i="1" s="1"/>
  <c r="E22" i="1"/>
  <c r="F22" i="1"/>
  <c r="G22" i="1"/>
  <c r="H22" i="1"/>
  <c r="I22" i="1"/>
  <c r="J22" i="1"/>
  <c r="K22" i="1"/>
  <c r="L22" i="1"/>
  <c r="M22" i="1"/>
  <c r="D22" i="1"/>
  <c r="N22" i="1" s="1"/>
  <c r="N6" i="1"/>
  <c r="N8" i="1"/>
  <c r="N18" i="1"/>
  <c r="N5" i="1"/>
  <c r="N7" i="1"/>
  <c r="N9" i="1"/>
  <c r="N11" i="1"/>
  <c r="N12" i="1" s="1"/>
  <c r="N13" i="1"/>
  <c r="N15" i="1"/>
  <c r="N17" i="1"/>
  <c r="N19" i="1"/>
  <c r="N20" i="1"/>
  <c r="N21" i="1"/>
  <c r="N23" i="1"/>
  <c r="N24" i="1"/>
  <c r="N25" i="1"/>
  <c r="N27" i="1" s="1"/>
  <c r="N3" i="1"/>
  <c r="N26" i="1" l="1"/>
  <c r="N4" i="1"/>
  <c r="N10" i="1"/>
  <c r="N28" i="1" l="1"/>
  <c r="N29" i="1" s="1"/>
</calcChain>
</file>

<file path=xl/sharedStrings.xml><?xml version="1.0" encoding="utf-8"?>
<sst xmlns="http://schemas.openxmlformats.org/spreadsheetml/2006/main" count="67" uniqueCount="35">
  <si>
    <t>Line</t>
  </si>
  <si>
    <t>Apr.23</t>
  </si>
  <si>
    <t>May.23</t>
  </si>
  <si>
    <t>Jun.23</t>
  </si>
  <si>
    <t>Aug.23</t>
  </si>
  <si>
    <t>July.23</t>
  </si>
  <si>
    <t>Sep.23</t>
  </si>
  <si>
    <t>Oct.23</t>
  </si>
  <si>
    <t>Nov.23</t>
  </si>
  <si>
    <t>Dec.23</t>
  </si>
  <si>
    <t>Jan.24</t>
  </si>
  <si>
    <t>1M</t>
  </si>
  <si>
    <t>2M</t>
  </si>
  <si>
    <t>3M</t>
  </si>
  <si>
    <t>4M</t>
  </si>
  <si>
    <t>5M</t>
  </si>
  <si>
    <t>6M</t>
  </si>
  <si>
    <t>7M</t>
  </si>
  <si>
    <t>6OP</t>
  </si>
  <si>
    <t>8C</t>
  </si>
  <si>
    <t>2OD</t>
  </si>
  <si>
    <t>3VM</t>
  </si>
  <si>
    <t>Total</t>
  </si>
  <si>
    <t>6JY</t>
  </si>
  <si>
    <t>Problem Item</t>
  </si>
  <si>
    <t>Summary the frequency of no linked from auto shipment to weigh check</t>
  </si>
  <si>
    <t>Frequency</t>
  </si>
  <si>
    <t>Time stop line</t>
  </si>
  <si>
    <t>General 
total</t>
  </si>
  <si>
    <t>Total frequency</t>
  </si>
  <si>
    <t>Total time stop</t>
  </si>
  <si>
    <t>Weigh check 
software</t>
  </si>
  <si>
    <t>Normal soft</t>
  </si>
  <si>
    <t>Double ID soft</t>
  </si>
  <si>
    <t>Lost cost (0.048$/min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</si>
</sst>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6" fontId="2" fillId="0" borderId="1" xfId="0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/>
    <xf numFmtId="0" fontId="5" fillId="2" borderId="1" xfId="0" applyFont="1" applyFill="1" applyBorder="1"/>
    <xf numFmtId="164" fontId="5" fillId="2" borderId="1" xfId="1" applyNumberFormat="1" applyFont="1" applyFill="1" applyBorder="1"/>
    <xf numFmtId="164" fontId="5" fillId="2" borderId="1" xfId="1" applyNumberFormat="1" applyFont="1" applyFill="1" applyBorder="1" applyAlignment="1">
      <alignment horizontal="right"/>
    </xf>
    <xf numFmtId="164" fontId="2" fillId="0" borderId="1" xfId="1" applyNumberFormat="1" applyFont="1" applyBorder="1"/>
    <xf numFmtId="164" fontId="4" fillId="2" borderId="1" xfId="1" applyNumberFormat="1" applyFont="1" applyFill="1" applyBorder="1"/>
    <xf numFmtId="164" fontId="2" fillId="0" borderId="5" xfId="1" applyNumberFormat="1" applyFont="1" applyBorder="1"/>
    <xf numFmtId="164" fontId="2" fillId="0" borderId="8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4" fillId="2" borderId="9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177800</xdr:colOff>
      <xdr:row>1</xdr:row>
      <xdr:rowOff>171450</xdr:rowOff>
    </xdr:from>
    <xdr:to>
      <xdr:col>26</xdr:col>
      <xdr:colOff>95250</xdr:colOff>
      <xdr:row>24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0A062-4B1A-4FD1-9D79-41DB8A94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488950"/>
          <a:ext cx="5403850" cy="503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88900</xdr:colOff>
      <xdr:row>8</xdr:row>
      <xdr:rowOff>133350</xdr:rowOff>
    </xdr:from>
    <xdr:to>
      <xdr:col>14</xdr:col>
      <xdr:colOff>406400</xdr:colOff>
      <xdr:row>17</xdr:row>
      <xdr:rowOff>146050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6276A68E-59A5-4106-A508-F21A5F36D70C}"/>
            </a:ext>
          </a:extLst>
        </xdr:cNvPr>
        <xdr:cNvSpPr/>
      </xdr:nvSpPr>
      <xdr:spPr>
        <a:xfrm>
          <a:off x="11569700" y="2190750"/>
          <a:ext cx="317500" cy="1955800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596900</xdr:colOff>
      <xdr:row>10</xdr:row>
      <xdr:rowOff>146050</xdr:rowOff>
    </xdr:from>
    <xdr:ext cx="1378647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BEEED6-8B21-49FD-928C-177B235C34F4}"/>
            </a:ext>
          </a:extLst>
        </xdr:cNvPr>
        <xdr:cNvSpPr txBox="1"/>
      </xdr:nvSpPr>
      <xdr:spPr>
        <a:xfrm>
          <a:off x="12077700" y="2635250"/>
          <a:ext cx="1378647" cy="843693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Top 4 affect</a:t>
          </a:r>
        </a:p>
        <a:p>
          <a:r>
            <a:rPr lang="en-US" sz="1600">
              <a:solidFill>
                <a:schemeClr val="bg1"/>
              </a:solidFill>
            </a:rPr>
            <a:t>concern check</a:t>
          </a:r>
        </a:p>
        <a:p>
          <a:r>
            <a:rPr lang="en-US" sz="1600">
              <a:solidFill>
                <a:schemeClr val="bg1"/>
              </a:solidFill>
            </a:rPr>
            <a:t>double</a:t>
          </a:r>
          <a:r>
            <a:rPr lang="en-US" sz="1600" baseline="0">
              <a:solidFill>
                <a:schemeClr val="bg1"/>
              </a:solidFill>
            </a:rPr>
            <a:t> ID</a:t>
          </a:r>
          <a:endParaRPr lang="en-US" sz="16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1777-0587-408D-A578-F82B03727C08}">
  <dimension ref="A1:N29"/>
  <sheetViews>
    <sheetView tabSelected="1" workbookViewId="0">
      <pane xSplit="3" ySplit="2" topLeftCell="K3" activePane="bottomRight" state="frozen"/>
      <selection pane="topRight" activeCell="C1" sqref="C1"/>
      <selection pane="bottomLeft" activeCell="A3" sqref="A3"/>
      <selection pane="bottomRight" activeCell="P5" sqref="P5"/>
    </sheetView>
  </sheetViews>
  <sheetFormatPr defaultRowHeight="14.5" x14ac:dyDescent="0.35"/>
  <cols>
    <col min="1" max="1" width="8" customWidth="1"/>
    <col min="2" max="2" width="13.90625" customWidth="1"/>
    <col min="3" max="3" width="20.453125" bestFit="1" customWidth="1"/>
    <col min="4" max="14" width="11.08984375" customWidth="1"/>
  </cols>
  <sheetData>
    <row r="1" spans="1:14" ht="25" customHeight="1" x14ac:dyDescent="0.35">
      <c r="A1" s="23" t="s">
        <v>25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5" customHeight="1" x14ac:dyDescent="0.35">
      <c r="A2" s="9" t="s">
        <v>0</v>
      </c>
      <c r="B2" s="19" t="s">
        <v>31</v>
      </c>
      <c r="C2" s="10" t="s">
        <v>24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22</v>
      </c>
    </row>
    <row r="3" spans="1:14" ht="17" customHeight="1" x14ac:dyDescent="0.35">
      <c r="A3" s="28" t="s">
        <v>11</v>
      </c>
      <c r="B3" s="21" t="s">
        <v>32</v>
      </c>
      <c r="C3" s="1" t="s">
        <v>26</v>
      </c>
      <c r="D3" s="1">
        <v>1</v>
      </c>
      <c r="E3" s="1"/>
      <c r="F3" s="1">
        <v>2</v>
      </c>
      <c r="G3" s="1">
        <v>3</v>
      </c>
      <c r="H3" s="1"/>
      <c r="I3" s="1">
        <v>2</v>
      </c>
      <c r="J3" s="1"/>
      <c r="K3" s="1">
        <v>1</v>
      </c>
      <c r="L3" s="1"/>
      <c r="M3" s="1"/>
      <c r="N3" s="15">
        <f>SUM(D3:M3)</f>
        <v>9</v>
      </c>
    </row>
    <row r="4" spans="1:14" ht="17" customHeight="1" x14ac:dyDescent="0.35">
      <c r="A4" s="28"/>
      <c r="B4" s="22"/>
      <c r="C4" s="1" t="s">
        <v>27</v>
      </c>
      <c r="D4" s="1">
        <f>D3*5</f>
        <v>5</v>
      </c>
      <c r="E4" s="1">
        <f t="shared" ref="E4:M4" si="0">E3*5</f>
        <v>0</v>
      </c>
      <c r="F4" s="1">
        <f t="shared" si="0"/>
        <v>10</v>
      </c>
      <c r="G4" s="1">
        <f t="shared" si="0"/>
        <v>15</v>
      </c>
      <c r="H4" s="1">
        <f t="shared" si="0"/>
        <v>0</v>
      </c>
      <c r="I4" s="1">
        <f t="shared" si="0"/>
        <v>10</v>
      </c>
      <c r="J4" s="1">
        <f t="shared" si="0"/>
        <v>0</v>
      </c>
      <c r="K4" s="1">
        <f t="shared" si="0"/>
        <v>5</v>
      </c>
      <c r="L4" s="1">
        <f t="shared" si="0"/>
        <v>0</v>
      </c>
      <c r="M4" s="1">
        <f t="shared" si="0"/>
        <v>0</v>
      </c>
      <c r="N4" s="15">
        <f t="shared" ref="N4:N26" si="1">SUM(D4:M4)</f>
        <v>45</v>
      </c>
    </row>
    <row r="5" spans="1:14" ht="17" customHeight="1" x14ac:dyDescent="0.35">
      <c r="A5" s="28" t="s">
        <v>12</v>
      </c>
      <c r="B5" s="21" t="s">
        <v>32</v>
      </c>
      <c r="C5" s="1" t="s">
        <v>26</v>
      </c>
      <c r="D5" s="3"/>
      <c r="E5" s="4"/>
      <c r="F5" s="4"/>
      <c r="G5" s="4"/>
      <c r="H5" s="4"/>
      <c r="I5" s="4"/>
      <c r="J5" s="4"/>
      <c r="K5" s="4"/>
      <c r="L5" s="5"/>
      <c r="M5" s="1">
        <v>4</v>
      </c>
      <c r="N5" s="15">
        <f t="shared" si="1"/>
        <v>4</v>
      </c>
    </row>
    <row r="6" spans="1:14" ht="17" customHeight="1" x14ac:dyDescent="0.35">
      <c r="A6" s="28"/>
      <c r="B6" s="22"/>
      <c r="C6" s="1" t="s">
        <v>27</v>
      </c>
      <c r="D6" s="6"/>
      <c r="E6" s="7"/>
      <c r="F6" s="7"/>
      <c r="G6" s="7"/>
      <c r="H6" s="7"/>
      <c r="I6" s="7"/>
      <c r="J6" s="7"/>
      <c r="K6" s="7"/>
      <c r="L6" s="8"/>
      <c r="M6" s="1">
        <f>M5*10</f>
        <v>40</v>
      </c>
      <c r="N6" s="15">
        <f t="shared" si="1"/>
        <v>40</v>
      </c>
    </row>
    <row r="7" spans="1:14" ht="17" customHeight="1" x14ac:dyDescent="0.35">
      <c r="A7" s="28" t="s">
        <v>13</v>
      </c>
      <c r="B7" s="21" t="s">
        <v>32</v>
      </c>
      <c r="C7" s="1" t="s">
        <v>26</v>
      </c>
      <c r="D7" s="1">
        <v>2</v>
      </c>
      <c r="E7" s="1">
        <v>1</v>
      </c>
      <c r="F7" s="1">
        <v>3</v>
      </c>
      <c r="G7" s="1">
        <v>2</v>
      </c>
      <c r="H7" s="1">
        <v>1</v>
      </c>
      <c r="I7" s="1">
        <v>4</v>
      </c>
      <c r="J7" s="1">
        <v>2</v>
      </c>
      <c r="K7" s="1">
        <v>3</v>
      </c>
      <c r="L7" s="1">
        <v>2</v>
      </c>
      <c r="M7" s="1">
        <v>0</v>
      </c>
      <c r="N7" s="15">
        <f t="shared" si="1"/>
        <v>20</v>
      </c>
    </row>
    <row r="8" spans="1:14" ht="17" customHeight="1" x14ac:dyDescent="0.35">
      <c r="A8" s="28"/>
      <c r="B8" s="22"/>
      <c r="C8" s="1" t="s">
        <v>27</v>
      </c>
      <c r="D8" s="1">
        <f>D7*5</f>
        <v>10</v>
      </c>
      <c r="E8" s="1">
        <f t="shared" ref="E8:M8" si="2">E7*5</f>
        <v>5</v>
      </c>
      <c r="F8" s="1">
        <f t="shared" si="2"/>
        <v>15</v>
      </c>
      <c r="G8" s="1">
        <f t="shared" si="2"/>
        <v>10</v>
      </c>
      <c r="H8" s="1">
        <f t="shared" si="2"/>
        <v>5</v>
      </c>
      <c r="I8" s="1">
        <f t="shared" si="2"/>
        <v>20</v>
      </c>
      <c r="J8" s="1">
        <f t="shared" si="2"/>
        <v>10</v>
      </c>
      <c r="K8" s="1">
        <f t="shared" si="2"/>
        <v>15</v>
      </c>
      <c r="L8" s="1">
        <f t="shared" si="2"/>
        <v>10</v>
      </c>
      <c r="M8" s="1">
        <f t="shared" si="2"/>
        <v>0</v>
      </c>
      <c r="N8" s="15">
        <f t="shared" si="1"/>
        <v>100</v>
      </c>
    </row>
    <row r="9" spans="1:14" ht="17" customHeight="1" x14ac:dyDescent="0.35">
      <c r="A9" s="28" t="s">
        <v>14</v>
      </c>
      <c r="B9" s="21" t="s">
        <v>33</v>
      </c>
      <c r="C9" s="1" t="s">
        <v>26</v>
      </c>
      <c r="D9" s="11">
        <v>9</v>
      </c>
      <c r="E9" s="11">
        <v>7</v>
      </c>
      <c r="F9" s="11">
        <v>6</v>
      </c>
      <c r="G9" s="11">
        <v>7</v>
      </c>
      <c r="H9" s="11">
        <v>6</v>
      </c>
      <c r="I9" s="11">
        <v>8</v>
      </c>
      <c r="J9" s="11">
        <v>5</v>
      </c>
      <c r="K9" s="11">
        <v>8</v>
      </c>
      <c r="L9" s="11">
        <v>6</v>
      </c>
      <c r="M9" s="11">
        <v>2</v>
      </c>
      <c r="N9" s="16">
        <f t="shared" si="1"/>
        <v>64</v>
      </c>
    </row>
    <row r="10" spans="1:14" ht="17" customHeight="1" x14ac:dyDescent="0.35">
      <c r="A10" s="28"/>
      <c r="B10" s="22"/>
      <c r="C10" s="1" t="s">
        <v>27</v>
      </c>
      <c r="D10" s="11">
        <f>D9*10</f>
        <v>90</v>
      </c>
      <c r="E10" s="11">
        <f t="shared" ref="E10:M10" si="3">E9*10</f>
        <v>70</v>
      </c>
      <c r="F10" s="11">
        <f t="shared" si="3"/>
        <v>60</v>
      </c>
      <c r="G10" s="11">
        <f t="shared" si="3"/>
        <v>70</v>
      </c>
      <c r="H10" s="11">
        <f t="shared" si="3"/>
        <v>60</v>
      </c>
      <c r="I10" s="11">
        <f t="shared" si="3"/>
        <v>80</v>
      </c>
      <c r="J10" s="11">
        <f t="shared" si="3"/>
        <v>50</v>
      </c>
      <c r="K10" s="11">
        <f t="shared" si="3"/>
        <v>80</v>
      </c>
      <c r="L10" s="11">
        <f t="shared" si="3"/>
        <v>60</v>
      </c>
      <c r="M10" s="11">
        <f t="shared" si="3"/>
        <v>20</v>
      </c>
      <c r="N10" s="16">
        <f t="shared" si="1"/>
        <v>640</v>
      </c>
    </row>
    <row r="11" spans="1:14" ht="17" customHeight="1" x14ac:dyDescent="0.35">
      <c r="A11" s="28" t="s">
        <v>15</v>
      </c>
      <c r="B11" s="21" t="s">
        <v>33</v>
      </c>
      <c r="C11" s="1" t="s">
        <v>26</v>
      </c>
      <c r="D11" s="11">
        <v>16</v>
      </c>
      <c r="E11" s="11">
        <v>12</v>
      </c>
      <c r="F11" s="11">
        <v>14</v>
      </c>
      <c r="G11" s="11">
        <v>11</v>
      </c>
      <c r="H11" s="11">
        <v>13</v>
      </c>
      <c r="I11" s="11">
        <v>15</v>
      </c>
      <c r="J11" s="11">
        <v>12</v>
      </c>
      <c r="K11" s="11">
        <v>12</v>
      </c>
      <c r="L11" s="11">
        <v>13</v>
      </c>
      <c r="M11" s="11">
        <v>6</v>
      </c>
      <c r="N11" s="16">
        <f t="shared" si="1"/>
        <v>124</v>
      </c>
    </row>
    <row r="12" spans="1:14" ht="17" customHeight="1" x14ac:dyDescent="0.35">
      <c r="A12" s="28"/>
      <c r="B12" s="22"/>
      <c r="C12" s="1" t="s">
        <v>27</v>
      </c>
      <c r="D12" s="11">
        <f>D11*20</f>
        <v>320</v>
      </c>
      <c r="E12" s="11">
        <f t="shared" ref="E12:M12" si="4">E11*20</f>
        <v>240</v>
      </c>
      <c r="F12" s="11">
        <f t="shared" si="4"/>
        <v>280</v>
      </c>
      <c r="G12" s="11">
        <f t="shared" si="4"/>
        <v>220</v>
      </c>
      <c r="H12" s="11">
        <f t="shared" si="4"/>
        <v>260</v>
      </c>
      <c r="I12" s="11">
        <f t="shared" si="4"/>
        <v>300</v>
      </c>
      <c r="J12" s="11">
        <f t="shared" si="4"/>
        <v>240</v>
      </c>
      <c r="K12" s="11">
        <f t="shared" si="4"/>
        <v>240</v>
      </c>
      <c r="L12" s="11">
        <f t="shared" si="4"/>
        <v>260</v>
      </c>
      <c r="M12" s="11">
        <f t="shared" si="4"/>
        <v>120</v>
      </c>
      <c r="N12" s="16">
        <f t="shared" ref="E12:N12" si="5">N11*25</f>
        <v>3100</v>
      </c>
    </row>
    <row r="13" spans="1:14" ht="17" customHeight="1" x14ac:dyDescent="0.35">
      <c r="A13" s="28" t="s">
        <v>16</v>
      </c>
      <c r="B13" s="21" t="s">
        <v>33</v>
      </c>
      <c r="C13" s="1" t="s">
        <v>26</v>
      </c>
      <c r="D13" s="11">
        <v>14</v>
      </c>
      <c r="E13" s="11">
        <v>14</v>
      </c>
      <c r="F13" s="11">
        <v>12</v>
      </c>
      <c r="G13" s="11">
        <v>13</v>
      </c>
      <c r="H13" s="11">
        <v>14</v>
      </c>
      <c r="I13" s="11">
        <v>15</v>
      </c>
      <c r="J13" s="11">
        <v>17</v>
      </c>
      <c r="K13" s="11">
        <v>14</v>
      </c>
      <c r="L13" s="11">
        <v>13</v>
      </c>
      <c r="M13" s="11">
        <v>5</v>
      </c>
      <c r="N13" s="16">
        <f t="shared" si="1"/>
        <v>131</v>
      </c>
    </row>
    <row r="14" spans="1:14" ht="17" customHeight="1" x14ac:dyDescent="0.35">
      <c r="A14" s="28"/>
      <c r="B14" s="22"/>
      <c r="C14" s="1" t="s">
        <v>27</v>
      </c>
      <c r="D14" s="11">
        <f>D13*20</f>
        <v>280</v>
      </c>
      <c r="E14" s="11">
        <f t="shared" ref="E14:M14" si="6">E13*20</f>
        <v>280</v>
      </c>
      <c r="F14" s="11">
        <f t="shared" si="6"/>
        <v>240</v>
      </c>
      <c r="G14" s="11">
        <f t="shared" si="6"/>
        <v>260</v>
      </c>
      <c r="H14" s="11">
        <f t="shared" si="6"/>
        <v>280</v>
      </c>
      <c r="I14" s="11">
        <f t="shared" si="6"/>
        <v>300</v>
      </c>
      <c r="J14" s="11">
        <f t="shared" si="6"/>
        <v>340</v>
      </c>
      <c r="K14" s="11">
        <f t="shared" si="6"/>
        <v>280</v>
      </c>
      <c r="L14" s="11">
        <f t="shared" si="6"/>
        <v>260</v>
      </c>
      <c r="M14" s="11">
        <f t="shared" si="6"/>
        <v>100</v>
      </c>
      <c r="N14" s="16">
        <f t="shared" si="1"/>
        <v>2620</v>
      </c>
    </row>
    <row r="15" spans="1:14" ht="17" customHeight="1" x14ac:dyDescent="0.35">
      <c r="A15" s="28" t="s">
        <v>17</v>
      </c>
      <c r="B15" s="21" t="s">
        <v>33</v>
      </c>
      <c r="C15" s="1" t="s">
        <v>26</v>
      </c>
      <c r="D15" s="1">
        <v>3</v>
      </c>
      <c r="E15" s="1">
        <v>4</v>
      </c>
      <c r="F15" s="1"/>
      <c r="G15" s="1">
        <v>5</v>
      </c>
      <c r="H15" s="1">
        <v>4</v>
      </c>
      <c r="I15" s="1">
        <v>3</v>
      </c>
      <c r="J15" s="1">
        <v>5</v>
      </c>
      <c r="K15" s="1">
        <v>2</v>
      </c>
      <c r="L15" s="1">
        <v>2</v>
      </c>
      <c r="M15" s="1">
        <v>1</v>
      </c>
      <c r="N15" s="15">
        <f t="shared" si="1"/>
        <v>29</v>
      </c>
    </row>
    <row r="16" spans="1:14" ht="17" customHeight="1" x14ac:dyDescent="0.35">
      <c r="A16" s="28"/>
      <c r="B16" s="22"/>
      <c r="C16" s="1" t="s">
        <v>27</v>
      </c>
      <c r="D16" s="1">
        <f>D15*5</f>
        <v>15</v>
      </c>
      <c r="E16" s="1">
        <f t="shared" ref="E16:M16" si="7">E15*5</f>
        <v>20</v>
      </c>
      <c r="F16" s="1">
        <f t="shared" si="7"/>
        <v>0</v>
      </c>
      <c r="G16" s="1">
        <f t="shared" si="7"/>
        <v>25</v>
      </c>
      <c r="H16" s="1">
        <f t="shared" si="7"/>
        <v>20</v>
      </c>
      <c r="I16" s="1">
        <f t="shared" si="7"/>
        <v>15</v>
      </c>
      <c r="J16" s="1">
        <f t="shared" si="7"/>
        <v>25</v>
      </c>
      <c r="K16" s="1">
        <f t="shared" si="7"/>
        <v>10</v>
      </c>
      <c r="L16" s="1">
        <f t="shared" si="7"/>
        <v>10</v>
      </c>
      <c r="M16" s="1">
        <f t="shared" si="7"/>
        <v>5</v>
      </c>
      <c r="N16" s="15">
        <f t="shared" si="1"/>
        <v>145</v>
      </c>
    </row>
    <row r="17" spans="1:14" ht="17" customHeight="1" x14ac:dyDescent="0.35">
      <c r="A17" s="28" t="s">
        <v>18</v>
      </c>
      <c r="B17" s="21" t="s">
        <v>33</v>
      </c>
      <c r="C17" s="1" t="s">
        <v>26</v>
      </c>
      <c r="D17" s="11">
        <v>8</v>
      </c>
      <c r="E17" s="11">
        <v>10</v>
      </c>
      <c r="F17" s="11">
        <v>10</v>
      </c>
      <c r="G17" s="11">
        <v>9</v>
      </c>
      <c r="H17" s="11">
        <v>7</v>
      </c>
      <c r="I17" s="11">
        <v>10</v>
      </c>
      <c r="J17" s="11">
        <v>12</v>
      </c>
      <c r="K17" s="11">
        <v>12</v>
      </c>
      <c r="L17" s="11">
        <v>10</v>
      </c>
      <c r="M17" s="11">
        <v>4</v>
      </c>
      <c r="N17" s="16">
        <f t="shared" si="1"/>
        <v>92</v>
      </c>
    </row>
    <row r="18" spans="1:14" ht="17" customHeight="1" x14ac:dyDescent="0.35">
      <c r="A18" s="28"/>
      <c r="B18" s="22"/>
      <c r="C18" s="1" t="s">
        <v>27</v>
      </c>
      <c r="D18" s="11">
        <f>D17*15</f>
        <v>120</v>
      </c>
      <c r="E18" s="11">
        <f t="shared" ref="E18:M18" si="8">E17*15</f>
        <v>150</v>
      </c>
      <c r="F18" s="11">
        <f t="shared" si="8"/>
        <v>150</v>
      </c>
      <c r="G18" s="11">
        <f t="shared" si="8"/>
        <v>135</v>
      </c>
      <c r="H18" s="11">
        <f t="shared" si="8"/>
        <v>105</v>
      </c>
      <c r="I18" s="11">
        <f t="shared" si="8"/>
        <v>150</v>
      </c>
      <c r="J18" s="11">
        <f t="shared" si="8"/>
        <v>180</v>
      </c>
      <c r="K18" s="11">
        <f t="shared" si="8"/>
        <v>180</v>
      </c>
      <c r="L18" s="11">
        <f t="shared" si="8"/>
        <v>150</v>
      </c>
      <c r="M18" s="11">
        <f t="shared" si="8"/>
        <v>60</v>
      </c>
      <c r="N18" s="16">
        <f t="shared" si="1"/>
        <v>1380</v>
      </c>
    </row>
    <row r="19" spans="1:14" ht="17" customHeight="1" x14ac:dyDescent="0.35">
      <c r="A19" s="28" t="s">
        <v>19</v>
      </c>
      <c r="B19" s="21" t="s">
        <v>33</v>
      </c>
      <c r="C19" s="1" t="s">
        <v>26</v>
      </c>
      <c r="D19" s="3"/>
      <c r="E19" s="4"/>
      <c r="F19" s="4"/>
      <c r="G19" s="4"/>
      <c r="H19" s="4"/>
      <c r="I19" s="4"/>
      <c r="J19" s="4"/>
      <c r="K19" s="4"/>
      <c r="L19" s="4"/>
      <c r="M19" s="5"/>
      <c r="N19" s="17">
        <f t="shared" si="1"/>
        <v>0</v>
      </c>
    </row>
    <row r="20" spans="1:14" ht="17" customHeight="1" x14ac:dyDescent="0.35">
      <c r="A20" s="28"/>
      <c r="B20" s="22"/>
      <c r="C20" s="1" t="s">
        <v>27</v>
      </c>
      <c r="D20" s="6"/>
      <c r="E20" s="7"/>
      <c r="F20" s="7"/>
      <c r="G20" s="7"/>
      <c r="H20" s="7"/>
      <c r="I20" s="7"/>
      <c r="J20" s="7"/>
      <c r="K20" s="7"/>
      <c r="L20" s="7"/>
      <c r="M20" s="8"/>
      <c r="N20" s="18">
        <f t="shared" si="1"/>
        <v>0</v>
      </c>
    </row>
    <row r="21" spans="1:14" ht="17" customHeight="1" x14ac:dyDescent="0.35">
      <c r="A21" s="28" t="s">
        <v>23</v>
      </c>
      <c r="B21" s="21" t="s">
        <v>33</v>
      </c>
      <c r="C21" s="1" t="s">
        <v>26</v>
      </c>
      <c r="D21" s="1">
        <v>4</v>
      </c>
      <c r="E21" s="1">
        <v>3</v>
      </c>
      <c r="F21" s="1">
        <v>4</v>
      </c>
      <c r="G21" s="1">
        <v>5</v>
      </c>
      <c r="H21" s="1">
        <v>5</v>
      </c>
      <c r="I21" s="1">
        <v>6</v>
      </c>
      <c r="J21" s="1">
        <v>4</v>
      </c>
      <c r="K21" s="1">
        <v>8</v>
      </c>
      <c r="L21" s="1">
        <v>5</v>
      </c>
      <c r="M21" s="1">
        <v>1</v>
      </c>
      <c r="N21" s="15">
        <f t="shared" si="1"/>
        <v>45</v>
      </c>
    </row>
    <row r="22" spans="1:14" ht="17" customHeight="1" x14ac:dyDescent="0.35">
      <c r="A22" s="28"/>
      <c r="B22" s="22"/>
      <c r="C22" s="1" t="s">
        <v>27</v>
      </c>
      <c r="D22" s="1">
        <f>D21*5</f>
        <v>20</v>
      </c>
      <c r="E22" s="1">
        <f t="shared" ref="E22:M22" si="9">E21*5</f>
        <v>15</v>
      </c>
      <c r="F22" s="1">
        <f t="shared" si="9"/>
        <v>20</v>
      </c>
      <c r="G22" s="1">
        <f t="shared" si="9"/>
        <v>25</v>
      </c>
      <c r="H22" s="1">
        <f t="shared" si="9"/>
        <v>25</v>
      </c>
      <c r="I22" s="1">
        <f t="shared" si="9"/>
        <v>30</v>
      </c>
      <c r="J22" s="1">
        <f t="shared" si="9"/>
        <v>20</v>
      </c>
      <c r="K22" s="1">
        <f t="shared" si="9"/>
        <v>40</v>
      </c>
      <c r="L22" s="1">
        <f t="shared" si="9"/>
        <v>25</v>
      </c>
      <c r="M22" s="1">
        <f t="shared" si="9"/>
        <v>5</v>
      </c>
      <c r="N22" s="15">
        <f t="shared" si="1"/>
        <v>225</v>
      </c>
    </row>
    <row r="23" spans="1:14" ht="17" customHeight="1" x14ac:dyDescent="0.35">
      <c r="A23" s="28" t="s">
        <v>20</v>
      </c>
      <c r="B23" s="21" t="s">
        <v>32</v>
      </c>
      <c r="C23" s="1" t="s">
        <v>26</v>
      </c>
      <c r="D23" s="3"/>
      <c r="E23" s="4"/>
      <c r="F23" s="4"/>
      <c r="G23" s="4"/>
      <c r="H23" s="4"/>
      <c r="I23" s="4"/>
      <c r="J23" s="4"/>
      <c r="K23" s="4"/>
      <c r="L23" s="4"/>
      <c r="M23" s="5"/>
      <c r="N23" s="17">
        <f t="shared" si="1"/>
        <v>0</v>
      </c>
    </row>
    <row r="24" spans="1:14" ht="17" customHeight="1" x14ac:dyDescent="0.35">
      <c r="A24" s="28"/>
      <c r="B24" s="22"/>
      <c r="C24" s="1" t="s">
        <v>27</v>
      </c>
      <c r="D24" s="6"/>
      <c r="E24" s="7"/>
      <c r="F24" s="7"/>
      <c r="G24" s="7"/>
      <c r="H24" s="7"/>
      <c r="I24" s="7"/>
      <c r="J24" s="7"/>
      <c r="K24" s="7"/>
      <c r="L24" s="7"/>
      <c r="M24" s="8"/>
      <c r="N24" s="18">
        <f t="shared" si="1"/>
        <v>0</v>
      </c>
    </row>
    <row r="25" spans="1:14" ht="17" customHeight="1" x14ac:dyDescent="0.35">
      <c r="A25" s="28" t="s">
        <v>21</v>
      </c>
      <c r="B25" s="21" t="s">
        <v>33</v>
      </c>
      <c r="C25" s="1" t="s">
        <v>26</v>
      </c>
      <c r="D25" s="1">
        <v>3</v>
      </c>
      <c r="E25" s="1">
        <v>2</v>
      </c>
      <c r="F25" s="1">
        <v>4</v>
      </c>
      <c r="G25" s="1"/>
      <c r="H25" s="1">
        <v>5</v>
      </c>
      <c r="I25" s="1">
        <v>4</v>
      </c>
      <c r="J25" s="1">
        <v>3</v>
      </c>
      <c r="K25" s="1">
        <v>4</v>
      </c>
      <c r="L25" s="1">
        <v>3</v>
      </c>
      <c r="M25" s="1">
        <v>4</v>
      </c>
      <c r="N25" s="15">
        <f t="shared" si="1"/>
        <v>32</v>
      </c>
    </row>
    <row r="26" spans="1:14" ht="17" customHeight="1" x14ac:dyDescent="0.35">
      <c r="A26" s="28"/>
      <c r="B26" s="22"/>
      <c r="C26" s="1" t="s">
        <v>27</v>
      </c>
      <c r="D26" s="1">
        <f>D25*5</f>
        <v>15</v>
      </c>
      <c r="E26" s="1">
        <f t="shared" ref="E26:M26" si="10">E25*5</f>
        <v>10</v>
      </c>
      <c r="F26" s="1">
        <f t="shared" si="10"/>
        <v>20</v>
      </c>
      <c r="G26" s="1">
        <f t="shared" si="10"/>
        <v>0</v>
      </c>
      <c r="H26" s="1">
        <f t="shared" si="10"/>
        <v>25</v>
      </c>
      <c r="I26" s="1">
        <f t="shared" si="10"/>
        <v>20</v>
      </c>
      <c r="J26" s="1">
        <f t="shared" si="10"/>
        <v>15</v>
      </c>
      <c r="K26" s="1">
        <f t="shared" si="10"/>
        <v>20</v>
      </c>
      <c r="L26" s="1">
        <f t="shared" si="10"/>
        <v>15</v>
      </c>
      <c r="M26" s="1">
        <f t="shared" si="10"/>
        <v>20</v>
      </c>
      <c r="N26" s="15">
        <f t="shared" si="1"/>
        <v>160</v>
      </c>
    </row>
    <row r="27" spans="1:14" ht="17" customHeight="1" x14ac:dyDescent="0.5">
      <c r="A27" s="24" t="s">
        <v>28</v>
      </c>
      <c r="B27" s="25"/>
      <c r="C27" s="11" t="s">
        <v>29</v>
      </c>
      <c r="D27" s="12">
        <f>SUMIF($C3:$C$26,"Frequency",D3:D26)</f>
        <v>60</v>
      </c>
      <c r="E27" s="12">
        <f>SUMIF($C3:$C$26,"Frequency",E3:E26)</f>
        <v>53</v>
      </c>
      <c r="F27" s="12">
        <f>SUMIF($C3:$C$26,"Frequency",F3:F26)</f>
        <v>55</v>
      </c>
      <c r="G27" s="12">
        <f>SUMIF($C3:$C$26,"Frequency",G3:G26)</f>
        <v>55</v>
      </c>
      <c r="H27" s="12">
        <f>SUMIF($C3:$C$26,"Frequency",H3:H26)</f>
        <v>55</v>
      </c>
      <c r="I27" s="12">
        <f>SUMIF($C3:$C$26,"Frequency",I3:I26)</f>
        <v>67</v>
      </c>
      <c r="J27" s="12">
        <f>SUMIF($C3:$C$26,"Frequency",J3:J26)</f>
        <v>60</v>
      </c>
      <c r="K27" s="12">
        <f>SUMIF($C3:$C$26,"Frequency",K3:K26)</f>
        <v>64</v>
      </c>
      <c r="L27" s="12">
        <f>SUMIF($C3:$C$26,"Frequency",L3:L26)</f>
        <v>54</v>
      </c>
      <c r="M27" s="12">
        <f>SUMIF($C3:$C$26,"Frequency",M3:M26)</f>
        <v>27</v>
      </c>
      <c r="N27" s="13">
        <f>SUMIF($C3:$C$26,"Frequency",N3:N26)</f>
        <v>550</v>
      </c>
    </row>
    <row r="28" spans="1:14" ht="17" customHeight="1" x14ac:dyDescent="0.5">
      <c r="A28" s="26"/>
      <c r="B28" s="27"/>
      <c r="C28" s="11" t="s">
        <v>30</v>
      </c>
      <c r="D28" s="13">
        <f>SUMIF($C4:$C$26,"Time stop line",D4:D26)</f>
        <v>875</v>
      </c>
      <c r="E28" s="13">
        <f>SUMIF($C4:$C$26,"Time stop line",E4:E26)</f>
        <v>790</v>
      </c>
      <c r="F28" s="13">
        <f>SUMIF($C4:$C$26,"Time stop line",F4:F26)</f>
        <v>795</v>
      </c>
      <c r="G28" s="13">
        <f>SUMIF($C4:$C$26,"Time stop line",G4:G26)</f>
        <v>760</v>
      </c>
      <c r="H28" s="13">
        <f>SUMIF($C4:$C$26,"Time stop line",H4:H26)</f>
        <v>780</v>
      </c>
      <c r="I28" s="13">
        <f>SUMIF($C4:$C$26,"Time stop line",I4:I26)</f>
        <v>925</v>
      </c>
      <c r="J28" s="13">
        <f>SUMIF($C4:$C$26,"Time stop line",J4:J26)</f>
        <v>880</v>
      </c>
      <c r="K28" s="13">
        <f>SUMIF($C4:$C$26,"Time stop line",K4:K26)</f>
        <v>870</v>
      </c>
      <c r="L28" s="13">
        <f>SUMIF($C4:$C$26,"Time stop line",L4:L26)</f>
        <v>790</v>
      </c>
      <c r="M28" s="13">
        <f>SUMIF($C4:$C$26,"Time stop line",M4:M26)</f>
        <v>370</v>
      </c>
      <c r="N28" s="14">
        <f>SUMIF($C4:$C$26,"Time stop line",N4:N26)</f>
        <v>8455</v>
      </c>
    </row>
    <row r="29" spans="1:14" ht="21" x14ac:dyDescent="0.5">
      <c r="A29" s="26"/>
      <c r="B29" s="27"/>
      <c r="C29" s="20" t="s">
        <v>34</v>
      </c>
      <c r="D29" s="29">
        <f>D28*0.048</f>
        <v>42</v>
      </c>
      <c r="E29" s="29">
        <f t="shared" ref="E29:N29" si="11">E28*0.048</f>
        <v>37.92</v>
      </c>
      <c r="F29" s="29">
        <f t="shared" si="11"/>
        <v>38.160000000000004</v>
      </c>
      <c r="G29" s="29">
        <f t="shared" si="11"/>
        <v>36.480000000000004</v>
      </c>
      <c r="H29" s="29">
        <f t="shared" si="11"/>
        <v>37.44</v>
      </c>
      <c r="I29" s="29">
        <f t="shared" si="11"/>
        <v>44.4</v>
      </c>
      <c r="J29" s="29">
        <f t="shared" si="11"/>
        <v>42.24</v>
      </c>
      <c r="K29" s="29">
        <f t="shared" si="11"/>
        <v>41.76</v>
      </c>
      <c r="L29" s="29">
        <f t="shared" si="11"/>
        <v>37.92</v>
      </c>
      <c r="M29" s="29">
        <f t="shared" si="11"/>
        <v>17.760000000000002</v>
      </c>
      <c r="N29" s="29">
        <f t="shared" si="11"/>
        <v>405.84000000000003</v>
      </c>
    </row>
  </sheetData>
  <mergeCells count="26">
    <mergeCell ref="A5:A6"/>
    <mergeCell ref="A7:A8"/>
    <mergeCell ref="A9:A10"/>
    <mergeCell ref="A11:A12"/>
    <mergeCell ref="A13:A14"/>
    <mergeCell ref="B25:B26"/>
    <mergeCell ref="B23:B24"/>
    <mergeCell ref="A1:N1"/>
    <mergeCell ref="A27:B29"/>
    <mergeCell ref="B3:B4"/>
    <mergeCell ref="B5:B6"/>
    <mergeCell ref="B7:B8"/>
    <mergeCell ref="B9:B10"/>
    <mergeCell ref="B11:B12"/>
    <mergeCell ref="A15:A16"/>
    <mergeCell ref="A17:A18"/>
    <mergeCell ref="A19:A20"/>
    <mergeCell ref="A21:A22"/>
    <mergeCell ref="A23:A24"/>
    <mergeCell ref="A25:A26"/>
    <mergeCell ref="A3:A4"/>
    <mergeCell ref="B13:B14"/>
    <mergeCell ref="B15:B16"/>
    <mergeCell ref="B17:B18"/>
    <mergeCell ref="B19:B20"/>
    <mergeCell ref="B21:B22"/>
  </mergeCells>
  <printOptions horizontalCentered="1" verticalCentered="1"/>
  <pageMargins left="0" right="0" top="0" bottom="0" header="0" footer="0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CONG_Thanh</dc:creator>
  <cp:lastModifiedBy>DINH CONG_Thanh</cp:lastModifiedBy>
  <cp:lastPrinted>2024-01-10T07:29:15Z</cp:lastPrinted>
  <dcterms:created xsi:type="dcterms:W3CDTF">2024-01-10T07:15:00Z</dcterms:created>
  <dcterms:modified xsi:type="dcterms:W3CDTF">2024-01-11T01:46:46Z</dcterms:modified>
</cp:coreProperties>
</file>