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2\ReportPSNV\"/>
    </mc:Choice>
  </mc:AlternateContent>
  <xr:revisionPtr revIDLastSave="0" documentId="13_ncr:1_{62EB9FCD-64AD-476C-8D25-2373C5D362A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14" l="1"/>
  <c r="K135" i="14"/>
  <c r="K134" i="14"/>
  <c r="O137" i="14"/>
  <c r="P136" i="14"/>
  <c r="R213" i="14"/>
  <c r="K141" i="14" l="1"/>
  <c r="P212" i="14" l="1"/>
  <c r="P211" i="14"/>
  <c r="P200" i="14"/>
  <c r="O211" i="14"/>
  <c r="P205" i="14" l="1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<sst xmlns="http://schemas.openxmlformats.org/spreadsheetml/2006/main" count="794" uniqueCount="267">
  <si>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</si>
  <si>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</si>
  <si>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</si>
  <si>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</si>
  <si>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</si>
  <si>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</si>
  <si>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</si>
  <si>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</si>
  <si>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</si>
  <si>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</si>
  <si>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</si>
  <si>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</si>
  <si>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</si>
  <si>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</si>
  <si>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</si>
  <si>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</si>
  <si>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</si>
  <si>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</si>
  <si>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</si>
  <si>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</si>
  <si>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</si>
  <si>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</si>
  <si>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</si>
  <si>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</si>
  <si>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</si>
  <si>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</si>
  <si>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</si>
  <si>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</si>
  <si>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</si>
  <si>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</si>
  <si>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</si>
  <si>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</si>
  <si>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</si>
  <si>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</si>
  <si>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</si>
  <si>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</si>
  <si>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</si>
  <si>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</si>
  <si>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</si>
  <si>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</si>
  <si>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</si>
  <si>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</si>
  <si>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</si>
  <si>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</si>
  <si>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</si>
  <si>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</si>
  <si>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</si>
  <si>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</si>
  <si>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</si>
  <si>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</si>
  <si>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</si>
  <si>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</si>
  <si>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</si>
  <si>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</si>
  <si>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</si>
  <si>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</si>
  <si>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</si>
  <si>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</si>
  <si>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</si>
  <si>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</si>
  <si>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</si>
  <si>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</si>
  <si>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</si>
  <si>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</si>
  <si>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</si>
  <si>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</si>
  <si>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</si>
  <si>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</si>
  <si>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</si>
  <si>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</si>
  <si>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</si>
  <si>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</si>
  <si>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</si>
  <si>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</si>
  <si>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</si>
  <si>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</si>
  <si>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</si>
  <si>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</si>
  <si>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</si>
  <si>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</si>
  <si>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</si>
  <si>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</si>
  <si>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</si>
  <si>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</si>
  <si>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</si>
  <si>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</si>
  <si>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</si>
  <si>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</si>
  <si>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</si>
  <si>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</si>
  <si>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</si>
  <si>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</si>
  <si>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</si>
  <si>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</si>
  <si>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</si>
  <si>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</si>
  <si>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</si>
  <si>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</si>
  <si>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</si>
  <si>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</si>
  <si>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</si>
  <si>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</si>
  <si>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</si>
  <si>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</si>
  <si>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</si>
  <si>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</si>
  <si>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</si>
  <si>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</si>
  <si>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</si>
  <si>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</si>
  <si>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</si>
  <si>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</si>
  <si>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</si>
  <si>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</si>
  <si>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</si>
  <si>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</si>
  <si>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</si>
  <si>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</si>
  <si>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</si>
  <si>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</si>
  <si>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</si>
  <si>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</si>
  <si>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</si>
  <si>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</si>
  <si>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</si>
  <si>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</si>
  <si>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</si>
  <si>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</si>
  <si>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</si>
  <si>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</si>
  <si>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</si>
  <si>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</si>
  <si>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</si>
  <si>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</si>
  <si>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</si>
  <si>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</si>
  <si>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</si>
  <si>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</si>
  <si>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</si>
  <si>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</si>
  <si>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</si>
  <si>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</si>
  <si>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</si>
  <si>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</si>
  <si>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</si>
  <si>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</si>
  <si>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</si>
  <si>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</si>
  <si>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</si>
  <si>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</si>
  <si>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</si>
  <si>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</si>
  <si>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</si>
  <si>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</si>
  <si>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</si>
  <si>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</si>
  <si>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</si>
  <si>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</si>
  <si>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</si>
  <si>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</si>
  <si>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</si>
  <si>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</si>
  <si>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</si>
  <si>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</si>
  <si>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</si>
  <si>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</si>
  <si>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</si>
  <si>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</si>
  <si>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</si>
  <si>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</si>
  <si>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</si>
  <si>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</si>
  <si>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</si>
  <si>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</si>
  <si>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</si>
  <si>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</si>
  <si>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</si>
  <si>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</si>
  <si>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</si>
  <si>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</si>
  <si>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</si>
  <si>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</si>
  <si>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</si>
  <si>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</si>
  <si>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</si>
  <si>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</si>
  <si>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</si>
  <si>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</si>
  <si>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</si>
  <si>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</si>
  <si>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</si>
  <si>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</si>
  <si>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</si>
  <si>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</si>
  <si>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</si>
  <si>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</si>
  <si>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</si>
  <si>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</si>
  <si>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</si>
  <si>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</si>
  <si>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</si>
  <si>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</si>
  <si>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</si>
  <si>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</si>
  <si>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</si>
  <si>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</si>
  <si>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</si>
  <si>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</si>
  <si>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</si>
  <si>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</si>
  <si>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</si>
  <si>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</si>
  <si>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</si>
  <si>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</si>
  <si>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</si>
  <si>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</si>
  <si>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</si>
  <si>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</si>
  <si>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</si>
  <si>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</si>
  <si>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</si>
  <si>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</si>
  <si>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</si>
  <si>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</si>
  <si>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</si>
  <si>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</si>
  <si>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</si>
  <si>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</si>
  <si>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</si>
  <si>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</si>
  <si>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</si>
  <si>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</si>
  <si>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</si>
  <si>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</si>
  <si>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</si>
  <si>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</si>
  <si>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</si>
  <si>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</si>
  <si>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</si>
  <si>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</si>
  <si>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</si>
  <si>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</si>
  <si>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</si>
  <si>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</si>
  <si>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</si>
  <si>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</si>
  <si>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</si>
  <si>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</si>
  <si>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</si>
  <si>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</si>
  <si>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</si>
  <si>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</si>
  <si>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</si>
  <si>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</si>
  <si>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</si>
  <si>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</si>
  <si>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</si>
  <si>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</si>
  <si>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</si>
  <si>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</si>
  <si>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</si>
  <si>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</si>
  <si>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</si>
  <si>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</si>
  <si>
    <t>Request</t>
  </si>
  <si>
    <t>stationery</t>
  </si>
  <si>
    <t>infra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</si>
</sst>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4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1357D1"/>
      <color rgb="FF5F86CD"/>
      <color rgb="FF76F1FE"/>
      <color rgb="FF0000FF"/>
      <color rgb="FF386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57.1</c:v>
                </c:pt>
                <c:pt idx="1">
                  <c:v>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1357D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1297" y="40927804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1" name="Chart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1:G162" totalsRowShown="0">
  <autoFilter ref="B151:G16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100-000001000000}" name="Member name" dataDxfId="6"/>
    <tableColumn id="2" xr3:uid="{00000000-0010-0000-0100-000002000000}" name="Normal Support" dataDxfId="5"/>
    <tableColumn id="3" xr3:uid="{00000000-0010-0000-0100-000003000000}" name="Trouble Support" dataDxfId="4"/>
    <tableColumn id="4" xr3:uid="{00000000-0010-0000-0100-000004000000}" name="Develop" dataDxfId="3">
      <calculatedColumnFormula>100%-Table256[[#This Row],[Normal Support]]-Table256[[#This Row],[Trouble Support]]</calculatedColumnFormula>
    </tableColumn>
    <tableColumn id="5" xr3:uid="{00000000-0010-0000-0100-000005000000}" name="Line" dataDxfId="2"/>
    <tableColumn id="6" xr3:uid="{00000000-0010-0000-0100-000006000000}" name="Bar" dataDxfId="1"/>
    <tableColumn id="7" xr3:uid="{00000000-0010-0000-01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19"/>
  <sheetViews>
    <sheetView tabSelected="1" topLeftCell="F119" zoomScale="70" zoomScaleNormal="70" workbookViewId="0">
      <selection activeCell="K136" sqref="K136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264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191" t="s">
        <v>261</v>
      </c>
      <c r="X111" s="191" t="s">
        <v>206</v>
      </c>
      <c r="Y111" s="191" t="s">
        <v>218</v>
      </c>
      <c r="Z111" s="191" t="s">
        <v>262</v>
      </c>
      <c r="AA111" s="191" t="s">
        <v>263</v>
      </c>
      <c r="AB111" s="19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3">
        <v>65</v>
      </c>
      <c r="T118" s="193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4"/>
      <c r="T119" s="194"/>
    </row>
    <row r="120" spans="2:28" ht="18">
      <c r="B120" s="182" t="s">
        <v>210</v>
      </c>
      <c r="C120" s="182">
        <v>65</v>
      </c>
      <c r="D120" s="183">
        <v>32</v>
      </c>
    </row>
    <row r="134" spans="10:16">
      <c r="J134" s="68" t="s">
        <v>265</v>
      </c>
      <c r="K134" s="68">
        <f>3/60*490</f>
        <v>24.5</v>
      </c>
    </row>
    <row r="135" spans="10:16">
      <c r="J135" s="68" t="s">
        <v>266</v>
      </c>
      <c r="K135" s="68">
        <f>3/60*652</f>
        <v>32.6</v>
      </c>
      <c r="P135" s="190" t="s">
        <v>257</v>
      </c>
    </row>
    <row r="136" spans="10:16">
      <c r="O136" s="68">
        <v>1142</v>
      </c>
      <c r="P136" s="68">
        <f>1/60*1142</f>
        <v>19.033333333333331</v>
      </c>
    </row>
    <row r="137" spans="10:16">
      <c r="O137" s="68">
        <f>3/60*1142</f>
        <v>57.1</v>
      </c>
    </row>
    <row r="138" spans="10:16">
      <c r="J138" s="156">
        <v>57.1</v>
      </c>
      <c r="K138" s="68">
        <v>100</v>
      </c>
      <c r="L138" s="68" t="s">
        <v>260</v>
      </c>
    </row>
    <row r="139" spans="10:16">
      <c r="J139" s="68">
        <v>19.03</v>
      </c>
      <c r="K139" s="68">
        <f>J139*K138/J138</f>
        <v>33.327495621716288</v>
      </c>
      <c r="L139" s="68" t="s">
        <v>259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57.1</v>
      </c>
      <c r="P140" s="156">
        <v>19.03</v>
      </c>
    </row>
    <row r="141" spans="10:16">
      <c r="J141" s="68" t="s">
        <v>258</v>
      </c>
      <c r="K141" s="68">
        <f>K138-K139</f>
        <v>66.672504378283719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4">
      <c r="T161" s="68" t="s">
        <v>224</v>
      </c>
      <c r="U161" s="68" t="s">
        <v>223</v>
      </c>
      <c r="X161" s="68" t="s">
        <v>235</v>
      </c>
    </row>
    <row r="162" spans="9:24">
      <c r="S162" s="68" t="s">
        <v>221</v>
      </c>
      <c r="T162" s="68">
        <v>65</v>
      </c>
      <c r="U162" s="68">
        <v>35</v>
      </c>
      <c r="X162" s="68">
        <v>6.5</v>
      </c>
    </row>
    <row r="163" spans="9:24">
      <c r="S163" s="68" t="s">
        <v>220</v>
      </c>
      <c r="T163" s="68">
        <v>55</v>
      </c>
      <c r="U163" s="68">
        <v>45</v>
      </c>
      <c r="X163" s="68">
        <v>5.5</v>
      </c>
    </row>
    <row r="165" spans="9:24">
      <c r="I165" s="68" t="s">
        <v>233</v>
      </c>
      <c r="J165" s="49">
        <v>0.35</v>
      </c>
    </row>
    <row r="166" spans="9:24">
      <c r="I166" s="68" t="s">
        <v>234</v>
      </c>
      <c r="J166" s="49">
        <v>0.65</v>
      </c>
    </row>
    <row r="172" spans="9:24">
      <c r="T172" s="68" t="s">
        <v>238</v>
      </c>
    </row>
    <row r="173" spans="9:24">
      <c r="S173" s="68" t="s">
        <v>237</v>
      </c>
      <c r="T173" s="49">
        <v>0.3</v>
      </c>
    </row>
    <row r="174" spans="9:24">
      <c r="S174" s="68" t="s">
        <v>236</v>
      </c>
      <c r="T174" s="49">
        <v>0.1</v>
      </c>
    </row>
    <row r="175" spans="9:24">
      <c r="S175" s="68" t="s">
        <v>239</v>
      </c>
      <c r="T175" s="49">
        <v>0.6</v>
      </c>
    </row>
    <row r="196" spans="14:21">
      <c r="N196" s="156"/>
      <c r="O196" s="156" t="s">
        <v>250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249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/>
    </row>
    <row r="210" spans="14:22">
      <c r="N210" s="156"/>
      <c r="O210" s="156" t="s">
        <v>250</v>
      </c>
      <c r="P210" s="156" t="s">
        <v>253</v>
      </c>
    </row>
    <row r="211" spans="14:22">
      <c r="N211" s="156" t="s">
        <v>251</v>
      </c>
      <c r="O211" s="156">
        <f>O197+O200</f>
        <v>490</v>
      </c>
      <c r="P211" s="156">
        <f>3/60*20*490</f>
        <v>490</v>
      </c>
      <c r="Q211" s="68" t="s">
        <v>255</v>
      </c>
    </row>
    <row r="212" spans="14:22">
      <c r="N212" s="156" t="s">
        <v>252</v>
      </c>
      <c r="O212" s="156">
        <v>652</v>
      </c>
      <c r="P212" s="156">
        <f>3/60*20*652</f>
        <v>652</v>
      </c>
      <c r="Q212" s="68" t="s">
        <v>254</v>
      </c>
    </row>
    <row r="213" spans="14:22">
      <c r="Q213" s="68" t="s">
        <v>256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5" t="s">
        <v>136</v>
      </c>
      <c r="B1" s="195"/>
      <c r="C1" s="195"/>
      <c r="D1" s="195"/>
      <c r="E1" s="195"/>
      <c r="F1" s="195"/>
      <c r="G1" s="19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6" t="s">
        <v>106</v>
      </c>
      <c r="C2" s="196"/>
      <c r="D2" s="196"/>
      <c r="E2" s="196"/>
      <c r="F2" s="196"/>
      <c r="G2" s="196"/>
    </row>
    <row r="3" spans="1:16">
      <c r="B3" s="197" t="s">
        <v>107</v>
      </c>
      <c r="C3" s="197"/>
      <c r="D3" s="197"/>
      <c r="E3" s="197"/>
      <c r="F3" s="197"/>
      <c r="G3" s="19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8" t="s">
        <v>93</v>
      </c>
      <c r="B1" s="198"/>
      <c r="C1" s="19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1" t="s">
        <v>152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7" ht="28.5" customHeight="1">
      <c r="A2" s="199" t="s">
        <v>84</v>
      </c>
      <c r="B2" s="200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2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3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4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4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5" t="s">
        <v>153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27" ht="54" customHeight="1">
      <c r="A9" s="199" t="s">
        <v>88</v>
      </c>
      <c r="B9" s="200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6" t="s">
        <v>101</v>
      </c>
      <c r="B10" s="207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6" t="s">
        <v>102</v>
      </c>
      <c r="B11" s="208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9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9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1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7" ht="42.75" hidden="1" customHeight="1">
      <c r="A16" s="199" t="s">
        <v>82</v>
      </c>
      <c r="B16" s="200"/>
      <c r="C16" s="200" t="s">
        <v>99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84" t="s">
        <v>100</v>
      </c>
    </row>
    <row r="17" spans="1:15" ht="51.75" hidden="1" customHeight="1">
      <c r="A17" s="206" t="s">
        <v>97</v>
      </c>
      <c r="B17" s="207"/>
      <c r="C17" s="211">
        <f>O13</f>
        <v>0.4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85" t="s">
        <v>89</v>
      </c>
    </row>
    <row r="18" spans="1:15" ht="44.25" hidden="1">
      <c r="A18" s="206" t="s">
        <v>98</v>
      </c>
      <c r="B18" s="207"/>
      <c r="C18" s="212">
        <v>16.3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85" t="s">
        <v>89</v>
      </c>
    </row>
    <row r="19" spans="1:15" ht="45" hidden="1" thickBot="1">
      <c r="A19" s="213" t="s">
        <v>83</v>
      </c>
      <c r="B19" s="214"/>
      <c r="C19" s="215">
        <f>C17+C18</f>
        <v>16.7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1" t="s">
        <v>154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2" ht="28.5" customHeight="1">
      <c r="A2" s="199" t="s">
        <v>84</v>
      </c>
      <c r="B2" s="200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2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3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7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8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5" t="s">
        <v>155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22" ht="54" customHeight="1">
      <c r="A9" s="199" t="s">
        <v>88</v>
      </c>
      <c r="B9" s="200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6" t="s">
        <v>101</v>
      </c>
      <c r="B10" s="207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6" t="s">
        <v>102</v>
      </c>
      <c r="B11" s="208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9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20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1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2" ht="42.75" hidden="1" customHeight="1">
      <c r="A16" s="199" t="s">
        <v>82</v>
      </c>
      <c r="B16" s="200"/>
      <c r="C16" s="200" t="s">
        <v>99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84" t="s">
        <v>100</v>
      </c>
    </row>
    <row r="17" spans="1:15" ht="51.75" hidden="1" customHeight="1">
      <c r="A17" s="206" t="s">
        <v>97</v>
      </c>
      <c r="B17" s="207"/>
      <c r="C17" s="211">
        <f>O13</f>
        <v>0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85" t="s">
        <v>89</v>
      </c>
    </row>
    <row r="18" spans="1:15" ht="44.25" hidden="1">
      <c r="A18" s="206" t="s">
        <v>98</v>
      </c>
      <c r="B18" s="207"/>
      <c r="C18" s="212">
        <v>16.3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85" t="s">
        <v>89</v>
      </c>
    </row>
    <row r="19" spans="1:15" ht="45" hidden="1" thickBot="1">
      <c r="A19" s="213" t="s">
        <v>83</v>
      </c>
      <c r="B19" s="214"/>
      <c r="C19" s="215">
        <f>C17+C18</f>
        <v>16.3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1" t="s">
        <v>199</v>
      </c>
      <c r="B1" s="221"/>
      <c r="C1" s="221"/>
      <c r="D1" s="221"/>
      <c r="E1" s="221"/>
      <c r="F1" s="221"/>
      <c r="G1" s="221"/>
      <c r="H1" s="221"/>
      <c r="I1" s="221"/>
      <c r="J1" s="22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2024-03-04T09:15:48Z</dcterms:modified>
</cp:coreProperties>
</file>