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2\ReportPSNV\"/>
    </mc:Choice>
  </mc:AlternateContent>
  <xr:revisionPtr revIDLastSave="0" documentId="13_ncr:1_{573CF9BB-F6B3-43E3-9F66-510EAA0E95C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14" l="1"/>
  <c r="K135" i="14"/>
  <c r="K134" i="14"/>
  <c r="O137" i="14"/>
  <c r="P136" i="14"/>
  <c r="K141" i="14" l="1"/>
  <c r="P212" i="14" l="1"/>
  <c r="P211" i="14"/>
  <c r="R213" i="14" s="1"/>
  <c r="P200" i="14"/>
  <c r="O211" i="14"/>
  <c r="P205" i="14" l="1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<sst xmlns="http://schemas.openxmlformats.org/spreadsheetml/2006/main" count="794" uniqueCount="267">
  <si>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</si>
  <si>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</si>
  <si>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</si>
  <si>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</si>
  <si>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</si>
  <si>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</si>
  <si>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</si>
  <si>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</si>
  <si>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</si>
  <si>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</si>
  <si>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</si>
  <si>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</si>
  <si>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</si>
  <si>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</si>
  <si>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</si>
  <si>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</si>
  <si>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</si>
  <si>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</si>
  <si>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</si>
  <si>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</si>
  <si>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</si>
  <si>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</si>
  <si>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</si>
  <si>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</si>
  <si>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</si>
  <si>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</si>
  <si>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</si>
  <si>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</si>
  <si>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</si>
  <si>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</si>
  <si>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</si>
  <si>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</si>
  <si>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</si>
  <si>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</si>
  <si>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</si>
  <si>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</si>
  <si>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</si>
  <si>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</si>
  <si>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</si>
  <si>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</si>
  <si>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</si>
  <si>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</si>
  <si>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</si>
  <si>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</si>
  <si>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</si>
  <si>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</si>
  <si>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</si>
  <si>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</si>
  <si>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</si>
  <si>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</si>
  <si>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</si>
  <si>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</si>
  <si>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</si>
  <si>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</si>
  <si>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</si>
  <si>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</si>
  <si>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</si>
  <si>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</si>
  <si>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</si>
  <si>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</si>
  <si>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</si>
  <si>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</si>
  <si>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</si>
  <si>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</si>
  <si>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</si>
  <si>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</si>
  <si>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</si>
  <si>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</si>
  <si>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</si>
  <si>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</si>
  <si>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</si>
  <si>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</si>
  <si>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</si>
  <si>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</si>
  <si>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</si>
  <si>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</si>
  <si>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</si>
  <si>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</si>
  <si>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</si>
  <si>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</si>
  <si>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</si>
  <si>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</si>
  <si>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</si>
  <si>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</si>
  <si>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</si>
  <si>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</si>
  <si>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</si>
  <si>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</si>
  <si>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</si>
  <si>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</si>
  <si>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</si>
  <si>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</si>
  <si>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</si>
  <si>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</si>
  <si>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</si>
  <si>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</si>
  <si>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</si>
  <si>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</si>
  <si>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</si>
  <si>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</si>
  <si>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</si>
  <si>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</si>
  <si>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</si>
  <si>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</si>
  <si>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</si>
  <si>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</si>
  <si>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</si>
  <si>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</si>
  <si>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</si>
  <si>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</si>
  <si>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</si>
  <si>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</si>
  <si>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</si>
  <si>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</si>
  <si>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</si>
  <si>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</si>
  <si>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</si>
  <si>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</si>
  <si>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</si>
  <si>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</si>
  <si>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</si>
  <si>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</si>
  <si>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</si>
  <si>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</si>
  <si>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</si>
  <si>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</si>
  <si>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</si>
  <si>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</si>
  <si>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</si>
  <si>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</si>
  <si>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</si>
  <si>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</si>
  <si>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</si>
  <si>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</si>
  <si>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</si>
  <si>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</si>
  <si>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</si>
  <si>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</si>
  <si>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</si>
  <si>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</si>
  <si>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</si>
  <si>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</si>
  <si>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</si>
  <si>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</si>
  <si>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</si>
  <si>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</si>
  <si>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</si>
  <si>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</si>
  <si>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</si>
  <si>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</si>
  <si>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</si>
  <si>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</si>
  <si>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</si>
  <si>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</si>
  <si>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</si>
  <si>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</si>
  <si>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</si>
  <si>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</si>
  <si>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</si>
  <si>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</si>
  <si>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</si>
  <si>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</si>
  <si>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</si>
  <si>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</si>
  <si>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</si>
  <si>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</si>
  <si>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</si>
  <si>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</si>
  <si>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</si>
  <si>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</si>
  <si>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</si>
  <si>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</si>
  <si>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</si>
  <si>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</si>
  <si>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</si>
  <si>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</si>
  <si>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</si>
  <si>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</si>
  <si>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</si>
  <si>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</si>
  <si>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</si>
  <si>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</si>
  <si>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</si>
  <si>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</si>
  <si>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</si>
  <si>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</si>
  <si>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</si>
  <si>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</si>
  <si>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</si>
  <si>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</si>
  <si>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</si>
  <si>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</si>
  <si>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</si>
  <si>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</si>
  <si>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</si>
  <si>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</si>
  <si>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</si>
  <si>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</si>
  <si>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</si>
  <si>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</si>
  <si>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</si>
  <si>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</si>
  <si>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</si>
  <si>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</si>
  <si>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</si>
  <si>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</si>
  <si>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</si>
  <si>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</si>
  <si>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</si>
  <si>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</si>
  <si>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</si>
  <si>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</si>
  <si>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</si>
  <si>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</si>
  <si>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</si>
  <si>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</si>
  <si>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</si>
  <si>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</si>
  <si>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</si>
  <si>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</si>
  <si>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</si>
  <si>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</si>
  <si>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</si>
  <si>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</si>
  <si>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</si>
  <si>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</si>
  <si>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</si>
  <si>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</si>
  <si>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</si>
  <si>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</si>
  <si>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</si>
  <si>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</si>
  <si>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</si>
  <si>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</si>
  <si>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</si>
  <si>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</si>
  <si>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</si>
  <si>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</si>
  <si>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</si>
  <si>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</si>
  <si>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</si>
  <si>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</si>
  <si>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</si>
  <si>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</si>
  <si>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</si>
  <si>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</si>
  <si>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</si>
  <si>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</si>
  <si>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</si>
  <si>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</si>
  <si>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</si>
  <si>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</si>
  <si>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</si>
  <si>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</si>
  <si>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</si>
  <si>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</si>
  <si>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</si>
  <si>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</si>
  <si>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</si>
  <si>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</si>
  <si>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</si>
  <si>
    <t>Good Receive</t>
  </si>
  <si>
    <t>Kitting outside</t>
  </si>
  <si>
    <t>Free temp Location</t>
  </si>
  <si>
    <t>Request</t>
  </si>
  <si>
    <t>stationery</t>
  </si>
  <si>
    <t>infra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</si>
</sst>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  <family val="2"/>
    </font>
    <font>
      <b/>
      <sz val="12"/>
      <color rgb="FFFFFFFF"/>
      <name val="Arial"/>
      <family val="2"/>
    </font>
    <font>
      <sz val="12"/>
      <color rgb="FF0000FF"/>
      <name val="Arial"/>
      <family val="2"/>
    </font>
    <font>
      <b/>
      <sz val="12"/>
      <color rgb="FF000000"/>
      <name val="Arial"/>
      <family val="2"/>
    </font>
    <font>
      <sz val="12"/>
      <color rgb="FF0000FF"/>
      <name val="Arial"/>
      <family val="2"/>
    </font>
    <font>
      <sz val="18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4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1357D1"/>
      <color rgb="FF5F86CD"/>
      <color rgb="FF76F1FE"/>
      <color rgb="FF0000FF"/>
      <color rgb="FF386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57.1</c:v>
                </c:pt>
                <c:pt idx="1">
                  <c:v>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50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Sheet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P3_1!$V$112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P3_1!$W$112:$AB$112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193-B4D8-189C7C26BEDD}"/>
            </c:ext>
          </c:extLst>
        </c:ser>
        <c:ser>
          <c:idx val="1"/>
          <c:order val="1"/>
          <c:tx>
            <c:strRef>
              <c:f>P3_1!$V$113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1357D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465090841473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A6-4193-B4D8-189C7C26BEDD}"/>
                </c:ext>
              </c:extLst>
            </c:dLbl>
            <c:dLbl>
              <c:idx val="1"/>
              <c:layout>
                <c:manualLayout>
                  <c:x val="1.9534881813110486E-2"/>
                  <c:y val="-3.3120397862038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A6-4193-B4D8-189C7C26BEDD}"/>
                </c:ext>
              </c:extLst>
            </c:dLbl>
            <c:dLbl>
              <c:idx val="2"/>
              <c:layout>
                <c:manualLayout>
                  <c:x val="1.9534881813110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A6-4193-B4D8-189C7C26BEDD}"/>
                </c:ext>
              </c:extLst>
            </c:dLbl>
            <c:dLbl>
              <c:idx val="3"/>
              <c:layout>
                <c:manualLayout>
                  <c:x val="2.17054242367894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A6-4193-B4D8-189C7C26BEDD}"/>
                </c:ext>
              </c:extLst>
            </c:dLbl>
            <c:dLbl>
              <c:idx val="4"/>
              <c:layout>
                <c:manualLayout>
                  <c:x val="2.1705424236789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A6-4193-B4D8-189C7C26BEDD}"/>
                </c:ext>
              </c:extLst>
            </c:dLbl>
            <c:dLbl>
              <c:idx val="5"/>
              <c:layout>
                <c:manualLayout>
                  <c:x val="3.25581363551841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A6-4193-B4D8-189C7C26B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P3_1!$W$113:$AB$113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193-B4D8-189C7C26B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352560"/>
        <c:axId val="433359448"/>
        <c:axId val="0"/>
      </c:bar3DChart>
      <c:catAx>
        <c:axId val="4333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9448"/>
        <c:crosses val="autoZero"/>
        <c:auto val="1"/>
        <c:lblAlgn val="ctr"/>
        <c:lblOffset val="100"/>
        <c:noMultiLvlLbl val="0"/>
      </c:catAx>
      <c:valAx>
        <c:axId val="4333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25586114817934219"/>
              <c:y val="3.46055980890429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44050047581028"/>
          <c:y val="5.0805667513362462E-2"/>
          <c:w val="0.23338236138608445"/>
          <c:h val="6.68379329190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1297" y="40927804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449035</xdr:colOff>
      <xdr:row>114</xdr:row>
      <xdr:rowOff>68035</xdr:rowOff>
    </xdr:from>
    <xdr:to>
      <xdr:col>26</xdr:col>
      <xdr:colOff>136071</xdr:colOff>
      <xdr:row>134</xdr:row>
      <xdr:rowOff>27214</xdr:rowOff>
    </xdr:to>
    <xdr:graphicFrame macro="">
      <xdr:nvGraphicFramePr>
        <xdr:cNvPr id="23" name="Chart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1:G162" totalsRowShown="0">
  <autoFilter ref="B151:G162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100-000001000000}" name="Member name" dataDxfId="6"/>
    <tableColumn id="2" xr3:uid="{00000000-0010-0000-0100-000002000000}" name="Normal Support" dataDxfId="5"/>
    <tableColumn id="3" xr3:uid="{00000000-0010-0000-0100-000003000000}" name="Trouble Support" dataDxfId="4"/>
    <tableColumn id="4" xr3:uid="{00000000-0010-0000-0100-000004000000}" name="Develop" dataDxfId="3">
      <calculatedColumnFormula>100%-Table256[[#This Row],[Normal Support]]-Table256[[#This Row],[Trouble Support]]</calculatedColumnFormula>
    </tableColumn>
    <tableColumn id="5" xr3:uid="{00000000-0010-0000-0100-000005000000}" name="Line" dataDxfId="2"/>
    <tableColumn id="6" xr3:uid="{00000000-0010-0000-0100-000006000000}" name="Bar" dataDxfId="1"/>
    <tableColumn id="7" xr3:uid="{00000000-0010-0000-01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19"/>
  <sheetViews>
    <sheetView tabSelected="1" topLeftCell="A111" zoomScale="70" zoomScaleNormal="70" workbookViewId="0">
      <selection activeCell="S206" sqref="S206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23" width="23" style="68" customWidth="1"/>
    <col min="24" max="24" width="15.42578125" style="68" customWidth="1"/>
    <col min="25" max="25" width="16.28515625" style="68" customWidth="1"/>
    <col min="26" max="26" width="22.85546875" style="68" customWidth="1"/>
    <col min="27" max="27" width="28.140625" style="68" customWidth="1"/>
    <col min="28" max="28" width="22.85546875" style="68" customWidth="1"/>
    <col min="29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264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8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8" ht="20.25">
      <c r="B111" s="181" t="s">
        <v>205</v>
      </c>
      <c r="C111" s="180">
        <v>12</v>
      </c>
      <c r="D111" s="180">
        <v>6</v>
      </c>
      <c r="E111" s="68">
        <v>9</v>
      </c>
      <c r="N111" s="156"/>
      <c r="O111" s="156" t="s">
        <v>32</v>
      </c>
      <c r="P111" s="156" t="s">
        <v>218</v>
      </c>
      <c r="Q111" s="156" t="s">
        <v>215</v>
      </c>
      <c r="R111" s="156" t="s">
        <v>216</v>
      </c>
      <c r="S111" s="156" t="s">
        <v>217</v>
      </c>
      <c r="T111" s="156" t="s">
        <v>206</v>
      </c>
      <c r="W111" s="191" t="s">
        <v>261</v>
      </c>
      <c r="X111" s="191" t="s">
        <v>206</v>
      </c>
      <c r="Y111" s="191" t="s">
        <v>218</v>
      </c>
      <c r="Z111" s="191" t="s">
        <v>262</v>
      </c>
      <c r="AA111" s="191" t="s">
        <v>263</v>
      </c>
      <c r="AB111" s="191" t="s">
        <v>32</v>
      </c>
    </row>
    <row r="112" spans="2:28" ht="18">
      <c r="B112" s="181" t="s">
        <v>206</v>
      </c>
      <c r="C112" s="180">
        <v>3</v>
      </c>
      <c r="D112" s="180">
        <v>1</v>
      </c>
      <c r="E112" s="68">
        <v>1</v>
      </c>
      <c r="N112" s="156" t="s">
        <v>213</v>
      </c>
      <c r="O112" s="156">
        <v>19</v>
      </c>
      <c r="P112" s="156">
        <v>16</v>
      </c>
      <c r="Q112" s="156">
        <v>12</v>
      </c>
      <c r="R112" s="156">
        <v>8</v>
      </c>
      <c r="S112" s="156">
        <v>7</v>
      </c>
      <c r="T112" s="156">
        <v>3</v>
      </c>
      <c r="V112" s="68" t="s">
        <v>213</v>
      </c>
      <c r="W112" s="156">
        <v>12</v>
      </c>
      <c r="X112" s="156">
        <v>3</v>
      </c>
      <c r="Y112" s="156">
        <v>16</v>
      </c>
      <c r="Z112" s="156">
        <v>8</v>
      </c>
      <c r="AA112" s="156">
        <v>7</v>
      </c>
      <c r="AB112" s="156">
        <v>19</v>
      </c>
    </row>
    <row r="113" spans="2:28" ht="18">
      <c r="B113" s="181" t="s">
        <v>207</v>
      </c>
      <c r="C113" s="180">
        <v>16</v>
      </c>
      <c r="D113" s="180">
        <v>10</v>
      </c>
      <c r="E113" s="68">
        <v>10</v>
      </c>
      <c r="N113" s="156" t="s">
        <v>214</v>
      </c>
      <c r="O113" s="156">
        <v>4</v>
      </c>
      <c r="P113" s="156">
        <v>9</v>
      </c>
      <c r="Q113" s="156">
        <v>9</v>
      </c>
      <c r="R113" s="156">
        <v>4</v>
      </c>
      <c r="S113" s="156">
        <v>4</v>
      </c>
      <c r="T113" s="156">
        <v>2</v>
      </c>
      <c r="V113" s="68" t="s">
        <v>214</v>
      </c>
      <c r="W113" s="156">
        <v>9</v>
      </c>
      <c r="X113" s="156">
        <v>2</v>
      </c>
      <c r="Y113" s="156">
        <v>9</v>
      </c>
      <c r="Z113" s="156">
        <v>4</v>
      </c>
      <c r="AA113" s="156">
        <v>4</v>
      </c>
      <c r="AB113" s="156">
        <v>4</v>
      </c>
    </row>
    <row r="114" spans="2:28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8" ht="18">
      <c r="B115" s="181" t="s">
        <v>209</v>
      </c>
      <c r="C115" s="180">
        <v>7</v>
      </c>
      <c r="D115" s="180">
        <v>7</v>
      </c>
      <c r="E115" s="44">
        <v>4</v>
      </c>
    </row>
    <row r="116" spans="2:28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8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8" ht="15.75" thickTop="1">
      <c r="R118" s="187" t="s">
        <v>219</v>
      </c>
      <c r="S118" s="193">
        <v>65</v>
      </c>
      <c r="T118" s="193">
        <v>32</v>
      </c>
    </row>
    <row r="119" spans="2:28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4"/>
      <c r="T119" s="194"/>
    </row>
    <row r="120" spans="2:28" ht="18">
      <c r="B120" s="182" t="s">
        <v>210</v>
      </c>
      <c r="C120" s="182">
        <v>65</v>
      </c>
      <c r="D120" s="183">
        <v>32</v>
      </c>
    </row>
    <row r="134" spans="10:16">
      <c r="J134" s="68" t="s">
        <v>265</v>
      </c>
      <c r="K134" s="68">
        <f>3/60*490</f>
        <v>24.5</v>
      </c>
    </row>
    <row r="135" spans="10:16">
      <c r="J135" s="68" t="s">
        <v>266</v>
      </c>
      <c r="K135" s="68">
        <f>3/60*652</f>
        <v>32.6</v>
      </c>
      <c r="P135" s="190" t="s">
        <v>257</v>
      </c>
    </row>
    <row r="136" spans="10:16">
      <c r="O136" s="68">
        <v>1142</v>
      </c>
      <c r="P136" s="68">
        <f>1/60*1142</f>
        <v>19.033333333333331</v>
      </c>
    </row>
    <row r="137" spans="10:16">
      <c r="O137" s="68">
        <f>3/60*1142</f>
        <v>57.1</v>
      </c>
    </row>
    <row r="138" spans="10:16">
      <c r="J138" s="156">
        <v>57.1</v>
      </c>
      <c r="K138" s="68">
        <v>100</v>
      </c>
      <c r="L138" s="68" t="s">
        <v>260</v>
      </c>
    </row>
    <row r="139" spans="10:16">
      <c r="J139" s="68">
        <v>19.03</v>
      </c>
      <c r="K139" s="68">
        <f>J139*K138/J138</f>
        <v>33.327495621716288</v>
      </c>
      <c r="L139" s="68" t="s">
        <v>259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57.1</v>
      </c>
      <c r="P140" s="156">
        <v>19.03</v>
      </c>
    </row>
    <row r="141" spans="10:16">
      <c r="J141" s="68" t="s">
        <v>258</v>
      </c>
      <c r="K141" s="68">
        <f>K138-K139</f>
        <v>66.672504378283719</v>
      </c>
      <c r="N141" s="156" t="s">
        <v>226</v>
      </c>
      <c r="O141" s="156">
        <v>50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4">
      <c r="T161" s="68" t="s">
        <v>224</v>
      </c>
      <c r="U161" s="68" t="s">
        <v>223</v>
      </c>
      <c r="X161" s="68" t="s">
        <v>235</v>
      </c>
    </row>
    <row r="162" spans="9:24">
      <c r="S162" s="68" t="s">
        <v>221</v>
      </c>
      <c r="T162" s="68">
        <v>65</v>
      </c>
      <c r="U162" s="68">
        <v>35</v>
      </c>
      <c r="X162" s="68">
        <v>6.5</v>
      </c>
    </row>
    <row r="163" spans="9:24">
      <c r="S163" s="68" t="s">
        <v>220</v>
      </c>
      <c r="T163" s="68">
        <v>55</v>
      </c>
      <c r="U163" s="68">
        <v>45</v>
      </c>
      <c r="X163" s="68">
        <v>5.5</v>
      </c>
    </row>
    <row r="165" spans="9:24">
      <c r="I165" s="68" t="s">
        <v>233</v>
      </c>
      <c r="J165" s="49">
        <v>0.35</v>
      </c>
    </row>
    <row r="166" spans="9:24">
      <c r="I166" s="68" t="s">
        <v>234</v>
      </c>
      <c r="J166" s="49">
        <v>0.65</v>
      </c>
    </row>
    <row r="172" spans="9:24">
      <c r="T172" s="68" t="s">
        <v>238</v>
      </c>
    </row>
    <row r="173" spans="9:24">
      <c r="S173" s="68" t="s">
        <v>237</v>
      </c>
      <c r="T173" s="49">
        <v>0.3</v>
      </c>
    </row>
    <row r="174" spans="9:24">
      <c r="S174" s="68" t="s">
        <v>236</v>
      </c>
      <c r="T174" s="49">
        <v>0.1</v>
      </c>
    </row>
    <row r="175" spans="9:24">
      <c r="S175" s="68" t="s">
        <v>239</v>
      </c>
      <c r="T175" s="49">
        <v>0.6</v>
      </c>
    </row>
    <row r="196" spans="14:21">
      <c r="N196" s="156"/>
      <c r="O196" s="156" t="s">
        <v>250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S199" s="156"/>
      <c r="T199" s="156"/>
      <c r="U199" s="156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156" t="s">
        <v>246</v>
      </c>
      <c r="T200" s="156"/>
      <c r="U200" s="156">
        <v>68</v>
      </c>
    </row>
    <row r="201" spans="14:21">
      <c r="S201" s="156"/>
      <c r="T201" s="156"/>
      <c r="U201" s="156">
        <v>75</v>
      </c>
    </row>
    <row r="202" spans="14:21">
      <c r="S202" s="156"/>
      <c r="T202" s="156"/>
      <c r="U202" s="156">
        <f>U200+U201</f>
        <v>143</v>
      </c>
    </row>
    <row r="203" spans="14:21">
      <c r="S203" s="156"/>
      <c r="T203" s="156"/>
      <c r="U203" s="156"/>
    </row>
    <row r="204" spans="14:21">
      <c r="S204" s="156"/>
      <c r="T204" s="156"/>
      <c r="U204" s="156"/>
    </row>
    <row r="205" spans="14:21">
      <c r="O205" s="68" t="s">
        <v>249</v>
      </c>
      <c r="P205" s="68">
        <f>3/60*20*55</f>
        <v>55</v>
      </c>
      <c r="S205" s="156"/>
      <c r="T205" s="156" t="s">
        <v>245</v>
      </c>
      <c r="U205" s="156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/>
    </row>
    <row r="210" spans="14:22">
      <c r="N210" s="156"/>
      <c r="O210" s="156" t="s">
        <v>250</v>
      </c>
      <c r="P210" s="156" t="s">
        <v>253</v>
      </c>
    </row>
    <row r="211" spans="14:22">
      <c r="N211" s="156" t="s">
        <v>251</v>
      </c>
      <c r="O211" s="156">
        <f>O197+O200</f>
        <v>490</v>
      </c>
      <c r="P211" s="156">
        <f>3/60*20*490</f>
        <v>490</v>
      </c>
      <c r="Q211" s="68" t="s">
        <v>255</v>
      </c>
    </row>
    <row r="212" spans="14:22">
      <c r="N212" s="156" t="s">
        <v>252</v>
      </c>
      <c r="O212" s="156">
        <v>652</v>
      </c>
      <c r="P212" s="156">
        <f>3/60*20*652</f>
        <v>652</v>
      </c>
      <c r="Q212" s="68" t="s">
        <v>254</v>
      </c>
    </row>
    <row r="213" spans="14:22">
      <c r="Q213" s="68" t="s">
        <v>256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55" activePane="bottomLeft" state="frozen"/>
      <selection pane="bottomLeft" activeCell="F38" sqref="F38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5" t="s">
        <v>136</v>
      </c>
      <c r="B1" s="195"/>
      <c r="C1" s="195"/>
      <c r="D1" s="195"/>
      <c r="E1" s="195"/>
      <c r="F1" s="195"/>
      <c r="G1" s="195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6" t="s">
        <v>106</v>
      </c>
      <c r="C2" s="196"/>
      <c r="D2" s="196"/>
      <c r="E2" s="196"/>
      <c r="F2" s="196"/>
      <c r="G2" s="196"/>
    </row>
    <row r="3" spans="1:16">
      <c r="B3" s="197" t="s">
        <v>107</v>
      </c>
      <c r="C3" s="197"/>
      <c r="D3" s="197"/>
      <c r="E3" s="197"/>
      <c r="F3" s="197"/>
      <c r="G3" s="197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C10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8" t="s">
        <v>93</v>
      </c>
      <c r="B1" s="198"/>
      <c r="C1" s="198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1" t="s">
        <v>152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7" ht="28.5" customHeight="1">
      <c r="A2" s="199" t="s">
        <v>84</v>
      </c>
      <c r="B2" s="200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02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3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4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4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5" t="s">
        <v>153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</row>
    <row r="9" spans="1:27" ht="54" customHeight="1">
      <c r="A9" s="199" t="s">
        <v>88</v>
      </c>
      <c r="B9" s="200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6" t="s">
        <v>101</v>
      </c>
      <c r="B10" s="207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6" t="s">
        <v>102</v>
      </c>
      <c r="B11" s="208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9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9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10" t="s">
        <v>103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</row>
    <row r="16" spans="1:27" ht="42.75" hidden="1" customHeight="1">
      <c r="A16" s="199" t="s">
        <v>82</v>
      </c>
      <c r="B16" s="200"/>
      <c r="C16" s="200" t="s">
        <v>99</v>
      </c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84" t="s">
        <v>100</v>
      </c>
    </row>
    <row r="17" spans="1:15" ht="51.75" hidden="1" customHeight="1">
      <c r="A17" s="206" t="s">
        <v>97</v>
      </c>
      <c r="B17" s="207"/>
      <c r="C17" s="211">
        <f>O13</f>
        <v>0.4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85" t="s">
        <v>89</v>
      </c>
    </row>
    <row r="18" spans="1:15" ht="44.25" hidden="1">
      <c r="A18" s="206" t="s">
        <v>98</v>
      </c>
      <c r="B18" s="207"/>
      <c r="C18" s="212">
        <v>16.3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85" t="s">
        <v>89</v>
      </c>
    </row>
    <row r="19" spans="1:15" ht="45" hidden="1" thickBot="1">
      <c r="A19" s="213" t="s">
        <v>83</v>
      </c>
      <c r="B19" s="214"/>
      <c r="C19" s="215">
        <f>C17+C18</f>
        <v>16.7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1" t="s">
        <v>154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2" ht="28.5" customHeight="1">
      <c r="A2" s="199" t="s">
        <v>84</v>
      </c>
      <c r="B2" s="200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02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3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7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8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5" t="s">
        <v>155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</row>
    <row r="9" spans="1:22" ht="54" customHeight="1">
      <c r="A9" s="199" t="s">
        <v>88</v>
      </c>
      <c r="B9" s="200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6" t="s">
        <v>101</v>
      </c>
      <c r="B10" s="207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6" t="s">
        <v>102</v>
      </c>
      <c r="B11" s="208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9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20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10" t="s">
        <v>103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</row>
    <row r="16" spans="1:22" ht="42.75" hidden="1" customHeight="1">
      <c r="A16" s="199" t="s">
        <v>82</v>
      </c>
      <c r="B16" s="200"/>
      <c r="C16" s="200" t="s">
        <v>99</v>
      </c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84" t="s">
        <v>100</v>
      </c>
    </row>
    <row r="17" spans="1:15" ht="51.75" hidden="1" customHeight="1">
      <c r="A17" s="206" t="s">
        <v>97</v>
      </c>
      <c r="B17" s="207"/>
      <c r="C17" s="211">
        <f>O13</f>
        <v>0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85" t="s">
        <v>89</v>
      </c>
    </row>
    <row r="18" spans="1:15" ht="44.25" hidden="1">
      <c r="A18" s="206" t="s">
        <v>98</v>
      </c>
      <c r="B18" s="207"/>
      <c r="C18" s="212">
        <v>16.3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85" t="s">
        <v>89</v>
      </c>
    </row>
    <row r="19" spans="1:15" ht="45" hidden="1" thickBot="1">
      <c r="A19" s="213" t="s">
        <v>83</v>
      </c>
      <c r="B19" s="214"/>
      <c r="C19" s="215">
        <f>C17+C18</f>
        <v>16.3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10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1" t="s">
        <v>199</v>
      </c>
      <c r="B1" s="221"/>
      <c r="C1" s="221"/>
      <c r="D1" s="221"/>
      <c r="E1" s="221"/>
      <c r="F1" s="221"/>
      <c r="G1" s="221"/>
      <c r="H1" s="221"/>
      <c r="I1" s="221"/>
      <c r="J1" s="221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2024-03-06T11:23:52Z</dcterms:modified>
</cp:coreProperties>
</file>