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rt\ReportPSNV\"/>
    </mc:Choice>
  </mc:AlternateContent>
  <xr:revisionPtr revIDLastSave="0" documentId="13_ncr:1_{3A2ACD59-A308-4CEB-855A-9132661FC296}" xr6:coauthVersionLast="36" xr6:coauthVersionMax="36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M6" i="1"/>
  <c r="M4" i="1"/>
  <c r="L6" i="1"/>
  <c r="K5" i="1"/>
  <c r="K6" i="1"/>
  <c r="K4" i="1"/>
  <c r="K14" i="1"/>
  <c r="C67" i="1" l="1"/>
  <c r="B67" i="1"/>
  <c r="C9" i="1"/>
  <c r="C10" i="1" l="1"/>
  <c r="E9" i="1"/>
  <c r="B41" i="1" l="1"/>
  <c r="C39" i="1" l="1"/>
  <c r="C40" i="1"/>
  <c r="C38" i="1"/>
  <c r="C41" i="1" l="1"/>
  <c r="C42" i="1" s="1"/>
  <c r="B20" i="1"/>
  <c r="B46" i="1" l="1"/>
  <c r="C55" i="1" l="1"/>
  <c r="C54" i="1"/>
  <c r="B45" i="1"/>
  <c r="B50" i="1"/>
  <c r="B49" i="1"/>
  <c r="B54" i="1" l="1"/>
  <c r="B55" i="1"/>
  <c r="E10" i="1"/>
  <c r="C5" i="1"/>
  <c r="E5" i="1" s="1"/>
  <c r="F5" i="1" s="1"/>
  <c r="C4" i="1"/>
  <c r="E4" i="1" s="1"/>
  <c r="F10" i="1" l="1"/>
  <c r="E11" i="1"/>
  <c r="F4" i="1"/>
  <c r="F6" i="1" s="1"/>
  <c r="E6" i="1"/>
  <c r="F9" i="1"/>
  <c r="F11" i="1" s="1"/>
  <c r="E13" i="1" l="1"/>
  <c r="F13" i="1"/>
</calcChain>
</file>

<file path=xl/sharedStrings.xml><?xml version="1.0" encoding="utf-8"?>
<sst xmlns="http://schemas.openxmlformats.org/spreadsheetml/2006/main" count="239" uniqueCount="134">
  <si>
    <t xml:space="preserve">Stationery </t>
  </si>
  <si>
    <t>Infra Equipment</t>
  </si>
  <si>
    <t>Takes Time for unit (h)</t>
  </si>
  <si>
    <t>Frequency/moth (times)</t>
  </si>
  <si>
    <t>Quantity</t>
  </si>
  <si>
    <t>Total take time  (H/Y)</t>
  </si>
  <si>
    <t>B</t>
  </si>
  <si>
    <t>A</t>
  </si>
  <si>
    <t>Total take time  (H/M)</t>
  </si>
  <si>
    <t>1st: G/R</t>
  </si>
  <si>
    <t>3rd: Inventory</t>
  </si>
  <si>
    <t>2nd: Scrap/Transfer/Maintain</t>
  </si>
  <si>
    <t xml:space="preserve">Find in the history log paper =&gt; Actual check </t>
  </si>
  <si>
    <t>Efficiency</t>
  </si>
  <si>
    <t>Normal support</t>
  </si>
  <si>
    <t>Development</t>
  </si>
  <si>
    <t>Hour</t>
  </si>
  <si>
    <t>8.5h/Day</t>
  </si>
  <si>
    <t>Normal support (-)</t>
  </si>
  <si>
    <t>Development (+)</t>
  </si>
  <si>
    <t>Result</t>
  </si>
  <si>
    <t>Percent/Day</t>
  </si>
  <si>
    <t>Android OS</t>
  </si>
  <si>
    <t>2. Normal support time &amp; Development time</t>
  </si>
  <si>
    <t>Type Equipment</t>
  </si>
  <si>
    <t>Stationery</t>
  </si>
  <si>
    <t>Borrow &amp; return equipment</t>
  </si>
  <si>
    <t>PC equipment</t>
  </si>
  <si>
    <t>Handy Termial</t>
  </si>
  <si>
    <t>Group</t>
  </si>
  <si>
    <t>Detail quantity equipment</t>
  </si>
  <si>
    <t>Good Receive</t>
  </si>
  <si>
    <t>Storing</t>
  </si>
  <si>
    <t>Kitting FA</t>
  </si>
  <si>
    <t>Common</t>
  </si>
  <si>
    <t xml:space="preserve">3. Total fuction Develop FOSS </t>
  </si>
  <si>
    <t>Searching , it takes how long</t>
  </si>
  <si>
    <t>WinCE</t>
  </si>
  <si>
    <t>Goods Receive</t>
  </si>
  <si>
    <t>stt</t>
  </si>
  <si>
    <t>Group function</t>
  </si>
  <si>
    <t>Name function</t>
  </si>
  <si>
    <t>Open GR</t>
  </si>
  <si>
    <t>Rever GR</t>
  </si>
  <si>
    <t>Check part not GR</t>
  </si>
  <si>
    <t>Scan barcode NG</t>
  </si>
  <si>
    <t>Auto GR</t>
  </si>
  <si>
    <t>Receive Local DA</t>
  </si>
  <si>
    <t>Receive Oversea EDI</t>
  </si>
  <si>
    <t>Setting PDA &amp; Mobile printer</t>
  </si>
  <si>
    <t>Goods receive by Tool</t>
  </si>
  <si>
    <t>Goods receive by STD</t>
  </si>
  <si>
    <t>Check status</t>
  </si>
  <si>
    <t>GR</t>
  </si>
  <si>
    <t>Storage</t>
  </si>
  <si>
    <t>Sub storage</t>
  </si>
  <si>
    <t>Revert storage</t>
  </si>
  <si>
    <t>Checking FA</t>
  </si>
  <si>
    <t>Supply FA</t>
  </si>
  <si>
    <t>Kitting Expand</t>
  </si>
  <si>
    <t>Kitting DIP</t>
  </si>
  <si>
    <t>Checking DIP</t>
  </si>
  <si>
    <t>Supply DIP</t>
  </si>
  <si>
    <t>Kitting Urgent</t>
  </si>
  <si>
    <t>Checking Urgent</t>
  </si>
  <si>
    <t>Kitting Subcon</t>
  </si>
  <si>
    <t>Checking Subcon</t>
  </si>
  <si>
    <t>Check status checking</t>
  </si>
  <si>
    <t>Back kitting subcon</t>
  </si>
  <si>
    <t>Unlock Kitting Subcon</t>
  </si>
  <si>
    <t>Kitting Outside</t>
  </si>
  <si>
    <t>Issue Label NG</t>
  </si>
  <si>
    <t>Unlock Material</t>
  </si>
  <si>
    <t>Kitting Export (pullist)</t>
  </si>
  <si>
    <t>Kitting Export FA</t>
  </si>
  <si>
    <t>Kitting Receive FA</t>
  </si>
  <si>
    <t>Kitting Stockcard</t>
  </si>
  <si>
    <t>Tool QC</t>
  </si>
  <si>
    <t>Suply Urgent</t>
  </si>
  <si>
    <t>Free Temp Location</t>
  </si>
  <si>
    <t>Fixlocation</t>
  </si>
  <si>
    <t>Move stock card</t>
  </si>
  <si>
    <t>Combine Pallet</t>
  </si>
  <si>
    <t>Out all Pallet</t>
  </si>
  <si>
    <t>Out one by one partcard</t>
  </si>
  <si>
    <t>QC check partcard</t>
  </si>
  <si>
    <t>Internal transfer</t>
  </si>
  <si>
    <t>Transfer goods receive</t>
  </si>
  <si>
    <t>Transfer NG to other</t>
  </si>
  <si>
    <t>Transfer Goods isse</t>
  </si>
  <si>
    <t>Transfer Export</t>
  </si>
  <si>
    <t>Transfer receive</t>
  </si>
  <si>
    <t>Transfer IQC</t>
  </si>
  <si>
    <t>GR-Store-Kitting</t>
  </si>
  <si>
    <t>Check Pallet</t>
  </si>
  <si>
    <t>GR-Store-Kitting 1D-2D</t>
  </si>
  <si>
    <t>GR-Store-Kitting 2D</t>
  </si>
  <si>
    <t>Kitting subcon</t>
  </si>
  <si>
    <t>Kitting subcon 2D</t>
  </si>
  <si>
    <t>Checking subcon</t>
  </si>
  <si>
    <t>Input Sirim</t>
  </si>
  <si>
    <t>Post Diff</t>
  </si>
  <si>
    <t>Inventory</t>
  </si>
  <si>
    <t>Scan hopper</t>
  </si>
  <si>
    <t>List functions to Upgrade on OLD device</t>
  </si>
  <si>
    <r>
      <rPr>
        <b/>
        <sz val="11"/>
        <color theme="1"/>
        <rFont val="Calibri"/>
        <family val="2"/>
        <scheme val="minor"/>
      </rPr>
      <t>Reduce papers:</t>
    </r>
    <r>
      <rPr>
        <sz val="11"/>
        <color theme="1"/>
        <rFont val="Calibri"/>
        <family val="2"/>
        <scheme val="minor"/>
      </rPr>
      <t xml:space="preserve">   480 sheet ~1 gram/year </t>
    </r>
  </si>
  <si>
    <t>Total</t>
  </si>
  <si>
    <r>
      <rPr>
        <b/>
        <sz val="11"/>
        <color theme="1"/>
        <rFont val="Calibri"/>
        <family val="2"/>
        <scheme val="minor"/>
      </rPr>
      <t>Before</t>
    </r>
    <r>
      <rPr>
        <sz val="11"/>
        <color theme="1"/>
        <rFont val="Calibri"/>
        <family val="2"/>
        <scheme val="minor"/>
      </rPr>
      <t xml:space="preserve"> : 50*12 = 600 sheet /1 year</t>
    </r>
  </si>
  <si>
    <r>
      <rPr>
        <b/>
        <sz val="11"/>
        <color theme="1"/>
        <rFont val="Calibri"/>
        <family val="2"/>
        <scheme val="minor"/>
      </rPr>
      <t>After</t>
    </r>
    <r>
      <rPr>
        <sz val="11"/>
        <color theme="1"/>
        <rFont val="Calibri"/>
        <family val="2"/>
        <scheme val="minor"/>
      </rPr>
      <t xml:space="preserve"> : 10*12 = 120 sheet/1 year</t>
    </r>
  </si>
  <si>
    <t>1. Time inventory &amp; management equipment IT</t>
  </si>
  <si>
    <t xml:space="preserve">Phong </t>
  </si>
  <si>
    <t>Tuan Anh</t>
  </si>
  <si>
    <t>Minh</t>
  </si>
  <si>
    <t>Kitting</t>
  </si>
  <si>
    <t>Supply</t>
  </si>
  <si>
    <t xml:space="preserve">Other function </t>
  </si>
  <si>
    <t>(B)Paper/month</t>
  </si>
  <si>
    <t>(A) Paper/month</t>
  </si>
  <si>
    <t>After combine and optimize function, we can support more quickly ( reduce 0.85h/day ~ 10%)</t>
  </si>
  <si>
    <t>and we transfer 0.85h saving to develop more systems</t>
  </si>
  <si>
    <t>Support (h)</t>
  </si>
  <si>
    <t>Resource Capacity</t>
  </si>
  <si>
    <t>Infra (Borrow &amp; return equipment)</t>
  </si>
  <si>
    <t>infra (Transfer, inventory, maintain, scrap)</t>
  </si>
  <si>
    <t>Hai (Inventory )</t>
  </si>
  <si>
    <t>Function</t>
  </si>
  <si>
    <t>Old System</t>
  </si>
  <si>
    <t>New system</t>
  </si>
  <si>
    <t>Free temp loaction</t>
  </si>
  <si>
    <t>Total working time</t>
  </si>
  <si>
    <t>Borrow Equipment</t>
  </si>
  <si>
    <t>Time inventory</t>
  </si>
  <si>
    <t>Before</t>
  </si>
  <si>
    <t>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</si>
</sst>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Arial"/>
      <family val="2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1" fillId="0" borderId="1" xfId="0" applyFont="1" applyBorder="1"/>
    <xf numFmtId="2" fontId="2" fillId="0" borderId="0" xfId="0" applyNumberFormat="1" applyFont="1"/>
    <xf numFmtId="2" fontId="0" fillId="0" borderId="1" xfId="0" applyNumberFormat="1" applyBorder="1"/>
    <xf numFmtId="0" fontId="1" fillId="0" borderId="2" xfId="0" applyFont="1" applyFill="1" applyBorder="1"/>
    <xf numFmtId="2" fontId="0" fillId="0" borderId="0" xfId="0" applyNumberFormat="1"/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1" fillId="0" borderId="1" xfId="0" applyFont="1" applyFill="1" applyBorder="1"/>
    <xf numFmtId="0" fontId="0" fillId="0" borderId="1" xfId="0" applyFill="1" applyBorder="1"/>
    <xf numFmtId="0" fontId="1" fillId="0" borderId="1" xfId="0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9" fontId="1" fillId="0" borderId="1" xfId="0" applyNumberFormat="1" applyFont="1" applyBorder="1"/>
    <xf numFmtId="2" fontId="1" fillId="0" borderId="1" xfId="0" applyNumberFormat="1" applyFont="1" applyBorder="1"/>
    <xf numFmtId="0" fontId="0" fillId="0" borderId="1" xfId="0" applyBorder="1" applyAlignment="1">
      <alignment horizontal="center" vertical="center"/>
    </xf>
    <xf numFmtId="0" fontId="5" fillId="0" borderId="1" xfId="0" applyFont="1" applyBorder="1"/>
    <xf numFmtId="0" fontId="4" fillId="0" borderId="1" xfId="0" applyFont="1" applyBorder="1" applyAlignment="1">
      <alignment horizontal="left" vertical="center" readingOrder="1"/>
    </xf>
    <xf numFmtId="0" fontId="4" fillId="0" borderId="1" xfId="0" applyFont="1" applyBorder="1"/>
    <xf numFmtId="0" fontId="6" fillId="0" borderId="1" xfId="0" applyFont="1" applyBorder="1"/>
    <xf numFmtId="0" fontId="7" fillId="0" borderId="1" xfId="0" applyFont="1" applyFill="1" applyBorder="1" applyAlignment="1">
      <alignment horizontal="center" vertical="center" readingOrder="1"/>
    </xf>
    <xf numFmtId="0" fontId="2" fillId="0" borderId="1" xfId="0" applyFont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0" fillId="0" borderId="1" xfId="0" applyFill="1" applyBorder="1" applyAlignment="1">
      <alignment horizontal="left" wrapText="1"/>
    </xf>
    <xf numFmtId="0" fontId="0" fillId="0" borderId="1" xfId="0" applyFill="1" applyBorder="1" applyAlignment="1">
      <alignment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0" xfId="0" applyFont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8" fillId="0" borderId="0" xfId="0" applyFont="1"/>
    <xf numFmtId="2" fontId="2" fillId="0" borderId="0" xfId="0" applyNumberFormat="1" applyFont="1" applyAlignment="1">
      <alignment horizontal="center" vertical="center"/>
    </xf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left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7"/>
  <sheetViews>
    <sheetView tabSelected="1" zoomScale="98" zoomScaleNormal="98" workbookViewId="0">
      <selection activeCell="N14" sqref="N14"/>
    </sheetView>
  </sheetViews>
  <sheetFormatPr defaultRowHeight="15" x14ac:dyDescent="0.25"/>
  <cols>
    <col min="1" max="1" width="25.140625" customWidth="1"/>
    <col min="2" max="2" width="11.42578125" customWidth="1"/>
    <col min="3" max="3" width="21.140625" bestFit="1" customWidth="1"/>
    <col min="4" max="4" width="25.7109375" customWidth="1"/>
    <col min="5" max="5" width="22.140625" customWidth="1"/>
    <col min="6" max="6" width="21.140625" customWidth="1"/>
    <col min="7" max="7" width="11.7109375" customWidth="1"/>
    <col min="8" max="8" width="15.7109375" customWidth="1"/>
    <col min="9" max="9" width="18" customWidth="1"/>
    <col min="10" max="10" width="17.42578125" customWidth="1"/>
    <col min="11" max="12" width="14.42578125" customWidth="1"/>
  </cols>
  <sheetData>
    <row r="1" spans="1:13" ht="18.75" x14ac:dyDescent="0.3">
      <c r="A1" s="9" t="s">
        <v>109</v>
      </c>
    </row>
    <row r="3" spans="1:13" x14ac:dyDescent="0.25">
      <c r="A3" s="2" t="s">
        <v>6</v>
      </c>
      <c r="B3" s="2" t="s">
        <v>4</v>
      </c>
      <c r="C3" s="2" t="s">
        <v>2</v>
      </c>
      <c r="D3" s="2" t="s">
        <v>3</v>
      </c>
      <c r="E3" s="2" t="s">
        <v>8</v>
      </c>
      <c r="F3" s="2" t="s">
        <v>5</v>
      </c>
    </row>
    <row r="4" spans="1:13" x14ac:dyDescent="0.25">
      <c r="A4" s="2" t="s">
        <v>0</v>
      </c>
      <c r="B4" s="1">
        <v>490</v>
      </c>
      <c r="C4" s="1">
        <f>3/60</f>
        <v>0.05</v>
      </c>
      <c r="D4" s="1">
        <v>1</v>
      </c>
      <c r="E4" s="4">
        <f>B4*C4*D4</f>
        <v>24.5</v>
      </c>
      <c r="F4" s="4">
        <f>E4*12</f>
        <v>294</v>
      </c>
      <c r="I4" s="2" t="s">
        <v>0</v>
      </c>
      <c r="J4" s="1">
        <v>490</v>
      </c>
      <c r="K4" s="1">
        <f>3/60*J4</f>
        <v>24.5</v>
      </c>
      <c r="L4" s="1">
        <v>24.5</v>
      </c>
      <c r="M4" s="4">
        <f>1/60*J4</f>
        <v>8.1666666666666661</v>
      </c>
    </row>
    <row r="5" spans="1:13" x14ac:dyDescent="0.25">
      <c r="A5" s="2" t="s">
        <v>1</v>
      </c>
      <c r="B5" s="1">
        <v>652</v>
      </c>
      <c r="C5" s="1">
        <f>3/60</f>
        <v>0.05</v>
      </c>
      <c r="D5" s="1">
        <v>1</v>
      </c>
      <c r="E5" s="4">
        <f>B5*C5*D5</f>
        <v>32.6</v>
      </c>
      <c r="F5" s="4">
        <f>E5*12</f>
        <v>391.20000000000005</v>
      </c>
      <c r="I5" s="2" t="s">
        <v>1</v>
      </c>
      <c r="J5" s="1">
        <v>608</v>
      </c>
      <c r="K5" s="1">
        <f t="shared" ref="K5:K6" si="0">3/60*J5</f>
        <v>30.400000000000002</v>
      </c>
      <c r="L5" s="1">
        <v>30.4</v>
      </c>
      <c r="M5" s="4">
        <f t="shared" ref="M5:M6" si="1">1/60*J5</f>
        <v>10.133333333333333</v>
      </c>
    </row>
    <row r="6" spans="1:13" ht="18.75" x14ac:dyDescent="0.3">
      <c r="E6" s="3">
        <f>SUM(E4:E5)</f>
        <v>57.1</v>
      </c>
      <c r="F6" s="3">
        <f>SUM(F4:F5)</f>
        <v>685.2</v>
      </c>
      <c r="I6" s="2" t="s">
        <v>130</v>
      </c>
      <c r="J6">
        <v>44</v>
      </c>
      <c r="K6" s="1">
        <f t="shared" si="0"/>
        <v>2.2000000000000002</v>
      </c>
      <c r="L6">
        <f>1/60*J6</f>
        <v>0.73333333333333328</v>
      </c>
      <c r="M6" s="4">
        <f t="shared" si="1"/>
        <v>0.73333333333333328</v>
      </c>
    </row>
    <row r="8" spans="1:13" x14ac:dyDescent="0.25">
      <c r="A8" s="2" t="s">
        <v>7</v>
      </c>
      <c r="B8" s="2" t="s">
        <v>4</v>
      </c>
      <c r="C8" s="2" t="s">
        <v>2</v>
      </c>
      <c r="D8" s="2" t="s">
        <v>3</v>
      </c>
      <c r="E8" s="2" t="s">
        <v>8</v>
      </c>
      <c r="F8" s="2" t="s">
        <v>5</v>
      </c>
    </row>
    <row r="9" spans="1:13" x14ac:dyDescent="0.25">
      <c r="A9" s="2" t="s">
        <v>0</v>
      </c>
      <c r="B9" s="1">
        <v>490</v>
      </c>
      <c r="C9" s="38">
        <f>1/60</f>
        <v>1.6666666666666666E-2</v>
      </c>
      <c r="D9" s="1">
        <v>1</v>
      </c>
      <c r="E9" s="4">
        <f>B9*C9*D9</f>
        <v>8.1666666666666661</v>
      </c>
      <c r="F9" s="4">
        <f t="shared" ref="F9:F10" si="2">E9*12</f>
        <v>98</v>
      </c>
    </row>
    <row r="10" spans="1:13" x14ac:dyDescent="0.25">
      <c r="A10" s="2" t="s">
        <v>1</v>
      </c>
      <c r="B10" s="1">
        <v>652</v>
      </c>
      <c r="C10" s="38">
        <f>1/60</f>
        <v>1.6666666666666666E-2</v>
      </c>
      <c r="D10" s="1">
        <v>1</v>
      </c>
      <c r="E10" s="4">
        <f>B10*C10*D10</f>
        <v>10.866666666666667</v>
      </c>
      <c r="F10" s="4">
        <f t="shared" si="2"/>
        <v>130.4</v>
      </c>
      <c r="I10" s="42"/>
      <c r="J10" s="42" t="s">
        <v>4</v>
      </c>
      <c r="K10" s="42" t="s">
        <v>131</v>
      </c>
    </row>
    <row r="11" spans="1:13" ht="18.75" x14ac:dyDescent="0.3">
      <c r="E11" s="3">
        <f>SUM(E9:E10)</f>
        <v>19.033333333333331</v>
      </c>
      <c r="F11" s="3">
        <f>SUM(F9:F10)</f>
        <v>228.4</v>
      </c>
      <c r="I11" s="11" t="s">
        <v>25</v>
      </c>
      <c r="J11" s="42">
        <v>55</v>
      </c>
      <c r="K11" s="42">
        <v>55</v>
      </c>
    </row>
    <row r="12" spans="1:13" x14ac:dyDescent="0.25">
      <c r="I12" s="11" t="s">
        <v>26</v>
      </c>
      <c r="J12" s="42">
        <v>44</v>
      </c>
      <c r="K12" s="42">
        <v>44</v>
      </c>
    </row>
    <row r="13" spans="1:13" ht="18.75" x14ac:dyDescent="0.3">
      <c r="D13" s="8" t="s">
        <v>13</v>
      </c>
      <c r="E13" s="3">
        <f>E6-E11</f>
        <v>38.06666666666667</v>
      </c>
      <c r="F13" s="3">
        <f>F6-F11</f>
        <v>456.80000000000007</v>
      </c>
      <c r="I13" s="11" t="s">
        <v>27</v>
      </c>
      <c r="J13" s="42">
        <v>608</v>
      </c>
      <c r="K13" s="42">
        <v>608</v>
      </c>
    </row>
    <row r="14" spans="1:13" ht="18.75" x14ac:dyDescent="0.3">
      <c r="D14" s="8"/>
      <c r="E14" s="3"/>
      <c r="F14" s="3"/>
      <c r="I14" s="11" t="s">
        <v>28</v>
      </c>
      <c r="J14" s="42">
        <v>435</v>
      </c>
      <c r="K14" s="42">
        <f>3/60*20*435</f>
        <v>435</v>
      </c>
    </row>
    <row r="15" spans="1:13" ht="18.75" x14ac:dyDescent="0.3">
      <c r="A15" t="s">
        <v>105</v>
      </c>
      <c r="D15" s="8"/>
      <c r="E15" s="3"/>
      <c r="F15" s="3"/>
    </row>
    <row r="16" spans="1:13" ht="18.75" x14ac:dyDescent="0.3">
      <c r="A16" s="34"/>
      <c r="B16" s="18" t="s">
        <v>116</v>
      </c>
      <c r="C16" s="18" t="s">
        <v>117</v>
      </c>
      <c r="D16" s="8"/>
      <c r="E16" t="s">
        <v>9</v>
      </c>
      <c r="F16" s="3"/>
      <c r="J16" t="s">
        <v>132</v>
      </c>
      <c r="K16" t="s">
        <v>133</v>
      </c>
    </row>
    <row r="17" spans="1:11" ht="18.75" x14ac:dyDescent="0.3">
      <c r="A17" s="11" t="s">
        <v>124</v>
      </c>
      <c r="B17" s="18">
        <v>20</v>
      </c>
      <c r="C17" s="1">
        <v>5</v>
      </c>
      <c r="D17" s="8"/>
      <c r="E17" t="s">
        <v>11</v>
      </c>
      <c r="F17" s="3"/>
      <c r="I17" s="2" t="s">
        <v>0</v>
      </c>
      <c r="J17">
        <v>24.5</v>
      </c>
      <c r="K17">
        <v>24.5</v>
      </c>
    </row>
    <row r="18" spans="1:11" ht="30.75" x14ac:dyDescent="0.3">
      <c r="A18" s="28" t="s">
        <v>122</v>
      </c>
      <c r="B18" s="18">
        <v>10</v>
      </c>
      <c r="C18" s="1">
        <v>2</v>
      </c>
      <c r="D18" s="8"/>
      <c r="E18" t="s">
        <v>10</v>
      </c>
      <c r="F18" s="3"/>
      <c r="I18" s="2" t="s">
        <v>1</v>
      </c>
      <c r="J18">
        <v>30.400000000000002</v>
      </c>
      <c r="K18">
        <v>30.4</v>
      </c>
    </row>
    <row r="19" spans="1:11" ht="30.75" x14ac:dyDescent="0.3">
      <c r="A19" s="29" t="s">
        <v>123</v>
      </c>
      <c r="B19" s="18">
        <v>20</v>
      </c>
      <c r="C19" s="1">
        <v>3</v>
      </c>
      <c r="D19" s="8"/>
      <c r="E19" s="5" t="s">
        <v>36</v>
      </c>
      <c r="F19" s="3"/>
      <c r="I19" s="2" t="s">
        <v>130</v>
      </c>
      <c r="J19">
        <v>2.2000000000000002</v>
      </c>
      <c r="K19" s="6">
        <v>0.73333333333333295</v>
      </c>
    </row>
    <row r="20" spans="1:11" ht="18.75" x14ac:dyDescent="0.3">
      <c r="A20" s="30" t="s">
        <v>106</v>
      </c>
      <c r="B20" s="15">
        <f>SUM(B16:B19)</f>
        <v>50</v>
      </c>
      <c r="C20" s="31">
        <v>10</v>
      </c>
      <c r="D20" s="8"/>
      <c r="E20" t="s">
        <v>12</v>
      </c>
      <c r="F20" s="3"/>
    </row>
    <row r="21" spans="1:11" ht="18.75" x14ac:dyDescent="0.3">
      <c r="D21" s="8"/>
      <c r="F21" s="3"/>
      <c r="J21" t="s">
        <v>132</v>
      </c>
      <c r="K21" t="s">
        <v>133</v>
      </c>
    </row>
    <row r="22" spans="1:11" ht="18.75" x14ac:dyDescent="0.3">
      <c r="A22" t="s">
        <v>107</v>
      </c>
      <c r="D22" s="8"/>
      <c r="E22" s="3"/>
      <c r="F22" s="3"/>
      <c r="I22" s="2" t="s">
        <v>0</v>
      </c>
      <c r="J22">
        <v>24.5</v>
      </c>
      <c r="K22">
        <v>8.17</v>
      </c>
    </row>
    <row r="23" spans="1:11" ht="18.75" x14ac:dyDescent="0.3">
      <c r="A23" t="s">
        <v>108</v>
      </c>
      <c r="D23" s="8"/>
      <c r="E23" s="3"/>
      <c r="F23" s="3"/>
      <c r="I23" s="2" t="s">
        <v>1</v>
      </c>
      <c r="J23">
        <v>30.400000000000002</v>
      </c>
      <c r="K23">
        <v>10.130000000000001</v>
      </c>
    </row>
    <row r="24" spans="1:11" ht="18.75" x14ac:dyDescent="0.3">
      <c r="D24" s="8"/>
      <c r="E24" s="3"/>
      <c r="F24" s="3"/>
      <c r="I24" s="2" t="s">
        <v>130</v>
      </c>
      <c r="J24">
        <v>2.2000000000000002</v>
      </c>
      <c r="K24" s="6">
        <v>0.73333333333333295</v>
      </c>
    </row>
    <row r="25" spans="1:11" ht="18.75" x14ac:dyDescent="0.3">
      <c r="A25" s="8" t="s">
        <v>30</v>
      </c>
      <c r="D25" s="8"/>
      <c r="E25" s="3"/>
      <c r="F25" s="3"/>
    </row>
    <row r="26" spans="1:11" ht="18.75" x14ac:dyDescent="0.3">
      <c r="A26" s="10" t="s">
        <v>24</v>
      </c>
      <c r="B26" s="10" t="s">
        <v>4</v>
      </c>
      <c r="C26" s="2" t="s">
        <v>29</v>
      </c>
      <c r="D26" s="8"/>
      <c r="E26" s="3"/>
      <c r="F26" s="3"/>
    </row>
    <row r="27" spans="1:11" ht="18.75" x14ac:dyDescent="0.3">
      <c r="A27" s="11" t="s">
        <v>25</v>
      </c>
      <c r="B27" s="11">
        <v>55</v>
      </c>
      <c r="C27" s="2" t="s">
        <v>0</v>
      </c>
      <c r="D27" s="8"/>
      <c r="E27" s="3"/>
      <c r="F27" s="3"/>
    </row>
    <row r="28" spans="1:11" ht="18.75" x14ac:dyDescent="0.3">
      <c r="A28" s="11" t="s">
        <v>26</v>
      </c>
      <c r="B28" s="11">
        <v>44</v>
      </c>
      <c r="C28" s="2" t="s">
        <v>1</v>
      </c>
      <c r="D28" s="8"/>
      <c r="E28" s="3"/>
      <c r="F28" s="3"/>
    </row>
    <row r="29" spans="1:11" ht="21" customHeight="1" x14ac:dyDescent="0.25">
      <c r="A29" s="11" t="s">
        <v>27</v>
      </c>
      <c r="B29" s="11">
        <v>608</v>
      </c>
      <c r="C29" s="2" t="s">
        <v>1</v>
      </c>
      <c r="E29" s="6"/>
      <c r="F29" s="6"/>
    </row>
    <row r="30" spans="1:11" ht="18" customHeight="1" x14ac:dyDescent="0.25">
      <c r="A30" s="11" t="s">
        <v>28</v>
      </c>
      <c r="B30" s="11">
        <v>435</v>
      </c>
      <c r="C30" s="2" t="s">
        <v>0</v>
      </c>
      <c r="E30" s="6"/>
      <c r="F30" s="6"/>
    </row>
    <row r="34" spans="1:8" ht="18.75" x14ac:dyDescent="0.3">
      <c r="A34" s="9" t="s">
        <v>23</v>
      </c>
    </row>
    <row r="35" spans="1:8" ht="15.75" x14ac:dyDescent="0.25">
      <c r="A35" s="8" t="s">
        <v>129</v>
      </c>
      <c r="B35" s="32" t="s">
        <v>17</v>
      </c>
    </row>
    <row r="36" spans="1:8" x14ac:dyDescent="0.25">
      <c r="D36" s="27" t="s">
        <v>120</v>
      </c>
    </row>
    <row r="37" spans="1:8" ht="30" x14ac:dyDescent="0.25">
      <c r="A37" s="18"/>
      <c r="B37" s="33" t="s">
        <v>121</v>
      </c>
      <c r="C37" s="25" t="s">
        <v>106</v>
      </c>
      <c r="D37" s="25" t="s">
        <v>53</v>
      </c>
      <c r="E37" s="25" t="s">
        <v>32</v>
      </c>
      <c r="F37" s="25" t="s">
        <v>113</v>
      </c>
      <c r="G37" s="25" t="s">
        <v>114</v>
      </c>
      <c r="H37" s="25" t="s">
        <v>115</v>
      </c>
    </row>
    <row r="38" spans="1:8" x14ac:dyDescent="0.25">
      <c r="A38" s="26" t="s">
        <v>110</v>
      </c>
      <c r="B38" s="1">
        <v>8.5</v>
      </c>
      <c r="C38" s="18">
        <f>SUM(D38:H38)</f>
        <v>4.5</v>
      </c>
      <c r="D38" s="18">
        <v>2</v>
      </c>
      <c r="E38" s="1">
        <v>1</v>
      </c>
      <c r="F38" s="18">
        <v>1</v>
      </c>
      <c r="G38" s="18"/>
      <c r="H38" s="18">
        <v>0.5</v>
      </c>
    </row>
    <row r="39" spans="1:8" x14ac:dyDescent="0.25">
      <c r="A39" s="26" t="s">
        <v>111</v>
      </c>
      <c r="B39" s="1">
        <v>8.5</v>
      </c>
      <c r="C39" s="18">
        <f>SUM(D39:H39)</f>
        <v>3.5</v>
      </c>
      <c r="D39" s="18">
        <v>1</v>
      </c>
      <c r="E39" s="18">
        <v>2</v>
      </c>
      <c r="G39" s="18"/>
      <c r="H39" s="18">
        <v>0.5</v>
      </c>
    </row>
    <row r="40" spans="1:8" x14ac:dyDescent="0.25">
      <c r="A40" s="26" t="s">
        <v>112</v>
      </c>
      <c r="B40" s="1">
        <v>8.5</v>
      </c>
      <c r="C40" s="18">
        <f>SUM(D40:H40)</f>
        <v>3.5</v>
      </c>
      <c r="D40" s="18"/>
      <c r="E40" s="1">
        <v>1</v>
      </c>
      <c r="F40" s="18">
        <v>1</v>
      </c>
      <c r="G40" s="18">
        <v>1</v>
      </c>
      <c r="H40" s="18">
        <v>0.5</v>
      </c>
    </row>
    <row r="41" spans="1:8" ht="18.75" x14ac:dyDescent="0.3">
      <c r="A41" s="7"/>
      <c r="B41" s="9">
        <f>SUM(B38:B40)</f>
        <v>25.5</v>
      </c>
      <c r="C41" s="35">
        <f>SUM(C38:C40)</f>
        <v>11.5</v>
      </c>
      <c r="D41" s="7"/>
      <c r="E41" s="7"/>
      <c r="F41" s="7"/>
    </row>
    <row r="42" spans="1:8" ht="18.75" x14ac:dyDescent="0.3">
      <c r="B42" s="36"/>
      <c r="C42" s="37">
        <f>C41/B41*100</f>
        <v>45.098039215686278</v>
      </c>
      <c r="D42" s="7"/>
      <c r="E42" s="7"/>
      <c r="F42" s="7"/>
    </row>
    <row r="43" spans="1:8" x14ac:dyDescent="0.25">
      <c r="A43" s="8"/>
      <c r="B43" s="8"/>
    </row>
    <row r="44" spans="1:8" x14ac:dyDescent="0.25">
      <c r="A44" s="12" t="s">
        <v>37</v>
      </c>
      <c r="B44" s="12" t="s">
        <v>16</v>
      </c>
      <c r="C44" s="12" t="s">
        <v>21</v>
      </c>
    </row>
    <row r="45" spans="1:8" x14ac:dyDescent="0.25">
      <c r="A45" s="12" t="s">
        <v>14</v>
      </c>
      <c r="B45" s="14">
        <f>8.5*C45</f>
        <v>3.8250000000000002</v>
      </c>
      <c r="C45" s="13">
        <v>0.45</v>
      </c>
    </row>
    <row r="46" spans="1:8" x14ac:dyDescent="0.25">
      <c r="A46" s="12" t="s">
        <v>15</v>
      </c>
      <c r="B46" s="14">
        <f>8.5*C46</f>
        <v>4.6750000000000007</v>
      </c>
      <c r="C46" s="13">
        <v>0.55000000000000004</v>
      </c>
    </row>
    <row r="47" spans="1:8" x14ac:dyDescent="0.25">
      <c r="A47" s="7"/>
      <c r="B47" s="7"/>
      <c r="C47" s="7"/>
    </row>
    <row r="48" spans="1:8" x14ac:dyDescent="0.25">
      <c r="A48" s="12" t="s">
        <v>22</v>
      </c>
      <c r="B48" s="12" t="s">
        <v>16</v>
      </c>
      <c r="C48" s="12" t="s">
        <v>21</v>
      </c>
    </row>
    <row r="49" spans="1:7" x14ac:dyDescent="0.25">
      <c r="A49" s="12" t="s">
        <v>14</v>
      </c>
      <c r="B49" s="14">
        <f>8.5*C49</f>
        <v>2.9749999999999996</v>
      </c>
      <c r="C49" s="13">
        <v>0.35</v>
      </c>
    </row>
    <row r="50" spans="1:7" x14ac:dyDescent="0.25">
      <c r="A50" s="12" t="s">
        <v>15</v>
      </c>
      <c r="B50" s="14">
        <f>8.5*C50</f>
        <v>5.5250000000000004</v>
      </c>
      <c r="C50" s="13">
        <v>0.65</v>
      </c>
      <c r="G50" s="8"/>
    </row>
    <row r="53" spans="1:7" ht="15.75" x14ac:dyDescent="0.25">
      <c r="A53" s="15" t="s">
        <v>20</v>
      </c>
      <c r="B53" s="15" t="s">
        <v>16</v>
      </c>
      <c r="C53" s="15" t="s">
        <v>21</v>
      </c>
    </row>
    <row r="54" spans="1:7" ht="15.75" x14ac:dyDescent="0.25">
      <c r="A54" s="15" t="s">
        <v>18</v>
      </c>
      <c r="B54" s="17">
        <f>B45-B49</f>
        <v>0.85000000000000053</v>
      </c>
      <c r="C54" s="16">
        <f>C45-C49</f>
        <v>0.10000000000000003</v>
      </c>
      <c r="D54" s="8" t="s">
        <v>118</v>
      </c>
    </row>
    <row r="55" spans="1:7" ht="15.75" x14ac:dyDescent="0.25">
      <c r="A55" s="15" t="s">
        <v>19</v>
      </c>
      <c r="B55" s="17">
        <f>B50-B46</f>
        <v>0.84999999999999964</v>
      </c>
      <c r="C55" s="16">
        <f>C50-C46</f>
        <v>9.9999999999999978E-2</v>
      </c>
      <c r="D55" s="8" t="s">
        <v>119</v>
      </c>
    </row>
    <row r="58" spans="1:7" ht="18.75" x14ac:dyDescent="0.3">
      <c r="A58" s="9" t="s">
        <v>35</v>
      </c>
    </row>
    <row r="60" spans="1:7" x14ac:dyDescent="0.25">
      <c r="A60" s="12" t="s">
        <v>125</v>
      </c>
      <c r="B60" s="40" t="s">
        <v>126</v>
      </c>
      <c r="C60" s="40" t="s">
        <v>127</v>
      </c>
    </row>
    <row r="61" spans="1:7" x14ac:dyDescent="0.25">
      <c r="A61" s="41" t="s">
        <v>31</v>
      </c>
      <c r="B61" s="39">
        <v>12</v>
      </c>
      <c r="C61" s="39">
        <v>9</v>
      </c>
    </row>
    <row r="62" spans="1:7" x14ac:dyDescent="0.25">
      <c r="A62" s="41" t="s">
        <v>32</v>
      </c>
      <c r="B62" s="39">
        <v>3</v>
      </c>
      <c r="C62" s="39">
        <v>2</v>
      </c>
    </row>
    <row r="63" spans="1:7" x14ac:dyDescent="0.25">
      <c r="A63" s="41" t="s">
        <v>33</v>
      </c>
      <c r="B63" s="39">
        <v>16</v>
      </c>
      <c r="C63" s="39">
        <v>9</v>
      </c>
    </row>
    <row r="64" spans="1:7" x14ac:dyDescent="0.25">
      <c r="A64" s="41" t="s">
        <v>70</v>
      </c>
      <c r="B64" s="39">
        <v>8</v>
      </c>
      <c r="C64" s="39">
        <v>4</v>
      </c>
    </row>
    <row r="65" spans="1:3" x14ac:dyDescent="0.25">
      <c r="A65" s="41" t="s">
        <v>128</v>
      </c>
      <c r="B65" s="39">
        <v>7</v>
      </c>
      <c r="C65" s="39">
        <v>4</v>
      </c>
    </row>
    <row r="66" spans="1:3" x14ac:dyDescent="0.25">
      <c r="A66" s="41" t="s">
        <v>34</v>
      </c>
      <c r="B66" s="39">
        <v>19</v>
      </c>
      <c r="C66" s="39">
        <v>4</v>
      </c>
    </row>
    <row r="67" spans="1:3" x14ac:dyDescent="0.25">
      <c r="A67" s="41" t="s">
        <v>106</v>
      </c>
      <c r="B67" s="39">
        <f>SUM(B61:B66)</f>
        <v>65</v>
      </c>
      <c r="C67" s="39">
        <f>SUM(C61:C66)</f>
        <v>32</v>
      </c>
    </row>
  </sheetData>
  <pageMargins left="0.16" right="0.16" top="0.16" bottom="0.34" header="0.3" footer="0.16"/>
  <pageSetup paperSize="9" scale="95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8"/>
  <sheetViews>
    <sheetView workbookViewId="0">
      <selection activeCell="C22" sqref="C22"/>
    </sheetView>
  </sheetViews>
  <sheetFormatPr defaultRowHeight="15" x14ac:dyDescent="0.25"/>
  <cols>
    <col min="1" max="1" width="16.140625" customWidth="1"/>
    <col min="2" max="2" width="34" customWidth="1"/>
    <col min="3" max="3" width="28.85546875" customWidth="1"/>
  </cols>
  <sheetData>
    <row r="1" spans="1:3" ht="18.75" x14ac:dyDescent="0.3">
      <c r="A1" s="9" t="s">
        <v>104</v>
      </c>
    </row>
    <row r="3" spans="1:3" ht="18.75" x14ac:dyDescent="0.3">
      <c r="A3" s="23" t="s">
        <v>39</v>
      </c>
      <c r="B3" s="24" t="s">
        <v>41</v>
      </c>
      <c r="C3" s="24" t="s">
        <v>40</v>
      </c>
    </row>
    <row r="4" spans="1:3" ht="15.75" x14ac:dyDescent="0.25">
      <c r="A4" s="18">
        <v>1</v>
      </c>
      <c r="B4" s="19" t="s">
        <v>47</v>
      </c>
      <c r="C4" s="1" t="s">
        <v>53</v>
      </c>
    </row>
    <row r="5" spans="1:3" ht="15.75" x14ac:dyDescent="0.25">
      <c r="A5" s="18">
        <v>2</v>
      </c>
      <c r="B5" s="20" t="s">
        <v>38</v>
      </c>
      <c r="C5" s="1" t="s">
        <v>53</v>
      </c>
    </row>
    <row r="6" spans="1:3" ht="15.75" x14ac:dyDescent="0.25">
      <c r="A6" s="18">
        <v>3</v>
      </c>
      <c r="B6" s="21" t="s">
        <v>42</v>
      </c>
      <c r="C6" s="1" t="s">
        <v>53</v>
      </c>
    </row>
    <row r="7" spans="1:3" ht="15.75" x14ac:dyDescent="0.25">
      <c r="A7" s="18">
        <v>4</v>
      </c>
      <c r="B7" s="21" t="s">
        <v>43</v>
      </c>
      <c r="C7" s="1" t="s">
        <v>53</v>
      </c>
    </row>
    <row r="8" spans="1:3" ht="15.75" x14ac:dyDescent="0.25">
      <c r="A8" s="18">
        <v>5</v>
      </c>
      <c r="B8" s="21" t="s">
        <v>44</v>
      </c>
      <c r="C8" s="1" t="s">
        <v>53</v>
      </c>
    </row>
    <row r="9" spans="1:3" ht="15.75" x14ac:dyDescent="0.25">
      <c r="A9" s="18">
        <v>6</v>
      </c>
      <c r="B9" s="21" t="s">
        <v>45</v>
      </c>
      <c r="C9" s="1" t="s">
        <v>53</v>
      </c>
    </row>
    <row r="10" spans="1:3" ht="15.75" x14ac:dyDescent="0.25">
      <c r="A10" s="18">
        <v>7</v>
      </c>
      <c r="B10" s="21" t="s">
        <v>46</v>
      </c>
      <c r="C10" s="1" t="s">
        <v>53</v>
      </c>
    </row>
    <row r="11" spans="1:3" ht="15.75" x14ac:dyDescent="0.25">
      <c r="A11" s="18">
        <v>8</v>
      </c>
      <c r="B11" s="19" t="s">
        <v>48</v>
      </c>
      <c r="C11" s="1" t="s">
        <v>53</v>
      </c>
    </row>
    <row r="12" spans="1:3" ht="15.75" x14ac:dyDescent="0.25">
      <c r="A12" s="18">
        <v>9</v>
      </c>
      <c r="B12" s="21" t="s">
        <v>49</v>
      </c>
      <c r="C12" s="1" t="s">
        <v>53</v>
      </c>
    </row>
    <row r="13" spans="1:3" ht="15.75" x14ac:dyDescent="0.25">
      <c r="A13" s="18">
        <v>10</v>
      </c>
      <c r="B13" s="21" t="s">
        <v>50</v>
      </c>
      <c r="C13" s="1" t="s">
        <v>53</v>
      </c>
    </row>
    <row r="14" spans="1:3" ht="15.75" x14ac:dyDescent="0.25">
      <c r="A14" s="18">
        <v>11</v>
      </c>
      <c r="B14" s="21" t="s">
        <v>51</v>
      </c>
      <c r="C14" s="1" t="s">
        <v>53</v>
      </c>
    </row>
    <row r="15" spans="1:3" ht="15.75" x14ac:dyDescent="0.25">
      <c r="A15" s="18">
        <v>12</v>
      </c>
      <c r="B15" s="21" t="s">
        <v>52</v>
      </c>
      <c r="C15" s="1" t="s">
        <v>53</v>
      </c>
    </row>
    <row r="16" spans="1:3" ht="18.75" x14ac:dyDescent="0.3">
      <c r="A16" s="18">
        <v>13</v>
      </c>
      <c r="B16" s="22" t="s">
        <v>54</v>
      </c>
      <c r="C16" s="1" t="s">
        <v>32</v>
      </c>
    </row>
    <row r="17" spans="1:3" ht="18.75" x14ac:dyDescent="0.3">
      <c r="A17" s="18">
        <v>14</v>
      </c>
      <c r="B17" s="22" t="s">
        <v>55</v>
      </c>
      <c r="C17" s="1" t="s">
        <v>32</v>
      </c>
    </row>
    <row r="18" spans="1:3" ht="18.75" x14ac:dyDescent="0.3">
      <c r="A18" s="18">
        <v>15</v>
      </c>
      <c r="B18" s="22" t="s">
        <v>56</v>
      </c>
      <c r="C18" s="1" t="s">
        <v>32</v>
      </c>
    </row>
    <row r="19" spans="1:3" ht="15.75" x14ac:dyDescent="0.25">
      <c r="A19" s="18">
        <v>16</v>
      </c>
      <c r="B19" s="21" t="s">
        <v>33</v>
      </c>
      <c r="C19" s="1" t="s">
        <v>33</v>
      </c>
    </row>
    <row r="20" spans="1:3" ht="15.75" x14ac:dyDescent="0.25">
      <c r="A20" s="18">
        <v>17</v>
      </c>
      <c r="B20" s="21" t="s">
        <v>57</v>
      </c>
      <c r="C20" s="1" t="s">
        <v>33</v>
      </c>
    </row>
    <row r="21" spans="1:3" ht="15.75" x14ac:dyDescent="0.25">
      <c r="A21" s="18">
        <v>18</v>
      </c>
      <c r="B21" s="21" t="s">
        <v>58</v>
      </c>
      <c r="C21" s="1" t="s">
        <v>33</v>
      </c>
    </row>
    <row r="22" spans="1:3" ht="15.75" x14ac:dyDescent="0.25">
      <c r="A22" s="18">
        <v>19</v>
      </c>
      <c r="B22" s="21" t="s">
        <v>59</v>
      </c>
      <c r="C22" s="1" t="s">
        <v>33</v>
      </c>
    </row>
    <row r="23" spans="1:3" ht="15.75" x14ac:dyDescent="0.25">
      <c r="A23" s="18">
        <v>20</v>
      </c>
      <c r="B23" s="21" t="s">
        <v>60</v>
      </c>
      <c r="C23" s="1" t="s">
        <v>33</v>
      </c>
    </row>
    <row r="24" spans="1:3" ht="15.75" x14ac:dyDescent="0.25">
      <c r="A24" s="18">
        <v>21</v>
      </c>
      <c r="B24" s="21" t="s">
        <v>61</v>
      </c>
      <c r="C24" s="1" t="s">
        <v>33</v>
      </c>
    </row>
    <row r="25" spans="1:3" ht="15.75" x14ac:dyDescent="0.25">
      <c r="A25" s="18">
        <v>22</v>
      </c>
      <c r="B25" s="21" t="s">
        <v>62</v>
      </c>
      <c r="C25" s="1" t="s">
        <v>33</v>
      </c>
    </row>
    <row r="26" spans="1:3" ht="15.75" x14ac:dyDescent="0.25">
      <c r="A26" s="18">
        <v>23</v>
      </c>
      <c r="B26" s="21" t="s">
        <v>73</v>
      </c>
      <c r="C26" s="1" t="s">
        <v>33</v>
      </c>
    </row>
    <row r="27" spans="1:3" ht="15.75" x14ac:dyDescent="0.25">
      <c r="A27" s="18">
        <v>24</v>
      </c>
      <c r="B27" s="21" t="s">
        <v>71</v>
      </c>
      <c r="C27" s="1" t="s">
        <v>33</v>
      </c>
    </row>
    <row r="28" spans="1:3" ht="15.75" x14ac:dyDescent="0.25">
      <c r="A28" s="18">
        <v>25</v>
      </c>
      <c r="B28" s="21" t="s">
        <v>72</v>
      </c>
      <c r="C28" s="1" t="s">
        <v>33</v>
      </c>
    </row>
    <row r="29" spans="1:3" ht="15.75" x14ac:dyDescent="0.25">
      <c r="A29" s="18">
        <v>26</v>
      </c>
      <c r="B29" s="21" t="s">
        <v>65</v>
      </c>
      <c r="C29" s="1" t="s">
        <v>33</v>
      </c>
    </row>
    <row r="30" spans="1:3" ht="15.75" x14ac:dyDescent="0.25">
      <c r="A30" s="18">
        <v>27</v>
      </c>
      <c r="B30" s="21" t="s">
        <v>66</v>
      </c>
      <c r="C30" s="1" t="s">
        <v>33</v>
      </c>
    </row>
    <row r="31" spans="1:3" ht="15.75" x14ac:dyDescent="0.25">
      <c r="A31" s="18">
        <v>28</v>
      </c>
      <c r="B31" s="21" t="s">
        <v>67</v>
      </c>
      <c r="C31" s="1" t="s">
        <v>33</v>
      </c>
    </row>
    <row r="32" spans="1:3" ht="15.75" x14ac:dyDescent="0.25">
      <c r="A32" s="18">
        <v>29</v>
      </c>
      <c r="B32" s="21" t="s">
        <v>68</v>
      </c>
      <c r="C32" s="1" t="s">
        <v>33</v>
      </c>
    </row>
    <row r="33" spans="1:3" ht="15.75" x14ac:dyDescent="0.25">
      <c r="A33" s="18">
        <v>30</v>
      </c>
      <c r="B33" s="21" t="s">
        <v>65</v>
      </c>
      <c r="C33" s="1" t="s">
        <v>33</v>
      </c>
    </row>
    <row r="34" spans="1:3" ht="15.75" x14ac:dyDescent="0.25">
      <c r="A34" s="18">
        <v>31</v>
      </c>
      <c r="B34" s="21" t="s">
        <v>69</v>
      </c>
      <c r="C34" s="1" t="s">
        <v>33</v>
      </c>
    </row>
    <row r="35" spans="1:3" x14ac:dyDescent="0.25">
      <c r="A35" s="18">
        <v>32</v>
      </c>
      <c r="B35" s="2" t="s">
        <v>70</v>
      </c>
      <c r="C35" s="1" t="s">
        <v>70</v>
      </c>
    </row>
    <row r="36" spans="1:3" ht="15.75" x14ac:dyDescent="0.25">
      <c r="A36" s="18">
        <v>33</v>
      </c>
      <c r="B36" s="21" t="s">
        <v>63</v>
      </c>
      <c r="C36" s="1" t="s">
        <v>70</v>
      </c>
    </row>
    <row r="37" spans="1:3" ht="15.75" x14ac:dyDescent="0.25">
      <c r="A37" s="18">
        <v>34</v>
      </c>
      <c r="B37" s="21" t="s">
        <v>64</v>
      </c>
      <c r="C37" s="1" t="s">
        <v>70</v>
      </c>
    </row>
    <row r="38" spans="1:3" ht="15.75" x14ac:dyDescent="0.25">
      <c r="A38" s="18">
        <v>35</v>
      </c>
      <c r="B38" s="21" t="s">
        <v>78</v>
      </c>
      <c r="C38" s="1" t="s">
        <v>70</v>
      </c>
    </row>
    <row r="39" spans="1:3" ht="15.75" x14ac:dyDescent="0.25">
      <c r="A39" s="18">
        <v>36</v>
      </c>
      <c r="B39" s="21" t="s">
        <v>74</v>
      </c>
      <c r="C39" s="1" t="s">
        <v>70</v>
      </c>
    </row>
    <row r="40" spans="1:3" ht="15.75" x14ac:dyDescent="0.25">
      <c r="A40" s="18">
        <v>37</v>
      </c>
      <c r="B40" s="21" t="s">
        <v>75</v>
      </c>
      <c r="C40" s="1" t="s">
        <v>70</v>
      </c>
    </row>
    <row r="41" spans="1:3" ht="15.75" x14ac:dyDescent="0.25">
      <c r="A41" s="18">
        <v>38</v>
      </c>
      <c r="B41" s="21" t="s">
        <v>76</v>
      </c>
      <c r="C41" s="1" t="s">
        <v>70</v>
      </c>
    </row>
    <row r="42" spans="1:3" ht="15.75" x14ac:dyDescent="0.25">
      <c r="A42" s="18">
        <v>39</v>
      </c>
      <c r="B42" s="21" t="s">
        <v>77</v>
      </c>
      <c r="C42" s="1" t="s">
        <v>70</v>
      </c>
    </row>
    <row r="43" spans="1:3" x14ac:dyDescent="0.25">
      <c r="A43" s="18">
        <v>40</v>
      </c>
      <c r="B43" s="2" t="s">
        <v>79</v>
      </c>
      <c r="C43" s="1" t="s">
        <v>79</v>
      </c>
    </row>
    <row r="44" spans="1:3" ht="15.75" x14ac:dyDescent="0.25">
      <c r="A44" s="18">
        <v>41</v>
      </c>
      <c r="B44" s="21" t="s">
        <v>80</v>
      </c>
      <c r="C44" s="1" t="s">
        <v>79</v>
      </c>
    </row>
    <row r="45" spans="1:3" ht="15.75" x14ac:dyDescent="0.25">
      <c r="A45" s="18">
        <v>42</v>
      </c>
      <c r="B45" s="21" t="s">
        <v>81</v>
      </c>
      <c r="C45" s="1" t="s">
        <v>79</v>
      </c>
    </row>
    <row r="46" spans="1:3" ht="15.75" x14ac:dyDescent="0.25">
      <c r="A46" s="18">
        <v>43</v>
      </c>
      <c r="B46" s="21" t="s">
        <v>82</v>
      </c>
      <c r="C46" s="1" t="s">
        <v>79</v>
      </c>
    </row>
    <row r="47" spans="1:3" ht="15.75" x14ac:dyDescent="0.25">
      <c r="A47" s="18">
        <v>44</v>
      </c>
      <c r="B47" s="21" t="s">
        <v>83</v>
      </c>
      <c r="C47" s="1" t="s">
        <v>79</v>
      </c>
    </row>
    <row r="48" spans="1:3" ht="15.75" x14ac:dyDescent="0.25">
      <c r="A48" s="18">
        <v>45</v>
      </c>
      <c r="B48" s="21" t="s">
        <v>84</v>
      </c>
      <c r="C48" s="1" t="s">
        <v>79</v>
      </c>
    </row>
    <row r="49" spans="1:3" ht="15.75" x14ac:dyDescent="0.25">
      <c r="A49" s="18">
        <v>46</v>
      </c>
      <c r="B49" s="21" t="s">
        <v>85</v>
      </c>
      <c r="C49" s="1" t="s">
        <v>79</v>
      </c>
    </row>
    <row r="50" spans="1:3" ht="15.75" x14ac:dyDescent="0.25">
      <c r="A50" s="18">
        <v>47</v>
      </c>
      <c r="B50" s="21" t="s">
        <v>86</v>
      </c>
      <c r="C50" s="1" t="s">
        <v>34</v>
      </c>
    </row>
    <row r="51" spans="1:3" ht="15.75" x14ac:dyDescent="0.25">
      <c r="A51" s="18">
        <v>48</v>
      </c>
      <c r="B51" s="21" t="s">
        <v>87</v>
      </c>
      <c r="C51" s="1" t="s">
        <v>34</v>
      </c>
    </row>
    <row r="52" spans="1:3" ht="15.75" x14ac:dyDescent="0.25">
      <c r="A52" s="18">
        <v>49</v>
      </c>
      <c r="B52" s="21" t="s">
        <v>88</v>
      </c>
      <c r="C52" s="1" t="s">
        <v>34</v>
      </c>
    </row>
    <row r="53" spans="1:3" ht="15.75" x14ac:dyDescent="0.25">
      <c r="A53" s="18">
        <v>50</v>
      </c>
      <c r="B53" s="21" t="s">
        <v>89</v>
      </c>
      <c r="C53" s="1" t="s">
        <v>34</v>
      </c>
    </row>
    <row r="54" spans="1:3" ht="15.75" x14ac:dyDescent="0.25">
      <c r="A54" s="18">
        <v>51</v>
      </c>
      <c r="B54" s="21" t="s">
        <v>90</v>
      </c>
      <c r="C54" s="1" t="s">
        <v>34</v>
      </c>
    </row>
    <row r="55" spans="1:3" ht="15.75" x14ac:dyDescent="0.25">
      <c r="A55" s="18">
        <v>52</v>
      </c>
      <c r="B55" s="21" t="s">
        <v>91</v>
      </c>
      <c r="C55" s="1" t="s">
        <v>34</v>
      </c>
    </row>
    <row r="56" spans="1:3" ht="15.75" x14ac:dyDescent="0.25">
      <c r="A56" s="18">
        <v>53</v>
      </c>
      <c r="B56" s="21" t="s">
        <v>92</v>
      </c>
      <c r="C56" s="1" t="s">
        <v>34</v>
      </c>
    </row>
    <row r="57" spans="1:3" ht="15.75" x14ac:dyDescent="0.25">
      <c r="A57" s="18">
        <v>54</v>
      </c>
      <c r="B57" s="21" t="s">
        <v>93</v>
      </c>
      <c r="C57" s="1" t="s">
        <v>34</v>
      </c>
    </row>
    <row r="58" spans="1:3" ht="15.75" x14ac:dyDescent="0.25">
      <c r="A58" s="18">
        <v>55</v>
      </c>
      <c r="B58" s="21" t="s">
        <v>94</v>
      </c>
      <c r="C58" s="1" t="s">
        <v>34</v>
      </c>
    </row>
    <row r="59" spans="1:3" ht="15.75" x14ac:dyDescent="0.25">
      <c r="A59" s="18">
        <v>56</v>
      </c>
      <c r="B59" s="21" t="s">
        <v>95</v>
      </c>
      <c r="C59" s="1" t="s">
        <v>34</v>
      </c>
    </row>
    <row r="60" spans="1:3" ht="15.75" x14ac:dyDescent="0.25">
      <c r="A60" s="18">
        <v>57</v>
      </c>
      <c r="B60" s="21" t="s">
        <v>96</v>
      </c>
      <c r="C60" s="1" t="s">
        <v>34</v>
      </c>
    </row>
    <row r="61" spans="1:3" ht="15.75" x14ac:dyDescent="0.25">
      <c r="A61" s="18">
        <v>58</v>
      </c>
      <c r="B61" s="21" t="s">
        <v>97</v>
      </c>
      <c r="C61" s="1" t="s">
        <v>34</v>
      </c>
    </row>
    <row r="62" spans="1:3" ht="15.75" x14ac:dyDescent="0.25">
      <c r="A62" s="18">
        <v>59</v>
      </c>
      <c r="B62" s="21" t="s">
        <v>98</v>
      </c>
      <c r="C62" s="1" t="s">
        <v>34</v>
      </c>
    </row>
    <row r="63" spans="1:3" ht="15.75" x14ac:dyDescent="0.25">
      <c r="A63" s="18">
        <v>60</v>
      </c>
      <c r="B63" s="21" t="s">
        <v>99</v>
      </c>
      <c r="C63" s="1" t="s">
        <v>34</v>
      </c>
    </row>
    <row r="64" spans="1:3" ht="15.75" x14ac:dyDescent="0.25">
      <c r="A64" s="18">
        <v>61</v>
      </c>
      <c r="B64" s="21" t="s">
        <v>52</v>
      </c>
      <c r="C64" s="1" t="s">
        <v>34</v>
      </c>
    </row>
    <row r="65" spans="1:3" ht="15.75" x14ac:dyDescent="0.25">
      <c r="A65" s="18">
        <v>62</v>
      </c>
      <c r="B65" s="21" t="s">
        <v>100</v>
      </c>
      <c r="C65" s="1" t="s">
        <v>34</v>
      </c>
    </row>
    <row r="66" spans="1:3" ht="15.75" x14ac:dyDescent="0.25">
      <c r="A66" s="18">
        <v>63</v>
      </c>
      <c r="B66" s="21" t="s">
        <v>101</v>
      </c>
      <c r="C66" s="1" t="s">
        <v>34</v>
      </c>
    </row>
    <row r="67" spans="1:3" ht="15.75" x14ac:dyDescent="0.25">
      <c r="A67" s="18">
        <v>64</v>
      </c>
      <c r="B67" s="21" t="s">
        <v>102</v>
      </c>
      <c r="C67" s="1" t="s">
        <v>34</v>
      </c>
    </row>
    <row r="68" spans="1:3" ht="15.75" x14ac:dyDescent="0.25">
      <c r="A68" s="18">
        <v>65</v>
      </c>
      <c r="B68" s="21" t="s">
        <v>103</v>
      </c>
      <c r="C68" s="1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VAN_Chung1</dc:creator>
  <cp:lastModifiedBy>NGUYEN NHU_Minh</cp:lastModifiedBy>
  <cp:lastPrinted>2024-03-11T05:49:57Z</cp:lastPrinted>
  <dcterms:created xsi:type="dcterms:W3CDTF">2024-03-05T02:31:23Z</dcterms:created>
  <dcterms:modified xsi:type="dcterms:W3CDTF">2024-03-19T10:23:33Z</dcterms:modified>
</cp:coreProperties>
</file>