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W:\Other\03.Policy\2022\"/>
    </mc:Choice>
  </mc:AlternateContent>
  <xr:revisionPtr revIDLastSave="0" documentId="13_ncr:1_{E6248523-645B-41E9-BEF6-CCA4DC801F2B}" xr6:coauthVersionLast="47" xr6:coauthVersionMax="47" xr10:uidLastSave="{00000000-0000-0000-0000-000000000000}"/>
  <bookViews>
    <workbookView xWindow="28680" yWindow="-120" windowWidth="29040" windowHeight="15840" tabRatio="695" firstSheet="2" activeTab="15" xr2:uid="{00000000-000D-0000-FFFF-FFFF00000000}"/>
  </bookViews>
  <sheets>
    <sheet name="SAP_Jun" sheetId="4" r:id="rId1"/>
    <sheet name="SAP_July" sheetId="5" r:id="rId2"/>
    <sheet name="SAP_Aug" sheetId="8" r:id="rId3"/>
    <sheet name="SAP_Sep" sheetId="10" r:id="rId4"/>
    <sheet name="SAP_Oct" sheetId="12" r:id="rId5"/>
    <sheet name="SAP_Nov" sheetId="14" r:id="rId6"/>
    <sheet name="DEV_Jun" sheetId="1" r:id="rId7"/>
    <sheet name="DEV_July" sheetId="6" r:id="rId8"/>
    <sheet name="DEV_Aug" sheetId="7" r:id="rId9"/>
    <sheet name="DEV_Sep" sheetId="9" r:id="rId10"/>
    <sheet name="DEV_Oct" sheetId="11" r:id="rId11"/>
    <sheet name="DEV_Nov" sheetId="13" r:id="rId12"/>
    <sheet name="DEV_Dec" sheetId="15" r:id="rId13"/>
    <sheet name="DEV_Jan" sheetId="16" r:id="rId14"/>
    <sheet name="DEV_Feb" sheetId="17" r:id="rId15"/>
    <sheet name="DEV_Mar" sheetId="18" r:id="rId16"/>
  </sheets>
  <definedNames>
    <definedName name="_xlnm._FilterDatabase" localSheetId="8" hidden="1">DEV_Aug!$B$3:$X$40</definedName>
    <definedName name="_xlnm._FilterDatabase" localSheetId="12" hidden="1">DEV_Dec!$B$3:$X$40</definedName>
    <definedName name="_xlnm._FilterDatabase" localSheetId="14" hidden="1">DEV_Feb!$B$3:$X$40</definedName>
    <definedName name="_xlnm._FilterDatabase" localSheetId="13" hidden="1">DEV_Jan!$B$3:$X$40</definedName>
    <definedName name="_xlnm._FilterDatabase" localSheetId="7" hidden="1">DEV_July!$B$3:$X$40</definedName>
    <definedName name="_xlnm._FilterDatabase" localSheetId="6" hidden="1">DEV_Jun!$B$3:$X$40</definedName>
    <definedName name="_xlnm._FilterDatabase" localSheetId="15" hidden="1">DEV_Mar!$B$3:$X$40</definedName>
    <definedName name="_xlnm._FilterDatabase" localSheetId="11" hidden="1">DEV_Nov!$B$3:$X$40</definedName>
    <definedName name="_xlnm._FilterDatabase" localSheetId="10" hidden="1">DEV_Oct!$B$3:$X$40</definedName>
    <definedName name="_xlnm._FilterDatabase" localSheetId="9" hidden="1">DEV_Sep!$B$3:$X$40</definedName>
    <definedName name="_xlnm._FilterDatabase" localSheetId="2" hidden="1">SAP_Aug!$A$2:$V$34</definedName>
    <definedName name="_xlnm._FilterDatabase" localSheetId="1" hidden="1">SAP_July!$A$2:$V$34</definedName>
    <definedName name="_xlnm._FilterDatabase" localSheetId="0" hidden="1">SAP_Jun!$A$2:$W$34</definedName>
    <definedName name="_xlnm._FilterDatabase" localSheetId="5" hidden="1">SAP_Nov!$A$2:$V$34</definedName>
    <definedName name="_xlnm._FilterDatabase" localSheetId="4" hidden="1">SAP_Oct!$A$2:$V$34</definedName>
    <definedName name="_xlnm._FilterDatabase" localSheetId="3" hidden="1">SAP_Sep!$A$2:$V$34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18" l="1"/>
  <c r="W23" i="18"/>
  <c r="AH16" i="18" l="1"/>
  <c r="W30" i="18"/>
  <c r="W31" i="18" s="1"/>
  <c r="W6" i="18"/>
  <c r="V40" i="18" l="1"/>
  <c r="V39" i="18"/>
  <c r="U39" i="18"/>
  <c r="U40" i="18"/>
  <c r="W11" i="18"/>
  <c r="W7" i="18"/>
  <c r="W29" i="18"/>
  <c r="W28" i="18"/>
  <c r="W35" i="18"/>
  <c r="W36" i="18"/>
  <c r="T38" i="18" l="1"/>
  <c r="S38" i="18"/>
  <c r="R38" i="18"/>
  <c r="Q38" i="18"/>
  <c r="P38" i="18"/>
  <c r="O38" i="18"/>
  <c r="N38" i="18"/>
  <c r="M38" i="18"/>
  <c r="L38" i="18"/>
  <c r="K38" i="18"/>
  <c r="J38" i="18"/>
  <c r="I38" i="18"/>
  <c r="X34" i="18"/>
  <c r="W24" i="18"/>
  <c r="H2" i="18"/>
  <c r="H1" i="18"/>
  <c r="U40" i="17"/>
  <c r="V39" i="17"/>
  <c r="U39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W36" i="17"/>
  <c r="W35" i="17"/>
  <c r="X34" i="17"/>
  <c r="W24" i="17"/>
  <c r="W6" i="17"/>
  <c r="H2" i="17"/>
  <c r="H1" i="17"/>
  <c r="U40" i="16"/>
  <c r="V39" i="16"/>
  <c r="U39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W36" i="16"/>
  <c r="W35" i="16"/>
  <c r="X34" i="16"/>
  <c r="W24" i="16"/>
  <c r="W6" i="16"/>
  <c r="H2" i="16"/>
  <c r="H1" i="16"/>
  <c r="U40" i="15"/>
  <c r="V39" i="15"/>
  <c r="U39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W36" i="15"/>
  <c r="W35" i="15"/>
  <c r="X34" i="15"/>
  <c r="W24" i="15"/>
  <c r="W6" i="15"/>
  <c r="H2" i="15"/>
  <c r="H1" i="15"/>
  <c r="V38" i="14"/>
  <c r="U38" i="14"/>
  <c r="V37" i="14"/>
  <c r="U37" i="14"/>
  <c r="U40" i="13"/>
  <c r="V39" i="13"/>
  <c r="U39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W36" i="13"/>
  <c r="W35" i="13"/>
  <c r="X34" i="13"/>
  <c r="W24" i="13"/>
  <c r="W6" i="13"/>
  <c r="H2" i="13"/>
  <c r="H1" i="13"/>
  <c r="V38" i="12"/>
  <c r="U38" i="12"/>
  <c r="V37" i="12"/>
  <c r="U37" i="12"/>
  <c r="U40" i="11"/>
  <c r="V39" i="11"/>
  <c r="U39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W36" i="11"/>
  <c r="W35" i="11"/>
  <c r="X34" i="11"/>
  <c r="W24" i="11"/>
  <c r="W6" i="11"/>
  <c r="H2" i="11"/>
  <c r="H1" i="11"/>
  <c r="U40" i="9"/>
  <c r="W36" i="9"/>
  <c r="W35" i="9"/>
  <c r="W6" i="9"/>
  <c r="V38" i="10"/>
  <c r="U38" i="10"/>
  <c r="V37" i="10"/>
  <c r="U37" i="10"/>
  <c r="V39" i="9"/>
  <c r="U39" i="9"/>
  <c r="T38" i="9"/>
  <c r="S38" i="9"/>
  <c r="R38" i="9"/>
  <c r="Q38" i="9"/>
  <c r="P38" i="9"/>
  <c r="O38" i="9"/>
  <c r="N38" i="9"/>
  <c r="M38" i="9"/>
  <c r="L38" i="9"/>
  <c r="K38" i="9"/>
  <c r="J38" i="9"/>
  <c r="I38" i="9"/>
  <c r="X34" i="9"/>
  <c r="W24" i="9"/>
  <c r="H2" i="9"/>
  <c r="H1" i="9"/>
  <c r="V38" i="8"/>
  <c r="U38" i="8"/>
  <c r="V37" i="8"/>
  <c r="U37" i="8"/>
  <c r="V39" i="7"/>
  <c r="U39" i="7"/>
  <c r="T38" i="7"/>
  <c r="S38" i="7"/>
  <c r="R38" i="7"/>
  <c r="Q38" i="7"/>
  <c r="P38" i="7"/>
  <c r="O38" i="7"/>
  <c r="N38" i="7"/>
  <c r="M38" i="7"/>
  <c r="L38" i="7"/>
  <c r="K38" i="7"/>
  <c r="J38" i="7"/>
  <c r="I38" i="7"/>
  <c r="X34" i="7"/>
  <c r="W24" i="7"/>
  <c r="H2" i="7"/>
  <c r="H1" i="7"/>
  <c r="V39" i="6"/>
  <c r="U39" i="6"/>
  <c r="T38" i="6"/>
  <c r="S38" i="6"/>
  <c r="R38" i="6"/>
  <c r="Q38" i="6"/>
  <c r="P38" i="6"/>
  <c r="O38" i="6"/>
  <c r="N38" i="6"/>
  <c r="M38" i="6"/>
  <c r="L38" i="6"/>
  <c r="K38" i="6"/>
  <c r="J38" i="6"/>
  <c r="I38" i="6"/>
  <c r="X34" i="6"/>
  <c r="W24" i="6"/>
  <c r="H2" i="6"/>
  <c r="H1" i="6"/>
  <c r="V38" i="5"/>
  <c r="U38" i="5"/>
  <c r="V37" i="5"/>
  <c r="U37" i="5"/>
  <c r="K38" i="1"/>
  <c r="L38" i="1"/>
  <c r="M38" i="1"/>
  <c r="N38" i="1"/>
  <c r="O38" i="1"/>
  <c r="P38" i="1"/>
  <c r="Q38" i="1"/>
  <c r="R38" i="1"/>
  <c r="S38" i="1"/>
  <c r="T38" i="1"/>
  <c r="J38" i="1"/>
  <c r="V38" i="4"/>
  <c r="U38" i="4"/>
  <c r="V37" i="4"/>
  <c r="U37" i="4"/>
  <c r="W24" i="1" l="1"/>
  <c r="I38" i="1" l="1"/>
  <c r="X34" i="1"/>
  <c r="U39" i="1"/>
  <c r="V39" i="1"/>
  <c r="H1" i="1" l="1"/>
  <c r="H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tc={38DEBEA8-AE40-405F-86D7-008900F70F69}</author>
    <author>tc={2B4AA3FB-0387-4882-93D9-7A49C9EB9BEC}</author>
    <author>tc={E3F269E4-888F-459E-A47C-1AF222823942}</author>
    <author>tc={571D37BA-D256-4BBA-A71D-1C99A9535DF4}</author>
    <author>tc={CD94615E-EFA4-4046-AF74-C328040FC364}</author>
    <author>tc={F032BED9-8CC7-48C8-B0E7-DA0F50EB9266}</author>
  </authors>
  <commentList>
    <comment ref="X6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00000000-0006-0000-06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00000000-0006-0000-06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00000000-0006-0000-06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2" authorId="5" shapeId="0" xr:uid="{00000000-0006-0000-06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select or not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tc={80E08C55-FABB-4301-B13F-3BA51BA09138}</author>
    <author>tc={ABFA5C5B-FF82-4E16-9CEE-7069240EBF45}</author>
    <author>tc={BC50A5AC-24B7-4116-9BAA-F3C6C3C19099}</author>
    <author>tc={CF989324-DE3E-46A6-A4B4-1DD7C89FDCA4}</author>
    <author>tc={3870F15A-2132-4876-A51D-EFA6696E98E9}</author>
    <author>tc={375A4ACB-B2B4-4ACA-9F29-CCB2A4694FD2}</author>
    <author>tc={11CB4162-493A-4328-9507-D0EA90CF8014}</author>
  </authors>
  <commentList>
    <comment ref="X6" authorId="0" shapeId="0" xr:uid="{80E08C55-FABB-4301-B13F-3BA51BA0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ABFA5C5B-FF82-4E16-9CEE-7069240EBF45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BC50A5AC-24B7-4116-9BAA-F3C6C3C1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CF989324-DE3E-46A6-A4B4-1DD7C89FDCA4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3870F15A-2132-4876-A51D-EFA6696E98E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0" authorId="5" shapeId="0" xr:uid="{375A4ACB-B2B4-4ACA-9F29-CCB2A4694FD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cancel. Focus to 11, 12, 15</t>
      </text>
    </comment>
    <comment ref="E32" authorId="6" shapeId="0" xr:uid="{11CB4162-493A-4328-9507-D0EA90CF801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Chane to new process, new method, direct input from SAP to ECUS using API. No need verify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tc={ADD1495D-91AA-41B6-8B4E-7DD57CF652BA}</author>
    <author>tc={D5E82391-F083-40FF-B27C-F23647009BE6}</author>
    <author>tc={74076DE8-D91B-459E-835A-D27C56C76C3F}</author>
    <author>tc={3D74C776-A055-47CA-BDE1-CEB53198DD5A}</author>
    <author>tc={807A3037-D6CF-419B-9E6F-300D48537F2B}</author>
    <author>tc={F9B5D5CF-8B91-4EE1-B490-97F4D139791A}</author>
  </authors>
  <commentList>
    <comment ref="X6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00000000-0006-0000-07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00000000-0006-0000-07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00000000-0006-0000-07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00000000-0006-0000-07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2" authorId="5" shapeId="0" xr:uid="{00000000-0006-0000-07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select or not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tc={CFAD4C4C-1FA1-4513-9B5D-37C1F87546E9}</author>
    <author>tc={82B045DC-9ADF-4F40-9F1F-117F9B66D92C}</author>
    <author>tc={15694C99-6396-428E-9BBE-3FD40EEB13F2}</author>
    <author>tc={CC39C88A-5CFB-4A2E-B7DC-1BEEA7121038}</author>
    <author>tc={D8BDD6A1-02E4-4D6F-9BBE-8FC9A43CB139}</author>
    <author>tc={8A2FE42A-37A0-448F-BF6A-4C1961FFB973}</author>
  </authors>
  <commentList>
    <comment ref="X6" authorId="0" shapeId="0" xr:uid="{00000000-0006-0000-08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00000000-0006-0000-08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00000000-0006-0000-08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00000000-0006-0000-08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00000000-0006-0000-08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2" authorId="5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select or not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tc={E1910C44-C6E6-41F6-9BFD-0A26ED0AE04D}</author>
    <author>tc={76FF3A20-4D06-4FA9-8D3C-753E0656E11C}</author>
    <author>tc={9B61A9D1-834C-4EA2-BB77-D5914EA08D48}</author>
    <author>tc={B422699F-F9CC-4727-9DB6-44D4A6D06955}</author>
    <author>tc={A6A44E48-F082-4EBF-A8DC-50CD9C190982}</author>
    <author>tc={104913B7-9DCA-4D80-AA23-8F12684733DA}</author>
  </authors>
  <commentList>
    <comment ref="X6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00000000-0006-0000-09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00000000-0006-0000-09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00000000-0006-0000-09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00000000-0006-0000-09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2" authorId="5" shapeId="0" xr:uid="{00000000-0006-0000-09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select or not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tc={5953462A-4951-4A97-9147-644EA0E5543D}</author>
    <author>tc={2FCD7C68-5C99-4D53-93F3-29F06A858FF1}</author>
    <author>tc={E0AFF8FD-E24E-410F-ADE2-1E9FCE90F076}</author>
    <author>tc={76AD9685-1801-404B-BD46-852E79C4A672}</author>
    <author>tc={347A85A0-41BE-4F21-9A26-E13C028FCC96}</author>
    <author>tc={2916003F-933A-4C8E-A0BA-0C7292D0397A}</author>
  </authors>
  <commentList>
    <comment ref="X6" authorId="0" shapeId="0" xr:uid="{00000000-0006-0000-0A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00000000-0006-0000-0A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00000000-0006-0000-0A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00000000-0006-0000-0A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00000000-0006-0000-0A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2" authorId="5" shapeId="0" xr:uid="{00000000-0006-0000-0A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select or not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tc={03683867-32A8-43FF-A044-ABC1ED6BA351}</author>
    <author>tc={DE95A1EA-471A-4AE3-B249-39610881D75A}</author>
    <author>tc={BE7747E5-C198-49EB-8025-922A57EE5129}</author>
    <author>tc={6EEF2100-9722-469F-B711-2AB1639D7E78}</author>
    <author>tc={E033FC6C-8BD5-4476-B68F-D25E46D20F56}</author>
    <author>tc={C69DAEEA-D45E-42FD-AA72-4FA4B9667478}</author>
  </authors>
  <commentList>
    <comment ref="X6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2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select or not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tc={87187456-65F7-4369-82A8-827E07DB3ED6}</author>
    <author>tc={77C71132-8A05-4B86-97CD-A0D58EDBED0E}</author>
    <author>tc={329ACDEB-B2B2-4BD4-BCD5-D9F64E4EABFD}</author>
    <author>tc={0705DBE9-6DF7-4AE7-9BE2-0F0103448564}</author>
    <author>tc={2DBA2DFA-B50B-4499-99E1-14968DDDEC1C}</author>
    <author>tc={F2ED2E13-4914-41A4-A050-0C274202BCBA}</author>
    <author>tc={30D1F3F5-C9B7-4C10-BC93-0CEFA2DCEB17}</author>
  </authors>
  <commentList>
    <comment ref="X6" authorId="0" shapeId="0" xr:uid="{87187456-65F7-4369-82A8-827E07DB3ED6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77C71132-8A05-4B86-97CD-A0D58EDBED0E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329ACDEB-B2B2-4BD4-BCD5-D9F64E4EABFD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0705DBE9-6DF7-4AE7-9BE2-0F0103448564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2DBA2DFA-B50B-4499-99E1-14968DDDEC1C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0" authorId="5" shapeId="0" xr:uid="{F2ED2E13-4914-41A4-A050-0C274202BCB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cancel. Focus to 11, 12, 15</t>
      </text>
    </comment>
    <comment ref="E32" authorId="6" shapeId="0" xr:uid="{30D1F3F5-C9B7-4C10-BC93-0CEFA2DCEB1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select or not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tc={A3AE1FDF-4937-4B46-8B08-43DAFA85E82A}</author>
    <author>tc={CD735BE0-9AE9-4D1F-870E-C74E63092275}</author>
    <author>tc={E18B8814-11AA-4161-9715-FF52839121A3}</author>
    <author>tc={39C3F098-F90D-49EF-A893-2E9365B52F31}</author>
    <author>tc={8A09C42A-6AB4-4844-ABEA-779D85298DA9}</author>
    <author>tc={724DEE65-C00C-4A55-988C-BC2BF1B350EB}</author>
    <author>tc={327F4D35-46EA-4692-9EC7-347EB43A5B63}</author>
  </authors>
  <commentList>
    <comment ref="X6" authorId="0" shapeId="0" xr:uid="{A3AE1FDF-4937-4B46-8B08-43DAFA85E82A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CD735BE0-9AE9-4D1F-870E-C74E63092275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E18B8814-11AA-4161-9715-FF52839121A3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39C3F098-F90D-49EF-A893-2E9365B52F31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8A09C42A-6AB4-4844-ABEA-779D85298DA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0" authorId="5" shapeId="0" xr:uid="{724DEE65-C00C-4A55-988C-BC2BF1B350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cancel. Focus to 11, 12, 15</t>
      </text>
    </comment>
    <comment ref="E32" authorId="6" shapeId="0" xr:uid="{327F4D35-46EA-4692-9EC7-347EB43A5B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Chane to new process, new method, direct input from SAP to ECUS using API. No need verify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tc={586FEED9-CF42-455E-9E5A-9574C47D4A9F}</author>
    <author>tc={267A66BB-D555-4E31-808C-2FBE1E697132}</author>
    <author>tc={7CF21017-E993-41B8-B2FA-DDEABC76CE5D}</author>
    <author>tc={9AE9C5EE-A3F9-4063-BCA9-5E1A23BE218D}</author>
    <author>tc={FB80A983-DD93-436A-AFBA-6C23AD866E15}</author>
    <author>tc={5DD99EEC-759E-4B4C-A0D2-647395EE7255}</author>
    <author>tc={34B073B0-B929-437C-BF1B-A430F7F762AF}</author>
  </authors>
  <commentList>
    <comment ref="X6" authorId="0" shapeId="0" xr:uid="{586FEED9-CF42-455E-9E5A-9574C47D4A9F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0" authorId="1" shapeId="0" xr:uid="{267A66BB-D555-4E31-808C-2FBE1E697132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16" authorId="2" shapeId="0" xr:uid="{7CF21017-E993-41B8-B2FA-DDEABC76CE5D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2" authorId="3" shapeId="0" xr:uid="{9AE9C5EE-A3F9-4063-BCA9-5E1A23BE218D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Y28" authorId="4" shapeId="0" xr:uid="{FB80A983-DD93-436A-AFBA-6C23AD866E15}">
      <text>
        <t>[Threaded comment]
Your version of Excel allows you to read this threaded comment; however, any edits to it will get removed if the file is opened in a newer version of Excel. Learn more: https://go.microsoft.com/fwlink/?linkid=870924
Comment:
    Hien</t>
      </text>
    </comment>
    <comment ref="E30" authorId="5" shapeId="0" xr:uid="{5DD99EEC-759E-4B4C-A0D2-647395EE725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cancel. Focus to 11, 12, 15</t>
      </text>
    </comment>
    <comment ref="E32" authorId="6" shapeId="0" xr:uid="{34B073B0-B929-437C-BF1B-A430F7F76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Chane to new process, new method, direct input from SAP to ECUS using API. No need verify</t>
      </text>
    </comment>
  </commentList>
</comments>
</file>

<file path=xl/sharedStrings.xml><?xml version="1.0" encoding="utf-8"?>
<sst xmlns="http://schemas.openxmlformats.org/spreadsheetml/2006/main" count="3618" uniqueCount="464">
  <si>
    <t>Team</t>
    <phoneticPr fontId="0"/>
  </si>
  <si>
    <t>No</t>
    <phoneticPr fontId="0"/>
  </si>
  <si>
    <t>Section</t>
  </si>
  <si>
    <t>Activity Name</t>
    <phoneticPr fontId="0"/>
  </si>
  <si>
    <t>PIC
Section</t>
    <phoneticPr fontId="0"/>
  </si>
  <si>
    <t>Plan/
Result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</si>
  <si>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</si>
  <si>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</si>
  <si>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</si>
  <si>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</si>
  <si>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</si>
  <si>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</si>
  <si>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</si>
  <si>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</si>
  <si>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</si>
  <si>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</si>
  <si>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</si>
  <si>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</si>
  <si>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CD(K)</t>
  </si>
  <si>
    <t>HC</t>
    <phoneticPr fontId="0"/>
  </si>
  <si>
    <t>Plan</t>
  </si>
  <si>
    <t>Result</t>
  </si>
  <si>
    <t>DEV</t>
  </si>
  <si>
    <t>DEV TOTAL(PLAN)</t>
  </si>
  <si>
    <t>DEV TOTAL(RESULT)</t>
  </si>
  <si>
    <t>FOSS- Print partcard changing</t>
  </si>
  <si>
    <t>Son</t>
  </si>
  <si>
    <t>MCS</t>
  </si>
  <si>
    <t>DP</t>
  </si>
  <si>
    <t>Thuy</t>
  </si>
  <si>
    <t>Tan</t>
  </si>
  <si>
    <t>Hoa</t>
  </si>
  <si>
    <t>HRS</t>
  </si>
  <si>
    <t>Hai</t>
  </si>
  <si>
    <t>Auto transfer to SAP for outside plan</t>
  </si>
  <si>
    <t>Nguyen</t>
  </si>
  <si>
    <t>PMD</t>
  </si>
  <si>
    <t>Hien</t>
  </si>
  <si>
    <t>COS</t>
  </si>
  <si>
    <t>PMS</t>
  </si>
  <si>
    <t>SMT</t>
  </si>
  <si>
    <t>Linh</t>
  </si>
  <si>
    <t>Auto Verify customs declaration data</t>
  </si>
  <si>
    <t>QC</t>
  </si>
  <si>
    <t>Projector Traceability Optical Unit</t>
  </si>
  <si>
    <t>All Depts</t>
  </si>
  <si>
    <t>Total Visualize System
Module: 1,2,3</t>
  </si>
  <si>
    <t>Elearning System V2 Expand</t>
  </si>
  <si>
    <t>DP Prevent Double ID, MAC ID</t>
  </si>
  <si>
    <t>Minh</t>
  </si>
  <si>
    <t>Dao</t>
  </si>
  <si>
    <t>New</t>
  </si>
  <si>
    <t>PJ-FA</t>
  </si>
  <si>
    <t>MW-FA</t>
  </si>
  <si>
    <t>Nhien</t>
  </si>
  <si>
    <t>PMD Warehouse management Upgrade</t>
  </si>
  <si>
    <t>2 format already fix
start develop</t>
    <phoneticPr fontId="4"/>
  </si>
  <si>
    <t>at first apply MEBD</t>
    <phoneticPr fontId="4"/>
  </si>
  <si>
    <t>DEV/INFRA</t>
    <phoneticPr fontId="4"/>
  </si>
  <si>
    <t>VB6 version now</t>
    <phoneticPr fontId="4"/>
  </si>
  <si>
    <t>for special destination</t>
    <phoneticPr fontId="4"/>
  </si>
  <si>
    <t>Change from Box by box to model by model</t>
  </si>
  <si>
    <t>Tooling Control Sheet</t>
  </si>
  <si>
    <t>Binh</t>
  </si>
  <si>
    <t>COS/LOG</t>
  </si>
  <si>
    <t>Testing, Some revise</t>
  </si>
  <si>
    <t>Printing area FTP configuration</t>
  </si>
  <si>
    <t>Debit Note, Creditnote system upgrade</t>
  </si>
  <si>
    <t>FA/QC</t>
  </si>
  <si>
    <t>Weight Check Projector for India destination</t>
  </si>
  <si>
    <t>PE setup almost finish
collecting data program(shipping process already using)</t>
  </si>
  <si>
    <t>All</t>
  </si>
  <si>
    <t>Quyen</t>
  </si>
  <si>
    <t>Dung</t>
  </si>
  <si>
    <t>Dao
Minh</t>
  </si>
  <si>
    <t>Auto Print Partcard preparation area</t>
  </si>
  <si>
    <t>FA</t>
  </si>
  <si>
    <t>Worker Management System
Module: Manpower, Quality, Production(MEBD)</t>
  </si>
  <si>
    <t>SCM</t>
  </si>
  <si>
    <t>Tam</t>
  </si>
  <si>
    <t>Auto Input tracking number to SAP 
for GR: Local, oversea</t>
  </si>
  <si>
    <t>PIC
ISD</t>
  </si>
  <si>
    <t>test so so OK
format not match-&gt; training</t>
    <phoneticPr fontId="4"/>
  </si>
  <si>
    <t>testing with PIC</t>
    <phoneticPr fontId="4"/>
  </si>
  <si>
    <t>next week start</t>
    <phoneticPr fontId="4"/>
  </si>
  <si>
    <t>Phong san</t>
    <phoneticPr fontId="4"/>
  </si>
  <si>
    <t>Microwave OCS upgrade PLC to PC</t>
    <phoneticPr fontId="4"/>
  </si>
  <si>
    <t xml:space="preserve">file format checking
</t>
    <phoneticPr fontId="4"/>
  </si>
  <si>
    <t>B&amp;A&gt;</t>
  </si>
  <si>
    <t>Team</t>
    <phoneticPr fontId="1"/>
  </si>
  <si>
    <t>No</t>
    <phoneticPr fontId="1"/>
  </si>
  <si>
    <t>Activity Name</t>
    <phoneticPr fontId="1"/>
  </si>
  <si>
    <t>PIC
ISG</t>
    <phoneticPr fontId="1"/>
  </si>
  <si>
    <t>PIC
Section</t>
    <phoneticPr fontId="1"/>
  </si>
  <si>
    <t>CD</t>
    <phoneticPr fontId="1"/>
  </si>
  <si>
    <t>HC</t>
    <phoneticPr fontId="1"/>
  </si>
  <si>
    <t>SAP</t>
  </si>
  <si>
    <t>PSCD</t>
  </si>
  <si>
    <t>SCBU-Change Bill To Code from 00021631 to 00021878</t>
  </si>
  <si>
    <t>Compliant</t>
  </si>
  <si>
    <t>New type for Service part FOC (Free of charge Invoice)</t>
  </si>
  <si>
    <t>May shipment OK
V2Q test continue</t>
    <phoneticPr fontId="1"/>
  </si>
  <si>
    <t>SAP</t>
    <phoneticPr fontId="1"/>
  </si>
  <si>
    <t>PUS, 
PSCD</t>
  </si>
  <si>
    <t>Shipping advice analysis</t>
  </si>
  <si>
    <t>Lam</t>
  </si>
  <si>
    <t>Chinh</t>
  </si>
  <si>
    <t>Tuesday test again (only loacl supplier)
if OK, GO-LIVE and next function</t>
    <phoneticPr fontId="1"/>
  </si>
  <si>
    <t>Testing continue</t>
    <phoneticPr fontId="1"/>
  </si>
  <si>
    <t xml:space="preserve">PUS, 
</t>
  </si>
  <si>
    <t>Forecast report</t>
  </si>
  <si>
    <t>Hong</t>
  </si>
  <si>
    <t>Support AEO audit</t>
  </si>
  <si>
    <t>Hoa/Lam</t>
  </si>
  <si>
    <t>Support</t>
    <phoneticPr fontId="1"/>
  </si>
  <si>
    <t>PROD</t>
  </si>
  <si>
    <t>Management sub-material -Improvement (SA)</t>
  </si>
  <si>
    <t>Quality</t>
  </si>
  <si>
    <t>meeting: Next week All process test
department leader will decide final operation</t>
  </si>
  <si>
    <t>not yet start</t>
    <phoneticPr fontId="1"/>
  </si>
  <si>
    <t>request</t>
  </si>
  <si>
    <t>chosen</t>
  </si>
  <si>
    <t>New Inspection type for ROHs</t>
  </si>
  <si>
    <t>Nhung PQC</t>
  </si>
  <si>
    <t xml:space="preserve">ISD
</t>
  </si>
  <si>
    <t>HULF management (for Background job)</t>
  </si>
  <si>
    <t>ALL</t>
  </si>
  <si>
    <t>PUS</t>
  </si>
  <si>
    <t>New payment term for KABD</t>
  </si>
  <si>
    <t>Hoa, Lam</t>
  </si>
  <si>
    <t>ACD/PSCD</t>
  </si>
  <si>
    <t>QM</t>
  </si>
  <si>
    <t>MCS,
PUS1</t>
  </si>
  <si>
    <t>Add container number &amp; SLOC for GR (SAP movement slip)</t>
  </si>
  <si>
    <t>Nguyen,
Trang</t>
  </si>
  <si>
    <t>ACD, PSCD</t>
  </si>
  <si>
    <t>e-Invoice : Send Invoice to FPT server (Call API)</t>
  </si>
  <si>
    <t>=4$/1h*8h/1day*24day*4month</t>
  </si>
  <si>
    <t>&amp;Compliant</t>
  </si>
  <si>
    <t>PUS1, PUS2, SCM</t>
  </si>
  <si>
    <t>Freight Management-Improvement (Add Accounting process)</t>
  </si>
  <si>
    <t>X.Phương PUS, Linh SCM</t>
  </si>
  <si>
    <t>(27/05 : ACD will send Costdown)</t>
  </si>
  <si>
    <t xml:space="preserve">Extend function Auto convert BOM PAPVN/BCBU/SCBU/MEBD (MWO already FY20) </t>
  </si>
  <si>
    <t>Yến</t>
  </si>
  <si>
    <t>PSCD, PUS</t>
  </si>
  <si>
    <t>SAP- suggest Sale based on inventory</t>
  </si>
  <si>
    <t>reduce 
Inventory</t>
  </si>
  <si>
    <t>Document preperation for HANA</t>
  </si>
  <si>
    <t>Policy</t>
  </si>
  <si>
    <t>Install HANA (test environment)</t>
  </si>
  <si>
    <t>Consider to reduce "repetitive work" and not necessary job</t>
  </si>
  <si>
    <t>SAP TOTAL(PLAN)</t>
  </si>
  <si>
    <t>Create PI, Send PO, receive Sales order, check error (upload Inbound,…), check DA from e-Procurement)</t>
  </si>
  <si>
    <t>SAP TOTAL(RESULT)</t>
  </si>
  <si>
    <t>Procurement,FE</t>
    <phoneticPr fontId="1"/>
  </si>
  <si>
    <t>Extend Function Auto convert BOM
PAPVN</t>
    <phoneticPr fontId="1"/>
  </si>
  <si>
    <t>Lam</t>
    <phoneticPr fontId="1"/>
  </si>
  <si>
    <t>Plan</t>
    <phoneticPr fontId="1"/>
  </si>
  <si>
    <t>Ask Linh san
WM: 2file upload
RF:A/B modify same as WM
      BOM upload
-&gt; solution by Lam san
     adding A/B side column and upload 1 file only
      --&gt;not yet schedule
      --&gt;after SA</t>
    <phoneticPr fontId="1"/>
  </si>
  <si>
    <t>Result</t>
    <phoneticPr fontId="1"/>
  </si>
  <si>
    <t>Auto Convetr MW for Sub material OR use</t>
    <phoneticPr fontId="1"/>
  </si>
  <si>
    <t>will discuss with Toan san Team</t>
    <phoneticPr fontId="1"/>
  </si>
  <si>
    <t>Phong</t>
  </si>
  <si>
    <t>Hien
Phong</t>
  </si>
  <si>
    <t>waitng answer
next week go-live</t>
    <phoneticPr fontId="4"/>
  </si>
  <si>
    <t>MCS PIC test
Sun or Mon make schedule for Ennouji san test</t>
    <phoneticPr fontId="4"/>
  </si>
  <si>
    <t>discussion with PE</t>
    <phoneticPr fontId="4"/>
  </si>
  <si>
    <t>review current version</t>
    <phoneticPr fontId="4"/>
  </si>
  <si>
    <t>transfer complete
status check function</t>
    <phoneticPr fontId="4"/>
  </si>
  <si>
    <t xml:space="preserve">next week start
1.how to collect data
2.how to import to DB automatically
3.recheck data in Weight check
</t>
    <phoneticPr fontId="4"/>
  </si>
  <si>
    <t>next shipment not clear in June</t>
    <phoneticPr fontId="4"/>
  </si>
  <si>
    <t>test do by PUR but not yet reply
meeting on Sunday</t>
    <phoneticPr fontId="4"/>
  </si>
  <si>
    <t>Support</t>
    <phoneticPr fontId="4"/>
  </si>
  <si>
    <t>meeting cancel</t>
    <phoneticPr fontId="4"/>
  </si>
  <si>
    <t>Japan Idea -&gt; QC reject
consider other method</t>
    <phoneticPr fontId="4"/>
  </si>
  <si>
    <t>make maual (teramoto)</t>
    <phoneticPr fontId="4"/>
  </si>
  <si>
    <t>analyze
this month need</t>
    <phoneticPr fontId="4"/>
  </si>
  <si>
    <t>finish</t>
    <phoneticPr fontId="4"/>
  </si>
  <si>
    <t xml:space="preserve">API test doing
format </t>
    <phoneticPr fontId="4"/>
  </si>
  <si>
    <t>next month</t>
    <phoneticPr fontId="4"/>
  </si>
  <si>
    <t xml:space="preserve">oversea additional function test
local OK
</t>
    <phoneticPr fontId="4"/>
  </si>
  <si>
    <t>waitng schedule</t>
    <phoneticPr fontId="4"/>
  </si>
  <si>
    <t>not yet</t>
    <phoneticPr fontId="4"/>
  </si>
  <si>
    <t>Sunday install</t>
    <phoneticPr fontId="4"/>
  </si>
  <si>
    <t>SAP link with API OK
collecting data (Vietnamese)</t>
    <phoneticPr fontId="4"/>
  </si>
  <si>
    <t>I will contact PSCD Thuy san</t>
    <phoneticPr fontId="4"/>
  </si>
  <si>
    <t>Next Monday go-live schedule fix</t>
    <phoneticPr fontId="4"/>
  </si>
  <si>
    <t>A4 part card inline -&gt;new
testing from today</t>
    <phoneticPr fontId="4"/>
  </si>
  <si>
    <t>developing
next week test with PE 1st step</t>
    <phoneticPr fontId="4"/>
  </si>
  <si>
    <t>Debit complete
payment request (VND) before USD</t>
    <phoneticPr fontId="4"/>
  </si>
  <si>
    <t>GA not response</t>
    <phoneticPr fontId="4"/>
  </si>
  <si>
    <t>Minh san &amp; Dao san
support</t>
    <phoneticPr fontId="4"/>
  </si>
  <si>
    <t>Microwave SCRAP</t>
    <phoneticPr fontId="4"/>
  </si>
  <si>
    <t>Cos member check</t>
    <phoneticPr fontId="4"/>
  </si>
  <si>
    <t>PO pdf file can not get by archive
depend on Qty we will care</t>
    <phoneticPr fontId="4"/>
  </si>
  <si>
    <t>PR can not delete
find reason next week fix</t>
    <phoneticPr fontId="4"/>
  </si>
  <si>
    <t>suggest Manual change to QC
other 3 items finish by supporting</t>
    <phoneticPr fontId="4"/>
  </si>
  <si>
    <t>Study</t>
    <phoneticPr fontId="4"/>
  </si>
  <si>
    <t>this month/next month
how to care</t>
    <phoneticPr fontId="4"/>
  </si>
  <si>
    <t>collecting data/vietnamese</t>
    <phoneticPr fontId="4"/>
  </si>
  <si>
    <t>next week I will discuss with Hayashi san</t>
    <phoneticPr fontId="4"/>
  </si>
  <si>
    <t>discuss again
calculate by rate</t>
    <phoneticPr fontId="4"/>
  </si>
  <si>
    <t>go-live but no use</t>
    <phoneticPr fontId="4"/>
  </si>
  <si>
    <t>go-live from 1 July</t>
    <phoneticPr fontId="4"/>
  </si>
  <si>
    <t>1st time test do
prepare not enough</t>
    <phoneticPr fontId="4"/>
  </si>
  <si>
    <t>Weight Check no detect shipment log file</t>
    <phoneticPr fontId="4"/>
  </si>
  <si>
    <t>investigation
(Operation/Osftware)
monitor 1 week</t>
    <phoneticPr fontId="4"/>
  </si>
  <si>
    <t>testing
mid of july test</t>
    <phoneticPr fontId="4"/>
  </si>
  <si>
    <t>GA</t>
    <phoneticPr fontId="4"/>
  </si>
  <si>
    <t>prepare for production restart
28 June</t>
    <phoneticPr fontId="4"/>
  </si>
  <si>
    <t>e-invoice for issue in/out</t>
    <phoneticPr fontId="4"/>
  </si>
  <si>
    <t>issue in/out modify
1st week of July
transportataion note also need</t>
    <phoneticPr fontId="4"/>
  </si>
  <si>
    <t>e-invoice for transportation note</t>
  </si>
  <si>
    <t>monitor</t>
    <phoneticPr fontId="4"/>
  </si>
  <si>
    <t>test delay for audit
keep until finish e-invoice</t>
    <phoneticPr fontId="4"/>
  </si>
  <si>
    <t>Old PO support by Excel Macro</t>
    <phoneticPr fontId="4"/>
  </si>
  <si>
    <t>Hoa san testing</t>
    <phoneticPr fontId="4"/>
  </si>
  <si>
    <t>complete</t>
    <phoneticPr fontId="4"/>
  </si>
  <si>
    <t>next study again
remote desktop confirm to Hayashi san</t>
    <phoneticPr fontId="4"/>
  </si>
  <si>
    <t>finish and supporting</t>
    <phoneticPr fontId="4"/>
  </si>
  <si>
    <t>V2Q testing</t>
    <phoneticPr fontId="4"/>
  </si>
  <si>
    <t>continue consider</t>
    <phoneticPr fontId="4"/>
  </si>
  <si>
    <t>no news</t>
    <phoneticPr fontId="4"/>
  </si>
  <si>
    <t>investigation
(Operation/software)
monitor 1 week</t>
    <phoneticPr fontId="4"/>
  </si>
  <si>
    <t>same</t>
    <phoneticPr fontId="4"/>
  </si>
  <si>
    <t>go-live</t>
    <phoneticPr fontId="4"/>
  </si>
  <si>
    <t>develop complete 
waiting user test</t>
    <phoneticPr fontId="4"/>
  </si>
  <si>
    <t>next Monday meeting with PE</t>
    <phoneticPr fontId="4"/>
  </si>
  <si>
    <t>modify OK
next Monday test</t>
    <phoneticPr fontId="4"/>
  </si>
  <si>
    <t>testing line production and OK
next week meeting</t>
    <phoneticPr fontId="4"/>
  </si>
  <si>
    <t>Weight Check no detect shipment log file(DP)</t>
  </si>
  <si>
    <t>oversea OK/loca MW OK
local other test continue
master setting matter</t>
    <phoneticPr fontId="4"/>
  </si>
  <si>
    <t>procurement submit old PO list again</t>
    <phoneticPr fontId="4"/>
  </si>
  <si>
    <t>test finish
Procurement want to use MD04 but reject</t>
    <phoneticPr fontId="4"/>
  </si>
  <si>
    <t>study
confirm remote desktop</t>
    <phoneticPr fontId="4"/>
  </si>
  <si>
    <t>V1P testing
upload excel file function</t>
    <phoneticPr fontId="4"/>
  </si>
  <si>
    <t>SA for IPO</t>
    <phoneticPr fontId="4"/>
  </si>
  <si>
    <t>Development FOSS auto GR</t>
    <phoneticPr fontId="4"/>
  </si>
  <si>
    <t>will make schedule</t>
    <phoneticPr fontId="4"/>
  </si>
  <si>
    <t>next week finish</t>
    <phoneticPr fontId="4"/>
  </si>
  <si>
    <t>1 additional request / finish
next week test</t>
    <phoneticPr fontId="4"/>
  </si>
  <si>
    <t>go-live already</t>
    <phoneticPr fontId="4"/>
  </si>
  <si>
    <t>making script</t>
    <phoneticPr fontId="4"/>
  </si>
  <si>
    <t>asking Sakaguchi san</t>
    <phoneticPr fontId="4"/>
  </si>
  <si>
    <t>plannning</t>
    <phoneticPr fontId="4"/>
  </si>
  <si>
    <t xml:space="preserve">finally no problem
</t>
    <phoneticPr fontId="4"/>
  </si>
  <si>
    <t>testing &amp; revise complete
next week complete</t>
    <phoneticPr fontId="4"/>
  </si>
  <si>
    <t>FPT will send API Document for transportation</t>
    <phoneticPr fontId="4"/>
  </si>
  <si>
    <t>=4$/1h*8h/1day*24day*4month</t>
    <phoneticPr fontId="4"/>
  </si>
  <si>
    <t>EDI for PV</t>
    <phoneticPr fontId="4"/>
  </si>
  <si>
    <t>EDI for MEBD</t>
    <phoneticPr fontId="4"/>
  </si>
  <si>
    <t>EDI for ATLAS</t>
    <phoneticPr fontId="4"/>
  </si>
  <si>
    <t>EDI for GENIOS</t>
    <phoneticPr fontId="4"/>
  </si>
  <si>
    <t>testing</t>
    <phoneticPr fontId="4"/>
  </si>
  <si>
    <t>Minh
-&gt;Phong</t>
    <phoneticPr fontId="4"/>
  </si>
  <si>
    <t>study</t>
    <phoneticPr fontId="4"/>
  </si>
  <si>
    <t>HR &amp;GA</t>
    <phoneticPr fontId="4"/>
  </si>
  <si>
    <t>yesterday meeting
Next Monday PE finish and test start</t>
    <phoneticPr fontId="4"/>
  </si>
  <si>
    <t>receive concept only</t>
    <phoneticPr fontId="4"/>
  </si>
  <si>
    <t>discuss key member</t>
    <phoneticPr fontId="4"/>
  </si>
  <si>
    <t>after audit kick off</t>
    <phoneticPr fontId="4"/>
  </si>
  <si>
    <t>accounting &amp; procurement test
1 more request /  next week test again</t>
    <phoneticPr fontId="4"/>
  </si>
  <si>
    <t>after issue in/out start</t>
    <phoneticPr fontId="4"/>
  </si>
  <si>
    <t xml:space="preserve">seven eleven </t>
    <phoneticPr fontId="4"/>
  </si>
  <si>
    <t>next week decision</t>
    <phoneticPr fontId="4"/>
  </si>
  <si>
    <t>next week investigation</t>
    <phoneticPr fontId="4"/>
  </si>
  <si>
    <t>local supplier test again
1 supplier have 2 route in master</t>
    <phoneticPr fontId="4"/>
  </si>
  <si>
    <t>continue supporting</t>
    <phoneticPr fontId="4"/>
  </si>
  <si>
    <t>Support AEO/HQ audit</t>
    <phoneticPr fontId="4"/>
  </si>
  <si>
    <t>test summary meeting 
need after audit</t>
    <phoneticPr fontId="4"/>
  </si>
  <si>
    <t>studying</t>
    <phoneticPr fontId="4"/>
  </si>
  <si>
    <t>additional request come
thuy san make schedule</t>
    <phoneticPr fontId="4"/>
  </si>
  <si>
    <t>waiting schedule Dev &amp; MCS</t>
    <phoneticPr fontId="4"/>
  </si>
  <si>
    <t>test with PSCD
summarize result
5 issue</t>
    <phoneticPr fontId="4"/>
  </si>
  <si>
    <t>IT TEST OK waiting user test</t>
    <phoneticPr fontId="4"/>
  </si>
  <si>
    <t>setting by ePro/GITP member</t>
    <phoneticPr fontId="4"/>
  </si>
  <si>
    <t>study review by Hien san</t>
    <phoneticPr fontId="4"/>
  </si>
  <si>
    <t>PE still making</t>
    <phoneticPr fontId="4"/>
  </si>
  <si>
    <t>Next Monday kick off</t>
    <phoneticPr fontId="4"/>
  </si>
  <si>
    <t>plan kick off</t>
    <phoneticPr fontId="4"/>
  </si>
  <si>
    <t>all request complete
test this week finish</t>
    <phoneticPr fontId="4"/>
  </si>
  <si>
    <t>already apply V1P</t>
    <phoneticPr fontId="4"/>
  </si>
  <si>
    <t>test not yet finish</t>
    <phoneticPr fontId="4"/>
  </si>
  <si>
    <t>next week
meeting</t>
    <phoneticPr fontId="4"/>
  </si>
  <si>
    <t>remote desktop setting
for Teramoto OK</t>
    <phoneticPr fontId="4"/>
  </si>
  <si>
    <t>after e-invoice</t>
    <phoneticPr fontId="4"/>
  </si>
  <si>
    <t>Dev</t>
    <phoneticPr fontId="4"/>
  </si>
  <si>
    <t>&amp; matter
exchange rate OK</t>
    <phoneticPr fontId="4"/>
  </si>
  <si>
    <t>test OK and go-live</t>
    <phoneticPr fontId="4"/>
  </si>
  <si>
    <t>wait 2 Aug</t>
    <phoneticPr fontId="4"/>
  </si>
  <si>
    <t>i/V testing</t>
    <phoneticPr fontId="4"/>
  </si>
  <si>
    <t>mei fong san</t>
    <phoneticPr fontId="4"/>
  </si>
  <si>
    <t>rule change -&gt; program modify OK, testing</t>
    <phoneticPr fontId="4"/>
  </si>
  <si>
    <t>not yet meeting</t>
    <phoneticPr fontId="4"/>
  </si>
  <si>
    <t>file trigger testing
V2Q, continue study</t>
    <phoneticPr fontId="4"/>
  </si>
  <si>
    <t>DEV</t>
    <phoneticPr fontId="4"/>
  </si>
  <si>
    <t>exchange rate no display prduction env. Now asking</t>
    <phoneticPr fontId="4"/>
  </si>
  <si>
    <t>next Monday Ask PE
status</t>
    <phoneticPr fontId="4"/>
  </si>
  <si>
    <t>next week 1st step test</t>
    <phoneticPr fontId="4"/>
  </si>
  <si>
    <t>PE not yet combine program finish</t>
    <phoneticPr fontId="4"/>
  </si>
  <si>
    <t>August concept check test after that line</t>
    <phoneticPr fontId="4"/>
  </si>
  <si>
    <t>next week PIC discuss</t>
    <phoneticPr fontId="4"/>
  </si>
  <si>
    <t>Long san: next week meeting again</t>
    <phoneticPr fontId="4"/>
  </si>
  <si>
    <t>already finish 2 Aug go-live</t>
    <phoneticPr fontId="4"/>
  </si>
  <si>
    <t>after issue in/out complete</t>
    <phoneticPr fontId="4"/>
  </si>
  <si>
    <t>testing and modify</t>
    <phoneticPr fontId="4"/>
  </si>
  <si>
    <t>SAP invoice need change</t>
    <phoneticPr fontId="4"/>
  </si>
  <si>
    <t>testing PV waiting</t>
    <phoneticPr fontId="4"/>
  </si>
  <si>
    <t>DP PE almost finish</t>
    <phoneticPr fontId="4"/>
  </si>
  <si>
    <t>test again need</t>
    <phoneticPr fontId="4"/>
  </si>
  <si>
    <t>application install
next week test</t>
    <phoneticPr fontId="4"/>
  </si>
  <si>
    <t>need discuss</t>
    <phoneticPr fontId="4"/>
  </si>
  <si>
    <t>next week meeting</t>
    <phoneticPr fontId="4"/>
  </si>
  <si>
    <t>OK ne</t>
    <phoneticPr fontId="4"/>
  </si>
  <si>
    <t>Local using
oversea additional 2 case today testing and OK.
Next week all finish</t>
    <phoneticPr fontId="4"/>
  </si>
  <si>
    <t>study continue</t>
    <phoneticPr fontId="4"/>
  </si>
  <si>
    <t>changed 2 forms
invoice, packing list,
more 2 type next week</t>
    <phoneticPr fontId="4"/>
  </si>
  <si>
    <t>they using
finish</t>
    <phoneticPr fontId="4"/>
  </si>
  <si>
    <t>ask again next week</t>
    <phoneticPr fontId="4"/>
  </si>
  <si>
    <t>EDI for ATLAS(PRJ)</t>
    <phoneticPr fontId="4"/>
  </si>
  <si>
    <t>Sep Oct meeting</t>
    <phoneticPr fontId="4"/>
  </si>
  <si>
    <t>1 line first in Aug
next week start</t>
    <phoneticPr fontId="4"/>
  </si>
  <si>
    <t>test finish no reply
next week push user</t>
    <phoneticPr fontId="4"/>
  </si>
  <si>
    <t>next Monday
HR submit document</t>
    <phoneticPr fontId="4"/>
  </si>
  <si>
    <t>1 time test ok
2nd time not ok PE data</t>
    <phoneticPr fontId="4"/>
  </si>
  <si>
    <t>Sep</t>
    <phoneticPr fontId="4"/>
  </si>
  <si>
    <t>hold meeting with PSCD</t>
    <phoneticPr fontId="4"/>
  </si>
  <si>
    <t>kick off already
make clear scope</t>
    <phoneticPr fontId="4"/>
  </si>
  <si>
    <t>meeting already
sample, scope,</t>
    <phoneticPr fontId="4"/>
  </si>
  <si>
    <t>Next Monday process checking</t>
    <phoneticPr fontId="4"/>
  </si>
  <si>
    <t>1 line start other Sep</t>
    <phoneticPr fontId="4"/>
  </si>
  <si>
    <t>They use already</t>
    <phoneticPr fontId="4"/>
  </si>
  <si>
    <t>Analyse 
Result report to GM</t>
    <phoneticPr fontId="4"/>
  </si>
  <si>
    <t>OCS testing
18l PE not yet finish</t>
    <phoneticPr fontId="4"/>
  </si>
  <si>
    <t>I try to make demo</t>
    <phoneticPr fontId="4"/>
  </si>
  <si>
    <t>scope making</t>
    <phoneticPr fontId="4"/>
  </si>
  <si>
    <t>scope 
nextweek I will check</t>
    <phoneticPr fontId="4"/>
  </si>
  <si>
    <t>new flowchart
after make clear check</t>
    <phoneticPr fontId="4"/>
  </si>
  <si>
    <t>start</t>
    <phoneticPr fontId="4"/>
  </si>
  <si>
    <t>continue TEST
next week requirement com</t>
    <phoneticPr fontId="4"/>
  </si>
  <si>
    <t>in Aug meeting</t>
    <phoneticPr fontId="4"/>
  </si>
  <si>
    <t>finish all</t>
    <phoneticPr fontId="4"/>
  </si>
  <si>
    <t>finish but master matter</t>
    <phoneticPr fontId="4"/>
  </si>
  <si>
    <t>PV side doing
Sep continue</t>
    <phoneticPr fontId="4"/>
  </si>
  <si>
    <t>RO need registration</t>
    <phoneticPr fontId="4"/>
  </si>
  <si>
    <t>Sep restart</t>
    <phoneticPr fontId="4"/>
  </si>
  <si>
    <t>Test within Aug PUR
Sep Golive</t>
    <phoneticPr fontId="4"/>
  </si>
  <si>
    <t>Next Monday test
calculate efficiency</t>
    <phoneticPr fontId="4"/>
  </si>
  <si>
    <t>Develop start</t>
    <phoneticPr fontId="4"/>
  </si>
  <si>
    <t>Excel file problem
tomorrow modify</t>
    <phoneticPr fontId="4"/>
  </si>
  <si>
    <t xml:space="preserve">RO no use
compare PSNV PO/supplier Recive status
</t>
    <phoneticPr fontId="4"/>
  </si>
  <si>
    <t>next week other line
Sep all finish</t>
    <phoneticPr fontId="4"/>
  </si>
  <si>
    <t>make schedule Aug</t>
    <phoneticPr fontId="4"/>
  </si>
  <si>
    <t>PE OCS/18l finish
need test</t>
    <phoneticPr fontId="4"/>
  </si>
  <si>
    <t>not yet receive</t>
    <phoneticPr fontId="4"/>
  </si>
  <si>
    <t>Sep demo
PSCD meeting next week</t>
    <phoneticPr fontId="4"/>
  </si>
  <si>
    <t>next week scope
after holiday review</t>
    <phoneticPr fontId="4"/>
  </si>
  <si>
    <t>develop start</t>
    <phoneticPr fontId="4"/>
  </si>
  <si>
    <t>Developing
next week internal test</t>
    <phoneticPr fontId="4"/>
  </si>
  <si>
    <t>all finish</t>
    <phoneticPr fontId="4"/>
  </si>
  <si>
    <t>demo version make</t>
    <phoneticPr fontId="4"/>
  </si>
  <si>
    <t>study Phong san</t>
    <phoneticPr fontId="4"/>
  </si>
  <si>
    <t>developing finish
next week test</t>
    <phoneticPr fontId="4"/>
  </si>
  <si>
    <t>Next week meeting
but postpone after current project</t>
    <phoneticPr fontId="4"/>
  </si>
  <si>
    <t>pending</t>
    <phoneticPr fontId="4"/>
  </si>
  <si>
    <t>Test Next week</t>
    <phoneticPr fontId="4"/>
  </si>
  <si>
    <t>Next week</t>
    <phoneticPr fontId="4"/>
  </si>
  <si>
    <t>next week test</t>
    <phoneticPr fontId="4"/>
  </si>
  <si>
    <t>V2Q alrady
waiting OK by email then V1P transport</t>
    <phoneticPr fontId="4"/>
  </si>
  <si>
    <t>Oct discussion</t>
    <phoneticPr fontId="4"/>
  </si>
  <si>
    <t>next  week internal check
fial week explain Iwamura san</t>
    <phoneticPr fontId="4"/>
  </si>
  <si>
    <t>next week internl discuss
final week explain</t>
    <phoneticPr fontId="4"/>
  </si>
  <si>
    <t>internal meeting
survey finish</t>
    <phoneticPr fontId="4"/>
  </si>
  <si>
    <t>Dao
Minh
Phong</t>
    <phoneticPr fontId="4"/>
  </si>
  <si>
    <t>Trial using
no issue -&gt; go live</t>
    <phoneticPr fontId="4"/>
  </si>
  <si>
    <t>Next Monday</t>
    <phoneticPr fontId="4"/>
  </si>
  <si>
    <t>next Monday meeting
procurement discussing</t>
    <phoneticPr fontId="4"/>
  </si>
  <si>
    <t>testing again</t>
    <phoneticPr fontId="4"/>
  </si>
  <si>
    <t>Tuesday afternoon</t>
    <phoneticPr fontId="4"/>
  </si>
  <si>
    <t>prepare for golive</t>
    <phoneticPr fontId="4"/>
  </si>
  <si>
    <t>t-code review sep</t>
    <phoneticPr fontId="4"/>
  </si>
  <si>
    <t>no answer</t>
    <phoneticPr fontId="4"/>
  </si>
  <si>
    <t>close</t>
    <phoneticPr fontId="4"/>
  </si>
  <si>
    <t>e-invoice (PAPVN)</t>
    <phoneticPr fontId="1"/>
  </si>
  <si>
    <t>Blue Yonder</t>
    <phoneticPr fontId="4"/>
  </si>
  <si>
    <t>Close</t>
    <phoneticPr fontId="4"/>
  </si>
  <si>
    <t>we send kick off request
no answer</t>
    <phoneticPr fontId="4"/>
  </si>
  <si>
    <t>module by module separate
2 developer</t>
    <phoneticPr fontId="4"/>
  </si>
  <si>
    <t>testing additional function</t>
    <phoneticPr fontId="4"/>
  </si>
  <si>
    <t>V2Q test finish
V1P setting with PSNM</t>
    <phoneticPr fontId="4"/>
  </si>
  <si>
    <t>near golive</t>
    <phoneticPr fontId="4"/>
  </si>
  <si>
    <t xml:space="preserve">SCM : finish 10 Oct check actual data
ACC : PUR/SCM data compare
</t>
    <phoneticPr fontId="4"/>
  </si>
  <si>
    <t>ALL T-code listup</t>
    <phoneticPr fontId="4"/>
  </si>
  <si>
    <t>PV side setting trouble</t>
    <phoneticPr fontId="4"/>
  </si>
  <si>
    <t>pass to Toan san team</t>
    <phoneticPr fontId="4"/>
  </si>
  <si>
    <t>e-invoice (IPC/VND)</t>
    <phoneticPr fontId="1"/>
  </si>
  <si>
    <t>get</t>
    <phoneticPr fontId="4"/>
  </si>
  <si>
    <t>next week make new cource and demo to Iwaura san</t>
    <phoneticPr fontId="4"/>
  </si>
  <si>
    <t>minimum version 27 Sep</t>
    <phoneticPr fontId="4"/>
  </si>
  <si>
    <t>next week explanation</t>
    <phoneticPr fontId="4"/>
  </si>
  <si>
    <t>local discussion
scope need make clear
next week planning</t>
    <phoneticPr fontId="4"/>
  </si>
  <si>
    <t>Next month start project</t>
    <phoneticPr fontId="4"/>
  </si>
  <si>
    <t>finish
next week go live</t>
    <phoneticPr fontId="4"/>
  </si>
  <si>
    <t>Hour</t>
  </si>
  <si>
    <t>6 process Next week golive</t>
    <phoneticPr fontId="4"/>
  </si>
  <si>
    <t>preparation new chart
business flow making</t>
    <phoneticPr fontId="4"/>
  </si>
  <si>
    <t>PV provide adding information next week.
Enf of month demo(Plan)</t>
    <phoneticPr fontId="4"/>
  </si>
  <si>
    <t>scope finish in this month</t>
    <phoneticPr fontId="4"/>
  </si>
  <si>
    <t>LAN preparation</t>
    <phoneticPr fontId="4"/>
  </si>
  <si>
    <t>FS confirming
next monda confirm</t>
    <phoneticPr fontId="4"/>
  </si>
  <si>
    <t>Trung</t>
    <phoneticPr fontId="4"/>
  </si>
  <si>
    <t>Lam</t>
    <phoneticPr fontId="4"/>
  </si>
  <si>
    <t>same as SA</t>
    <phoneticPr fontId="4"/>
  </si>
  <si>
    <t>testing (program very slow
read big table)</t>
    <phoneticPr fontId="4"/>
  </si>
  <si>
    <t>Batch file testing</t>
    <phoneticPr fontId="4"/>
  </si>
  <si>
    <t>not yet start</t>
    <phoneticPr fontId="4"/>
  </si>
  <si>
    <t>Pallet ID verify and adding process</t>
  </si>
  <si>
    <t>DECT weight Check outer carton</t>
  </si>
  <si>
    <t xml:space="preserve"> </t>
    <phoneticPr fontId="4"/>
  </si>
  <si>
    <t>vendor confirm function
SCMNavi/1 more</t>
    <phoneticPr fontId="4"/>
  </si>
  <si>
    <t>stop</t>
    <phoneticPr fontId="4"/>
  </si>
  <si>
    <t>OK / finish checking
waitinf FA check consumption master</t>
    <phoneticPr fontId="4"/>
  </si>
  <si>
    <t>studying again</t>
    <phoneticPr fontId="4"/>
  </si>
  <si>
    <t>trial</t>
  </si>
  <si>
    <t>Demo manpower, Quality, Prod</t>
  </si>
  <si>
    <t>Fix scope and inform change plan</t>
  </si>
  <si>
    <t>LAN OK, Wifi under invest</t>
  </si>
  <si>
    <t>Move to PSDC, together make</t>
  </si>
  <si>
    <t>PSCD make sample 3 page</t>
  </si>
  <si>
    <t>Combine function &amp; waiting Prod prepair device for trial</t>
  </si>
  <si>
    <t>Doing</t>
  </si>
  <si>
    <t>LAN decide, Dung san request Wifi =&gt; must decide this week</t>
  </si>
  <si>
    <t>Consider cancel. Focus into items: 11, 12, 15</t>
  </si>
  <si>
    <t>Prod request more. Modify function</t>
  </si>
  <si>
    <t>Setting 1 line and test OK. Inform to Prod request PE setup PC, network, Log file…</t>
  </si>
  <si>
    <t>Confirm Trinh san finished?</t>
  </si>
  <si>
    <t>go-live</t>
  </si>
  <si>
    <t>OK. Prod &amp; PE
Plan after change layout</t>
  </si>
  <si>
    <t>Total Visualize System</t>
  </si>
  <si>
    <t>13/01/2023</t>
  </si>
  <si>
    <t>Test 1 scheme
Doing other type</t>
  </si>
  <si>
    <t>Meeting &amp; disscus</t>
  </si>
  <si>
    <t>Move to March</t>
  </si>
  <si>
    <t>Kaizen collect data already</t>
  </si>
  <si>
    <t>Inform to MG &amp; GM about schedule golive</t>
  </si>
  <si>
    <t>Trinh, Viet install FTP</t>
  </si>
  <si>
    <t>Traceability New Product</t>
  </si>
  <si>
    <t>Programing</t>
  </si>
  <si>
    <t>Doing other type</t>
  </si>
  <si>
    <t>Prod not yet answer plan</t>
  </si>
  <si>
    <t>Change method - Cancel</t>
  </si>
  <si>
    <t>13/02/2023</t>
  </si>
  <si>
    <t>Visualize finished.
Meeting with others dept for next plan</t>
  </si>
  <si>
    <t>Trial on MCW(already)
DP setting</t>
  </si>
  <si>
    <t>Survey</t>
  </si>
  <si>
    <t>Configuration service and function use OK.</t>
  </si>
  <si>
    <t>Server and services completed. LAN waitting PMD setting. Plan Feb finished</t>
  </si>
  <si>
    <t>Meeting, not yet have cencept</t>
  </si>
  <si>
    <t>collect more from AGM</t>
  </si>
  <si>
    <t>Delay for PIC resign</t>
  </si>
  <si>
    <t>Completed. Dept want to add more. =&gt; denied</t>
  </si>
  <si>
    <t>Done</t>
  </si>
  <si>
    <t>Programming DIP, Test DP, MCW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</si>
</sst>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_);_(* \(#,##0\);_(* &quot;-&quot;??_);_(@_)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164" fontId="2" fillId="0" borderId="7" xfId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>
      <alignment vertical="center"/>
    </xf>
    <xf numFmtId="164" fontId="2" fillId="0" borderId="12" xfId="1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164" fontId="3" fillId="2" borderId="13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Font="1" applyFill="1" applyBorder="1" applyAlignment="1">
      <alignment vertical="center"/>
    </xf>
    <xf numFmtId="164" fontId="3" fillId="0" borderId="17" xfId="1" applyFont="1" applyBorder="1" applyAlignment="1">
      <alignment vertical="center"/>
    </xf>
    <xf numFmtId="165" fontId="3" fillId="0" borderId="18" xfId="0" applyNumberFormat="1" applyFont="1" applyBorder="1">
      <alignment vertical="center"/>
    </xf>
    <xf numFmtId="164" fontId="3" fillId="0" borderId="19" xfId="1" applyFont="1" applyBorder="1" applyAlignment="1">
      <alignment vertical="center"/>
    </xf>
    <xf numFmtId="165" fontId="3" fillId="0" borderId="22" xfId="0" applyNumberFormat="1" applyFont="1" applyBorder="1">
      <alignment vertical="center"/>
    </xf>
    <xf numFmtId="164" fontId="2" fillId="0" borderId="0" xfId="1" applyFont="1" applyBorder="1" applyAlignment="1">
      <alignment vertical="center"/>
    </xf>
    <xf numFmtId="164" fontId="2" fillId="0" borderId="0" xfId="1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164" fontId="2" fillId="0" borderId="27" xfId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164" fontId="2" fillId="0" borderId="30" xfId="1" applyFont="1" applyFill="1" applyBorder="1" applyAlignment="1">
      <alignment vertical="center"/>
    </xf>
    <xf numFmtId="14" fontId="2" fillId="0" borderId="0" xfId="0" applyNumberFormat="1" applyFont="1">
      <alignment vertical="center"/>
    </xf>
    <xf numFmtId="0" fontId="2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4" fontId="3" fillId="2" borderId="33" xfId="0" applyNumberFormat="1" applyFont="1" applyFill="1" applyBorder="1" applyAlignment="1">
      <alignment horizontal="center" vertical="center"/>
    </xf>
    <xf numFmtId="0" fontId="2" fillId="0" borderId="35" xfId="0" applyFont="1" applyBorder="1">
      <alignment vertical="center"/>
    </xf>
    <xf numFmtId="0" fontId="2" fillId="3" borderId="3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25" xfId="0" applyFont="1" applyFill="1" applyBorder="1">
      <alignment vertical="center"/>
    </xf>
    <xf numFmtId="43" fontId="2" fillId="0" borderId="25" xfId="2" applyFont="1" applyFill="1" applyBorder="1" applyAlignment="1">
      <alignment vertical="center"/>
    </xf>
    <xf numFmtId="0" fontId="2" fillId="0" borderId="0" xfId="0" quotePrefix="1" applyFont="1">
      <alignment vertical="center"/>
    </xf>
    <xf numFmtId="166" fontId="2" fillId="0" borderId="4" xfId="2" applyNumberFormat="1" applyFont="1" applyFill="1" applyBorder="1" applyAlignment="1">
      <alignment vertical="center"/>
    </xf>
    <xf numFmtId="166" fontId="2" fillId="0" borderId="25" xfId="2" applyNumberFormat="1" applyFont="1" applyFill="1" applyBorder="1" applyAlignment="1">
      <alignment vertical="center"/>
    </xf>
    <xf numFmtId="2" fontId="2" fillId="0" borderId="4" xfId="0" applyNumberFormat="1" applyFont="1" applyBorder="1">
      <alignment vertical="center"/>
    </xf>
    <xf numFmtId="0" fontId="2" fillId="0" borderId="25" xfId="0" applyFont="1" applyBorder="1" applyAlignment="1">
      <alignment vertical="center" wrapText="1"/>
    </xf>
    <xf numFmtId="0" fontId="2" fillId="3" borderId="28" xfId="0" applyFont="1" applyFill="1" applyBorder="1">
      <alignment vertical="center"/>
    </xf>
    <xf numFmtId="38" fontId="3" fillId="0" borderId="8" xfId="3" applyFont="1" applyBorder="1">
      <alignment vertical="center"/>
    </xf>
    <xf numFmtId="165" fontId="3" fillId="0" borderId="40" xfId="0" applyNumberFormat="1" applyFont="1" applyBorder="1">
      <alignment vertical="center"/>
    </xf>
    <xf numFmtId="165" fontId="3" fillId="0" borderId="19" xfId="0" applyNumberFormat="1" applyFont="1" applyBorder="1">
      <alignment vertical="center"/>
    </xf>
    <xf numFmtId="14" fontId="2" fillId="2" borderId="23" xfId="0" applyNumberFormat="1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left" vertical="center" wrapText="1"/>
    </xf>
    <xf numFmtId="166" fontId="2" fillId="0" borderId="3" xfId="2" applyNumberFormat="1" applyFont="1" applyFill="1" applyBorder="1" applyAlignment="1">
      <alignment horizontal="center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9" xfId="2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/>
    </xf>
    <xf numFmtId="16" fontId="2" fillId="2" borderId="23" xfId="0" applyNumberFormat="1" applyFont="1" applyFill="1" applyBorder="1" applyAlignment="1">
      <alignment horizontal="left" vertical="center" wrapText="1"/>
    </xf>
    <xf numFmtId="0" fontId="2" fillId="2" borderId="45" xfId="0" applyFont="1" applyFill="1" applyBorder="1" applyAlignment="1">
      <alignment horizontal="left" vertical="center" wrapText="1"/>
    </xf>
    <xf numFmtId="0" fontId="2" fillId="2" borderId="46" xfId="0" applyFont="1" applyFill="1" applyBorder="1" applyAlignment="1">
      <alignment horizontal="left" vertical="center" wrapText="1"/>
    </xf>
    <xf numFmtId="16" fontId="2" fillId="2" borderId="23" xfId="0" applyNumberFormat="1" applyFont="1" applyFill="1" applyBorder="1" applyAlignment="1">
      <alignment horizontal="left" vertical="center"/>
    </xf>
    <xf numFmtId="16" fontId="2" fillId="0" borderId="23" xfId="0" applyNumberFormat="1" applyFont="1" applyBorder="1" applyAlignment="1">
      <alignment horizontal="left" vertical="center"/>
    </xf>
    <xf numFmtId="16" fontId="2" fillId="0" borderId="23" xfId="0" applyNumberFormat="1" applyFont="1" applyBorder="1" applyAlignment="1">
      <alignment horizontal="left" vertical="center" wrapText="1"/>
    </xf>
    <xf numFmtId="0" fontId="2" fillId="7" borderId="2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left" vertical="center" wrapText="1"/>
    </xf>
    <xf numFmtId="0" fontId="2" fillId="2" borderId="44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 wrapText="1"/>
    </xf>
    <xf numFmtId="0" fontId="2" fillId="7" borderId="23" xfId="0" applyFont="1" applyFill="1" applyBorder="1" applyAlignment="1">
      <alignment horizontal="left" vertical="center" wrapText="1"/>
    </xf>
    <xf numFmtId="0" fontId="2" fillId="8" borderId="3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8" borderId="32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/>
    </xf>
    <xf numFmtId="0" fontId="2" fillId="3" borderId="47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9" borderId="2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left" vertical="center"/>
    </xf>
    <xf numFmtId="0" fontId="2" fillId="10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left" vertical="center" wrapText="1"/>
    </xf>
  </cellXfs>
  <cellStyles count="4">
    <cellStyle name="Comma" xfId="2" builtinId="3"/>
    <cellStyle name="Comma [0] 2" xfId="3" xr:uid="{00000000-0005-0000-0000-000001000000}"/>
    <cellStyle name="Normal" xfId="0" builtinId="0"/>
    <cellStyle name="桁区切り [0.00]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105833</xdr:colOff>
      <xdr:row>2</xdr:row>
      <xdr:rowOff>52916</xdr:rowOff>
    </xdr:from>
    <xdr:to>
      <xdr:col>10</xdr:col>
      <xdr:colOff>105833</xdr:colOff>
      <xdr:row>35</xdr:row>
      <xdr:rowOff>52917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0FE0467B-51DC-48B2-9B62-53300C229D1C}"/>
            </a:ext>
          </a:extLst>
        </xdr:cNvPr>
        <xdr:cNvCxnSpPr/>
      </xdr:nvCxnSpPr>
      <xdr:spPr>
        <a:xfrm>
          <a:off x="8382000" y="645583"/>
          <a:ext cx="0" cy="6815667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2181</xdr:colOff>
      <xdr:row>2</xdr:row>
      <xdr:rowOff>396454</xdr:rowOff>
    </xdr:from>
    <xdr:to>
      <xdr:col>14</xdr:col>
      <xdr:colOff>2181</xdr:colOff>
      <xdr:row>36</xdr:row>
      <xdr:rowOff>168040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96D59FC6-374D-4F61-B71E-1B3F81E847A8}"/>
            </a:ext>
          </a:extLst>
        </xdr:cNvPr>
        <xdr:cNvCxnSpPr/>
      </xdr:nvCxnSpPr>
      <xdr:spPr>
        <a:xfrm>
          <a:off x="9421348" y="809204"/>
          <a:ext cx="0" cy="6767169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245597</xdr:colOff>
      <xdr:row>2</xdr:row>
      <xdr:rowOff>417621</xdr:rowOff>
    </xdr:from>
    <xdr:to>
      <xdr:col>14</xdr:col>
      <xdr:colOff>245597</xdr:colOff>
      <xdr:row>36</xdr:row>
      <xdr:rowOff>189207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68DB1EBC-7A87-4950-B80B-667AE5B5E44A}"/>
            </a:ext>
          </a:extLst>
        </xdr:cNvPr>
        <xdr:cNvCxnSpPr/>
      </xdr:nvCxnSpPr>
      <xdr:spPr>
        <a:xfrm>
          <a:off x="10966514" y="830371"/>
          <a:ext cx="0" cy="6767169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203264</xdr:colOff>
      <xdr:row>2</xdr:row>
      <xdr:rowOff>438788</xdr:rowOff>
    </xdr:from>
    <xdr:to>
      <xdr:col>15</xdr:col>
      <xdr:colOff>203264</xdr:colOff>
      <xdr:row>36</xdr:row>
      <xdr:rowOff>210374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E943B42E-E889-497F-A842-A0935397CA2B}"/>
            </a:ext>
          </a:extLst>
        </xdr:cNvPr>
        <xdr:cNvCxnSpPr/>
      </xdr:nvCxnSpPr>
      <xdr:spPr>
        <a:xfrm>
          <a:off x="11368681" y="851538"/>
          <a:ext cx="0" cy="6767169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86846</xdr:colOff>
      <xdr:row>2</xdr:row>
      <xdr:rowOff>438788</xdr:rowOff>
    </xdr:from>
    <xdr:to>
      <xdr:col>16</xdr:col>
      <xdr:colOff>86846</xdr:colOff>
      <xdr:row>53</xdr:row>
      <xdr:rowOff>0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61E49616-3F78-43E0-94F2-43066D9D6435}"/>
            </a:ext>
          </a:extLst>
        </xdr:cNvPr>
        <xdr:cNvCxnSpPr/>
      </xdr:nvCxnSpPr>
      <xdr:spPr>
        <a:xfrm>
          <a:off x="10257429" y="851538"/>
          <a:ext cx="0" cy="1008104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4287</xdr:colOff>
      <xdr:row>2</xdr:row>
      <xdr:rowOff>438788</xdr:rowOff>
    </xdr:from>
    <xdr:to>
      <xdr:col>18</xdr:col>
      <xdr:colOff>4287</xdr:colOff>
      <xdr:row>53</xdr:row>
      <xdr:rowOff>0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859A4118-4566-4A4D-A2A4-453024CC0CC7}"/>
            </a:ext>
          </a:extLst>
        </xdr:cNvPr>
        <xdr:cNvCxnSpPr/>
      </xdr:nvCxnSpPr>
      <xdr:spPr>
        <a:xfrm>
          <a:off x="10938987" y="848363"/>
          <a:ext cx="0" cy="1000061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223362</xdr:colOff>
      <xdr:row>2</xdr:row>
      <xdr:rowOff>438788</xdr:rowOff>
    </xdr:from>
    <xdr:to>
      <xdr:col>18</xdr:col>
      <xdr:colOff>223362</xdr:colOff>
      <xdr:row>53</xdr:row>
      <xdr:rowOff>0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47982E8A-8B6C-432A-9971-1DC41F1EFF31}"/>
            </a:ext>
          </a:extLst>
        </xdr:cNvPr>
        <xdr:cNvCxnSpPr/>
      </xdr:nvCxnSpPr>
      <xdr:spPr>
        <a:xfrm>
          <a:off x="11158062" y="848363"/>
          <a:ext cx="0" cy="1000061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4287</xdr:colOff>
      <xdr:row>2</xdr:row>
      <xdr:rowOff>438788</xdr:rowOff>
    </xdr:from>
    <xdr:to>
      <xdr:col>19</xdr:col>
      <xdr:colOff>4287</xdr:colOff>
      <xdr:row>53</xdr:row>
      <xdr:rowOff>0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B0025BFA-AB0C-409F-89D1-A562CC7B9BE3}"/>
            </a:ext>
          </a:extLst>
        </xdr:cNvPr>
        <xdr:cNvCxnSpPr/>
      </xdr:nvCxnSpPr>
      <xdr:spPr>
        <a:xfrm>
          <a:off x="11329512" y="848363"/>
          <a:ext cx="0" cy="1000061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404375</xdr:colOff>
      <xdr:row>1</xdr:row>
      <xdr:rowOff>339786</xdr:rowOff>
    </xdr:from>
    <xdr:to>
      <xdr:col>11</xdr:col>
      <xdr:colOff>404375</xdr:colOff>
      <xdr:row>34</xdr:row>
      <xdr:rowOff>205317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2F6FAE18-AF22-4178-9166-543C3B806A0E}"/>
            </a:ext>
          </a:extLst>
        </xdr:cNvPr>
        <xdr:cNvCxnSpPr/>
      </xdr:nvCxnSpPr>
      <xdr:spPr>
        <a:xfrm>
          <a:off x="9314954" y="542760"/>
          <a:ext cx="0" cy="721320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404374</xdr:colOff>
      <xdr:row>1</xdr:row>
      <xdr:rowOff>362198</xdr:rowOff>
    </xdr:from>
    <xdr:to>
      <xdr:col>12</xdr:col>
      <xdr:colOff>404374</xdr:colOff>
      <xdr:row>34</xdr:row>
      <xdr:rowOff>227729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EF5E7F05-3647-48E5-B36A-456ACBE4B3C4}"/>
            </a:ext>
          </a:extLst>
        </xdr:cNvPr>
        <xdr:cNvCxnSpPr/>
      </xdr:nvCxnSpPr>
      <xdr:spPr>
        <a:xfrm>
          <a:off x="9593198" y="575110"/>
          <a:ext cx="0" cy="741829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169050</xdr:colOff>
      <xdr:row>1</xdr:row>
      <xdr:rowOff>384610</xdr:rowOff>
    </xdr:from>
    <xdr:to>
      <xdr:col>13</xdr:col>
      <xdr:colOff>169050</xdr:colOff>
      <xdr:row>34</xdr:row>
      <xdr:rowOff>250141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7834B8D7-9253-43E6-8520-0798158DBF0F}"/>
            </a:ext>
          </a:extLst>
        </xdr:cNvPr>
        <xdr:cNvCxnSpPr/>
      </xdr:nvCxnSpPr>
      <xdr:spPr>
        <a:xfrm>
          <a:off x="9806109" y="597522"/>
          <a:ext cx="0" cy="741829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225080</xdr:colOff>
      <xdr:row>1</xdr:row>
      <xdr:rowOff>407021</xdr:rowOff>
    </xdr:from>
    <xdr:to>
      <xdr:col>14</xdr:col>
      <xdr:colOff>225080</xdr:colOff>
      <xdr:row>35</xdr:row>
      <xdr:rowOff>14816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983CAF04-89A7-4C1B-877F-679D4228ED3E}"/>
            </a:ext>
          </a:extLst>
        </xdr:cNvPr>
        <xdr:cNvCxnSpPr/>
      </xdr:nvCxnSpPr>
      <xdr:spPr>
        <a:xfrm>
          <a:off x="10310374" y="619933"/>
          <a:ext cx="0" cy="741829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124227</xdr:colOff>
      <xdr:row>1</xdr:row>
      <xdr:rowOff>384609</xdr:rowOff>
    </xdr:from>
    <xdr:to>
      <xdr:col>15</xdr:col>
      <xdr:colOff>124227</xdr:colOff>
      <xdr:row>34</xdr:row>
      <xdr:rowOff>250139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E6F9E415-5E80-4BC5-A49F-49A9B83F5833}"/>
            </a:ext>
          </a:extLst>
        </xdr:cNvPr>
        <xdr:cNvCxnSpPr/>
      </xdr:nvCxnSpPr>
      <xdr:spPr>
        <a:xfrm>
          <a:off x="10657756" y="597521"/>
          <a:ext cx="0" cy="785532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278541</xdr:colOff>
      <xdr:row>2</xdr:row>
      <xdr:rowOff>416752</xdr:rowOff>
    </xdr:from>
    <xdr:to>
      <xdr:col>10</xdr:col>
      <xdr:colOff>278541</xdr:colOff>
      <xdr:row>36</xdr:row>
      <xdr:rowOff>188338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19ADA28-9924-4671-AD5D-4C75FA7CDCCA}"/>
            </a:ext>
          </a:extLst>
        </xdr:cNvPr>
        <xdr:cNvCxnSpPr/>
      </xdr:nvCxnSpPr>
      <xdr:spPr>
        <a:xfrm>
          <a:off x="9097570" y="831370"/>
          <a:ext cx="0" cy="660717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12772</xdr:colOff>
      <xdr:row>2</xdr:row>
      <xdr:rowOff>396455</xdr:rowOff>
    </xdr:from>
    <xdr:to>
      <xdr:col>12</xdr:col>
      <xdr:colOff>12772</xdr:colOff>
      <xdr:row>36</xdr:row>
      <xdr:rowOff>168041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B9F97A9C-3779-4A28-AD4F-2B7A83F6DCCE}"/>
            </a:ext>
          </a:extLst>
        </xdr:cNvPr>
        <xdr:cNvCxnSpPr/>
      </xdr:nvCxnSpPr>
      <xdr:spPr>
        <a:xfrm>
          <a:off x="10049860" y="792255"/>
          <a:ext cx="0" cy="650019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12767</xdr:colOff>
      <xdr:row>2</xdr:row>
      <xdr:rowOff>438787</xdr:rowOff>
    </xdr:from>
    <xdr:to>
      <xdr:col>13</xdr:col>
      <xdr:colOff>12767</xdr:colOff>
      <xdr:row>36</xdr:row>
      <xdr:rowOff>210373</xdr:rowOff>
    </xdr:to>
    <xdr:cxnSp macro="">
      <xdr:nvCxnSpPr>
        <xdr:cNvPr id="2" name="Straight Arrow Connector 3">
          <a:extLst>
            <a:ext uri="{FF2B5EF4-FFF2-40B4-BE49-F238E27FC236}">
              <a16:creationId xmlns:a16="http://schemas.microsoft.com/office/drawing/2014/main" id="{4D92DC04-0ED0-47DC-A897-93B9C22EAB24}"/>
            </a:ext>
          </a:extLst>
        </xdr:cNvPr>
        <xdr:cNvCxnSpPr/>
      </xdr:nvCxnSpPr>
      <xdr:spPr>
        <a:xfrm>
          <a:off x="9040350" y="851537"/>
          <a:ext cx="0" cy="6767169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ien Nguyen Van" id="{EE6A3121-9851-4F9B-B055-87F2012E18E5}" userId="S::vanhien01.nguyen@vn.panasonic.com::e21eee68-b43b-4d99-b6b5-c9fdb6c71e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38DEBEA8-AE40-405F-86D7-008900F70F69}">
    <text>Hien</text>
  </threadedComment>
  <threadedComment ref="Y10" dT="2022-05-31T01:50:45.30" personId="{EE6A3121-9851-4F9B-B055-87F2012E18E5}" id="{2B4AA3FB-0387-4882-93D9-7A49C9EB9BEC}">
    <text>Hien</text>
  </threadedComment>
  <threadedComment ref="Y16" dT="2022-05-31T01:50:45.30" personId="{EE6A3121-9851-4F9B-B055-87F2012E18E5}" id="{E3F269E4-888F-459E-A47C-1AF222823942}">
    <text>Hien</text>
  </threadedComment>
  <threadedComment ref="Y22" dT="2022-05-31T01:50:45.30" personId="{EE6A3121-9851-4F9B-B055-87F2012E18E5}" id="{571D37BA-D256-4BBA-A71D-1C99A9535DF4}">
    <text>Hien</text>
  </threadedComment>
  <threadedComment ref="Y28" dT="2022-05-31T01:50:45.30" personId="{EE6A3121-9851-4F9B-B055-87F2012E18E5}" id="{CD94615E-EFA4-4046-AF74-C328040FC364}">
    <text>Hien</text>
  </threadedComment>
  <threadedComment ref="E32" dT="2022-06-01T08:33:05.28" personId="{EE6A3121-9851-4F9B-B055-87F2012E18E5}" id="{F032BED9-8CC7-48C8-B0E7-DA0F50EB9266}">
    <text>consider select or not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80E08C55-FABB-4301-B13F-3BA51BA09138}">
    <text>Hien</text>
  </threadedComment>
  <threadedComment ref="Y10" dT="2022-05-31T01:50:45.30" personId="{EE6A3121-9851-4F9B-B055-87F2012E18E5}" id="{ABFA5C5B-FF82-4E16-9CEE-7069240EBF45}">
    <text>Hien</text>
  </threadedComment>
  <threadedComment ref="Y16" dT="2022-05-31T01:50:45.30" personId="{EE6A3121-9851-4F9B-B055-87F2012E18E5}" id="{BC50A5AC-24B7-4116-9BAA-F3C6C3C19099}">
    <text>Hien</text>
  </threadedComment>
  <threadedComment ref="Y22" dT="2022-05-31T01:50:45.30" personId="{EE6A3121-9851-4F9B-B055-87F2012E18E5}" id="{CF989324-DE3E-46A6-A4B4-1DD7C89FDCA4}">
    <text>Hien</text>
  </threadedComment>
  <threadedComment ref="Y28" dT="2022-05-31T01:50:45.30" personId="{EE6A3121-9851-4F9B-B055-87F2012E18E5}" id="{3870F15A-2132-4876-A51D-EFA6696E98E9}">
    <text>Hien</text>
  </threadedComment>
  <threadedComment ref="E30" dT="2022-12-12T01:13:33.43" personId="{EE6A3121-9851-4F9B-B055-87F2012E18E5}" id="{375A4ACB-B2B4-4ACA-9F29-CCB2A4694FD2}">
    <text>Consider cancel. Focus to 11, 12, 15</text>
  </threadedComment>
  <threadedComment ref="E32" dT="2022-06-01T08:33:05.28" personId="{EE6A3121-9851-4F9B-B055-87F2012E18E5}" id="{11CB4162-493A-4328-9507-D0EA90CF8014}">
    <text>Chane to new process, new method, direct input from SAP to ECUS using API. No need verify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ADD1495D-91AA-41B6-8B4E-7DD57CF652BA}">
    <text>Hien</text>
  </threadedComment>
  <threadedComment ref="Y10" dT="2022-05-31T01:50:45.30" personId="{EE6A3121-9851-4F9B-B055-87F2012E18E5}" id="{D5E82391-F083-40FF-B27C-F23647009BE6}">
    <text>Hien</text>
  </threadedComment>
  <threadedComment ref="Y16" dT="2022-05-31T01:50:45.30" personId="{EE6A3121-9851-4F9B-B055-87F2012E18E5}" id="{74076DE8-D91B-459E-835A-D27C56C76C3F}">
    <text>Hien</text>
  </threadedComment>
  <threadedComment ref="Y22" dT="2022-05-31T01:50:45.30" personId="{EE6A3121-9851-4F9B-B055-87F2012E18E5}" id="{3D74C776-A055-47CA-BDE1-CEB53198DD5A}">
    <text>Hien</text>
  </threadedComment>
  <threadedComment ref="Y28" dT="2022-05-31T01:50:45.30" personId="{EE6A3121-9851-4F9B-B055-87F2012E18E5}" id="{807A3037-D6CF-419B-9E6F-300D48537F2B}">
    <text>Hien</text>
  </threadedComment>
  <threadedComment ref="E32" dT="2022-06-01T08:33:05.28" personId="{EE6A3121-9851-4F9B-B055-87F2012E18E5}" id="{F9B5D5CF-8B91-4EE1-B490-97F4D139791A}">
    <text>consider select or not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CFAD4C4C-1FA1-4513-9B5D-37C1F87546E9}">
    <text>Hien</text>
  </threadedComment>
  <threadedComment ref="Y10" dT="2022-05-31T01:50:45.30" personId="{EE6A3121-9851-4F9B-B055-87F2012E18E5}" id="{82B045DC-9ADF-4F40-9F1F-117F9B66D92C}">
    <text>Hien</text>
  </threadedComment>
  <threadedComment ref="Y16" dT="2022-05-31T01:50:45.30" personId="{EE6A3121-9851-4F9B-B055-87F2012E18E5}" id="{15694C99-6396-428E-9BBE-3FD40EEB13F2}">
    <text>Hien</text>
  </threadedComment>
  <threadedComment ref="Y22" dT="2022-05-31T01:50:45.30" personId="{EE6A3121-9851-4F9B-B055-87F2012E18E5}" id="{CC39C88A-5CFB-4A2E-B7DC-1BEEA7121038}">
    <text>Hien</text>
  </threadedComment>
  <threadedComment ref="Y28" dT="2022-05-31T01:50:45.30" personId="{EE6A3121-9851-4F9B-B055-87F2012E18E5}" id="{D8BDD6A1-02E4-4D6F-9BBE-8FC9A43CB139}">
    <text>Hien</text>
  </threadedComment>
  <threadedComment ref="E32" dT="2022-06-01T08:33:05.28" personId="{EE6A3121-9851-4F9B-B055-87F2012E18E5}" id="{8A2FE42A-37A0-448F-BF6A-4C1961FFB973}">
    <text>consider select or not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E1910C44-C6E6-41F6-9BFD-0A26ED0AE04D}">
    <text>Hien</text>
  </threadedComment>
  <threadedComment ref="Y10" dT="2022-05-31T01:50:45.30" personId="{EE6A3121-9851-4F9B-B055-87F2012E18E5}" id="{76FF3A20-4D06-4FA9-8D3C-753E0656E11C}">
    <text>Hien</text>
  </threadedComment>
  <threadedComment ref="Y16" dT="2022-05-31T01:50:45.30" personId="{EE6A3121-9851-4F9B-B055-87F2012E18E5}" id="{9B61A9D1-834C-4EA2-BB77-D5914EA08D48}">
    <text>Hien</text>
  </threadedComment>
  <threadedComment ref="Y22" dT="2022-05-31T01:50:45.30" personId="{EE6A3121-9851-4F9B-B055-87F2012E18E5}" id="{B422699F-F9CC-4727-9DB6-44D4A6D06955}">
    <text>Hien</text>
  </threadedComment>
  <threadedComment ref="Y28" dT="2022-05-31T01:50:45.30" personId="{EE6A3121-9851-4F9B-B055-87F2012E18E5}" id="{A6A44E48-F082-4EBF-A8DC-50CD9C190982}">
    <text>Hien</text>
  </threadedComment>
  <threadedComment ref="E32" dT="2022-06-01T08:33:05.28" personId="{EE6A3121-9851-4F9B-B055-87F2012E18E5}" id="{104913B7-9DCA-4D80-AA23-8F12684733DA}">
    <text>consider select or not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5953462A-4951-4A97-9147-644EA0E5543D}">
    <text>Hien</text>
  </threadedComment>
  <threadedComment ref="Y10" dT="2022-05-31T01:50:45.30" personId="{EE6A3121-9851-4F9B-B055-87F2012E18E5}" id="{2FCD7C68-5C99-4D53-93F3-29F06A858FF1}">
    <text>Hien</text>
  </threadedComment>
  <threadedComment ref="Y16" dT="2022-05-31T01:50:45.30" personId="{EE6A3121-9851-4F9B-B055-87F2012E18E5}" id="{E0AFF8FD-E24E-410F-ADE2-1E9FCE90F076}">
    <text>Hien</text>
  </threadedComment>
  <threadedComment ref="Y22" dT="2022-05-31T01:50:45.30" personId="{EE6A3121-9851-4F9B-B055-87F2012E18E5}" id="{76AD9685-1801-404B-BD46-852E79C4A672}">
    <text>Hien</text>
  </threadedComment>
  <threadedComment ref="Y28" dT="2022-05-31T01:50:45.30" personId="{EE6A3121-9851-4F9B-B055-87F2012E18E5}" id="{347A85A0-41BE-4F21-9A26-E13C028FCC96}">
    <text>Hien</text>
  </threadedComment>
  <threadedComment ref="E32" dT="2022-06-01T08:33:05.28" personId="{EE6A3121-9851-4F9B-B055-87F2012E18E5}" id="{2916003F-933A-4C8E-A0BA-0C7292D0397A}">
    <text>consider select or not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03683867-32A8-43FF-A044-ABC1ED6BA351}">
    <text>Hien</text>
  </threadedComment>
  <threadedComment ref="Y10" dT="2022-05-31T01:50:45.30" personId="{EE6A3121-9851-4F9B-B055-87F2012E18E5}" id="{DE95A1EA-471A-4AE3-B249-39610881D75A}">
    <text>Hien</text>
  </threadedComment>
  <threadedComment ref="Y16" dT="2022-05-31T01:50:45.30" personId="{EE6A3121-9851-4F9B-B055-87F2012E18E5}" id="{BE7747E5-C198-49EB-8025-922A57EE5129}">
    <text>Hien</text>
  </threadedComment>
  <threadedComment ref="Y22" dT="2022-05-31T01:50:45.30" personId="{EE6A3121-9851-4F9B-B055-87F2012E18E5}" id="{6EEF2100-9722-469F-B711-2AB1639D7E78}">
    <text>Hien</text>
  </threadedComment>
  <threadedComment ref="Y28" dT="2022-05-31T01:50:45.30" personId="{EE6A3121-9851-4F9B-B055-87F2012E18E5}" id="{E033FC6C-8BD5-4476-B68F-D25E46D20F56}">
    <text>Hien</text>
  </threadedComment>
  <threadedComment ref="E32" dT="2022-06-01T08:33:05.28" personId="{EE6A3121-9851-4F9B-B055-87F2012E18E5}" id="{C69DAEEA-D45E-42FD-AA72-4FA4B9667478}">
    <text>consider select or not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87187456-65F7-4369-82A8-827E07DB3ED6}">
    <text>Hien</text>
  </threadedComment>
  <threadedComment ref="Y10" dT="2022-05-31T01:50:45.30" personId="{EE6A3121-9851-4F9B-B055-87F2012E18E5}" id="{77C71132-8A05-4B86-97CD-A0D58EDBED0E}">
    <text>Hien</text>
  </threadedComment>
  <threadedComment ref="Y16" dT="2022-05-31T01:50:45.30" personId="{EE6A3121-9851-4F9B-B055-87F2012E18E5}" id="{329ACDEB-B2B2-4BD4-BCD5-D9F64E4EABFD}">
    <text>Hien</text>
  </threadedComment>
  <threadedComment ref="Y22" dT="2022-05-31T01:50:45.30" personId="{EE6A3121-9851-4F9B-B055-87F2012E18E5}" id="{0705DBE9-6DF7-4AE7-9BE2-0F0103448564}">
    <text>Hien</text>
  </threadedComment>
  <threadedComment ref="Y28" dT="2022-05-31T01:50:45.30" personId="{EE6A3121-9851-4F9B-B055-87F2012E18E5}" id="{2DBA2DFA-B50B-4499-99E1-14968DDDEC1C}">
    <text>Hien</text>
  </threadedComment>
  <threadedComment ref="E30" dT="2022-12-12T01:13:33.43" personId="{EE6A3121-9851-4F9B-B055-87F2012E18E5}" id="{F2ED2E13-4914-41A4-A050-0C274202BCBA}">
    <text>Consider cancel. Focus to 11, 12, 15</text>
  </threadedComment>
  <threadedComment ref="E32" dT="2022-06-01T08:33:05.28" personId="{EE6A3121-9851-4F9B-B055-87F2012E18E5}" id="{30D1F3F5-C9B7-4C10-BC93-0CEFA2DCEB17}">
    <text>consider select or not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A3AE1FDF-4937-4B46-8B08-43DAFA85E82A}">
    <text>Hien</text>
  </threadedComment>
  <threadedComment ref="Y10" dT="2022-05-31T01:50:45.30" personId="{EE6A3121-9851-4F9B-B055-87F2012E18E5}" id="{CD735BE0-9AE9-4D1F-870E-C74E63092275}">
    <text>Hien</text>
  </threadedComment>
  <threadedComment ref="Y16" dT="2022-05-31T01:50:45.30" personId="{EE6A3121-9851-4F9B-B055-87F2012E18E5}" id="{E18B8814-11AA-4161-9715-FF52839121A3}">
    <text>Hien</text>
  </threadedComment>
  <threadedComment ref="Y22" dT="2022-05-31T01:50:45.30" personId="{EE6A3121-9851-4F9B-B055-87F2012E18E5}" id="{39C3F098-F90D-49EF-A893-2E9365B52F31}">
    <text>Hien</text>
  </threadedComment>
  <threadedComment ref="Y28" dT="2022-05-31T01:50:45.30" personId="{EE6A3121-9851-4F9B-B055-87F2012E18E5}" id="{8A09C42A-6AB4-4844-ABEA-779D85298DA9}">
    <text>Hien</text>
  </threadedComment>
  <threadedComment ref="E30" dT="2022-12-12T01:13:33.43" personId="{EE6A3121-9851-4F9B-B055-87F2012E18E5}" id="{724DEE65-C00C-4A55-988C-BC2BF1B350EB}">
    <text>Consider cancel. Focus to 11, 12, 15</text>
  </threadedComment>
  <threadedComment ref="E32" dT="2022-06-01T08:33:05.28" personId="{EE6A3121-9851-4F9B-B055-87F2012E18E5}" id="{327F4D35-46EA-4692-9EC7-347EB43A5B63}">
    <text>Chane to new process, new method, direct input from SAP to ECUS using API. No need verify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X6" dT="2022-05-31T01:50:45.30" personId="{EE6A3121-9851-4F9B-B055-87F2012E18E5}" id="{586FEED9-CF42-455E-9E5A-9574C47D4A9F}">
    <text>Hien</text>
  </threadedComment>
  <threadedComment ref="Y10" dT="2022-05-31T01:50:45.30" personId="{EE6A3121-9851-4F9B-B055-87F2012E18E5}" id="{267A66BB-D555-4E31-808C-2FBE1E697132}">
    <text>Hien</text>
  </threadedComment>
  <threadedComment ref="Y16" dT="2022-05-31T01:50:45.30" personId="{EE6A3121-9851-4F9B-B055-87F2012E18E5}" id="{7CF21017-E993-41B8-B2FA-DDEABC76CE5D}">
    <text>Hien</text>
  </threadedComment>
  <threadedComment ref="Y22" dT="2022-05-31T01:50:45.30" personId="{EE6A3121-9851-4F9B-B055-87F2012E18E5}" id="{9AE9C5EE-A3F9-4063-BCA9-5E1A23BE218D}">
    <text>Hien</text>
  </threadedComment>
  <threadedComment ref="Y28" dT="2022-05-31T01:50:45.30" personId="{EE6A3121-9851-4F9B-B055-87F2012E18E5}" id="{FB80A983-DD93-436A-AFBA-6C23AD866E15}">
    <text>Hien</text>
  </threadedComment>
  <threadedComment ref="E30" dT="2022-12-12T01:13:33.43" personId="{EE6A3121-9851-4F9B-B055-87F2012E18E5}" id="{5DD99EEC-759E-4B4C-A0D2-647395EE7255}">
    <text>Consider cancel. Focus to 11, 12, 15</text>
  </threadedComment>
  <threadedComment ref="E32" dT="2022-06-01T08:33:05.28" personId="{EE6A3121-9851-4F9B-B055-87F2012E18E5}" id="{34B073B0-B929-437C-BF1B-A430F7F762AF}">
    <text>Chane to new process, new method, direct input from SAP to ECUS using API. No need verify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showGridLines="0" zoomScale="70" zoomScaleNormal="70" workbookViewId="0">
      <pane xSplit="6" ySplit="2" topLeftCell="L3" activePane="bottomRight" state="frozen"/>
      <selection pane="topRight" activeCell="G1" sqref="G1"/>
      <selection pane="bottomLeft" activeCell="A3" sqref="A3"/>
      <selection pane="bottomRight" activeCell="N33" sqref="N33"/>
    </sheetView>
  </sheetViews>
  <sheetFormatPr defaultColWidth="9.140625" defaultRowHeight="15.75"/>
  <cols>
    <col min="1" max="1" width="3.140625" style="6" customWidth="1"/>
    <col min="2" max="2" width="7.140625" style="6" bestFit="1" customWidth="1"/>
    <col min="3" max="3" width="5.42578125" style="6" customWidth="1"/>
    <col min="4" max="4" width="9.42578125" style="6" customWidth="1"/>
    <col min="5" max="5" width="40.42578125" style="6" customWidth="1"/>
    <col min="6" max="6" width="10.42578125" style="6" customWidth="1"/>
    <col min="7" max="7" width="13.140625" style="6" customWidth="1"/>
    <col min="8" max="8" width="8.140625" style="6" customWidth="1"/>
    <col min="9" max="20" width="5.85546875" style="6" customWidth="1"/>
    <col min="21" max="21" width="13.85546875" style="6" customWidth="1"/>
    <col min="22" max="22" width="5.85546875" style="6" customWidth="1"/>
    <col min="23" max="23" width="21.42578125" style="6" customWidth="1"/>
    <col min="24" max="27" width="24.42578125" style="6" customWidth="1"/>
    <col min="28" max="16384" width="9.140625" style="6"/>
  </cols>
  <sheetData>
    <row r="1" spans="1:34" ht="16.5" thickBot="1">
      <c r="B1" s="17"/>
      <c r="C1" s="17"/>
      <c r="Q1" s="37"/>
      <c r="R1" s="37"/>
      <c r="S1" s="37"/>
      <c r="T1" s="37"/>
      <c r="U1" s="38"/>
      <c r="V1" s="38"/>
    </row>
    <row r="2" spans="1:34" ht="48" thickBot="1">
      <c r="A2" s="6" t="s">
        <v>88</v>
      </c>
      <c r="B2" s="10" t="s">
        <v>89</v>
      </c>
      <c r="C2" s="11" t="s">
        <v>90</v>
      </c>
      <c r="D2" s="11" t="s">
        <v>2</v>
      </c>
      <c r="E2" s="11" t="s">
        <v>91</v>
      </c>
      <c r="F2" s="12" t="s">
        <v>92</v>
      </c>
      <c r="G2" s="12" t="s">
        <v>93</v>
      </c>
      <c r="H2" s="12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3" t="s">
        <v>17</v>
      </c>
      <c r="U2" s="10" t="s">
        <v>94</v>
      </c>
      <c r="V2" s="13" t="s">
        <v>95</v>
      </c>
      <c r="W2" s="39">
        <v>44708</v>
      </c>
      <c r="X2" s="39">
        <v>44715</v>
      </c>
      <c r="Y2" s="39">
        <v>44721</v>
      </c>
      <c r="Z2" s="39">
        <v>44728</v>
      </c>
      <c r="AA2" s="39">
        <v>44735</v>
      </c>
    </row>
    <row r="3" spans="1:34">
      <c r="B3" s="71" t="s">
        <v>96</v>
      </c>
      <c r="C3" s="72">
        <v>1</v>
      </c>
      <c r="D3" s="73" t="s">
        <v>97</v>
      </c>
      <c r="E3" s="73" t="s">
        <v>98</v>
      </c>
      <c r="F3" s="73" t="s">
        <v>31</v>
      </c>
      <c r="G3" s="73" t="s">
        <v>97</v>
      </c>
      <c r="H3" s="40" t="s">
        <v>20</v>
      </c>
      <c r="I3" s="41">
        <v>1</v>
      </c>
      <c r="J3" s="41">
        <v>1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0" t="s">
        <v>99</v>
      </c>
      <c r="V3" s="40"/>
      <c r="W3" s="65"/>
      <c r="X3" s="65"/>
      <c r="Y3" s="65"/>
      <c r="Z3" s="65"/>
      <c r="AA3" s="65"/>
    </row>
    <row r="4" spans="1:34">
      <c r="B4" s="66"/>
      <c r="C4" s="67"/>
      <c r="D4" s="68"/>
      <c r="E4" s="68"/>
      <c r="F4" s="68"/>
      <c r="G4" s="68"/>
      <c r="H4" s="2" t="s">
        <v>21</v>
      </c>
      <c r="I4" s="42">
        <v>1</v>
      </c>
      <c r="J4" s="42">
        <v>1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2"/>
      <c r="V4" s="2"/>
      <c r="W4" s="65"/>
      <c r="X4" s="65"/>
      <c r="Y4" s="65"/>
      <c r="Z4" s="65"/>
      <c r="AA4" s="65"/>
    </row>
    <row r="5" spans="1:34">
      <c r="B5" s="66" t="s">
        <v>96</v>
      </c>
      <c r="C5" s="67">
        <v>2</v>
      </c>
      <c r="D5" s="68" t="s">
        <v>97</v>
      </c>
      <c r="E5" s="68" t="s">
        <v>100</v>
      </c>
      <c r="F5" s="68" t="s">
        <v>31</v>
      </c>
      <c r="G5" s="69" t="s">
        <v>41</v>
      </c>
      <c r="H5" s="28" t="s">
        <v>20</v>
      </c>
      <c r="I5" s="43"/>
      <c r="J5" s="43">
        <v>1</v>
      </c>
      <c r="K5" s="43">
        <v>1</v>
      </c>
      <c r="L5" s="43"/>
      <c r="M5" s="43"/>
      <c r="N5" s="43"/>
      <c r="O5" s="43"/>
      <c r="P5" s="43"/>
      <c r="Q5" s="43"/>
      <c r="R5" s="43"/>
      <c r="S5" s="43"/>
      <c r="T5" s="43"/>
      <c r="U5" s="28" t="s">
        <v>99</v>
      </c>
      <c r="V5" s="28"/>
      <c r="W5" s="74" t="s">
        <v>101</v>
      </c>
      <c r="X5" s="76"/>
      <c r="Y5" s="75" t="s">
        <v>171</v>
      </c>
      <c r="Z5" s="75" t="s">
        <v>180</v>
      </c>
      <c r="AA5" s="76" t="s">
        <v>180</v>
      </c>
    </row>
    <row r="6" spans="1:34" ht="16.149999999999999" customHeight="1">
      <c r="B6" s="66"/>
      <c r="C6" s="67"/>
      <c r="D6" s="68"/>
      <c r="E6" s="68"/>
      <c r="F6" s="68"/>
      <c r="G6" s="70"/>
      <c r="H6" s="2" t="s">
        <v>21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"/>
      <c r="V6" s="2"/>
      <c r="W6" s="75"/>
      <c r="X6" s="76"/>
      <c r="Y6" s="75"/>
      <c r="Z6" s="75"/>
      <c r="AA6" s="76"/>
    </row>
    <row r="7" spans="1:34" ht="15" customHeight="1">
      <c r="B7" s="84" t="s">
        <v>102</v>
      </c>
      <c r="C7" s="85">
        <v>3</v>
      </c>
      <c r="D7" s="77" t="s">
        <v>103</v>
      </c>
      <c r="E7" s="77" t="s">
        <v>104</v>
      </c>
      <c r="F7" s="77" t="s">
        <v>105</v>
      </c>
      <c r="G7" s="78" t="s">
        <v>106</v>
      </c>
      <c r="H7" s="28" t="s">
        <v>20</v>
      </c>
      <c r="I7" s="43">
        <v>1</v>
      </c>
      <c r="J7" s="43">
        <v>1</v>
      </c>
      <c r="K7" s="43">
        <v>1</v>
      </c>
      <c r="L7" s="43"/>
      <c r="M7" s="43"/>
      <c r="N7" s="43"/>
      <c r="O7" s="43">
        <v>1</v>
      </c>
      <c r="P7" s="43">
        <v>1</v>
      </c>
      <c r="Q7" s="43"/>
      <c r="R7" s="43"/>
      <c r="S7" s="43"/>
      <c r="T7" s="43"/>
      <c r="U7" s="81">
        <v>50193</v>
      </c>
      <c r="V7" s="28"/>
      <c r="W7" s="74" t="s">
        <v>107</v>
      </c>
      <c r="X7" s="76" t="s">
        <v>108</v>
      </c>
      <c r="Y7" s="74" t="s">
        <v>172</v>
      </c>
      <c r="Z7" s="74" t="s">
        <v>181</v>
      </c>
      <c r="AA7" s="101" t="s">
        <v>194</v>
      </c>
    </row>
    <row r="8" spans="1:34">
      <c r="B8" s="84"/>
      <c r="C8" s="85"/>
      <c r="D8" s="77"/>
      <c r="E8" s="77"/>
      <c r="F8" s="77"/>
      <c r="G8" s="79"/>
      <c r="H8" s="2" t="s">
        <v>21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82"/>
      <c r="V8" s="2"/>
      <c r="W8" s="75"/>
      <c r="X8" s="76"/>
      <c r="Y8" s="75"/>
      <c r="Z8" s="75"/>
      <c r="AA8" s="76"/>
    </row>
    <row r="9" spans="1:34" ht="15" customHeight="1">
      <c r="B9" s="84" t="s">
        <v>102</v>
      </c>
      <c r="C9" s="85">
        <v>4</v>
      </c>
      <c r="D9" s="77" t="s">
        <v>109</v>
      </c>
      <c r="E9" s="77" t="s">
        <v>110</v>
      </c>
      <c r="F9" s="77" t="s">
        <v>51</v>
      </c>
      <c r="G9" s="78" t="s">
        <v>111</v>
      </c>
      <c r="H9" s="28" t="s">
        <v>20</v>
      </c>
      <c r="I9" s="43"/>
      <c r="J9" s="43"/>
      <c r="K9" s="43"/>
      <c r="L9" s="43"/>
      <c r="M9" s="43"/>
      <c r="N9" s="43"/>
      <c r="O9" s="43">
        <v>1</v>
      </c>
      <c r="P9" s="43">
        <v>1</v>
      </c>
      <c r="Q9" s="43">
        <v>1</v>
      </c>
      <c r="R9" s="43">
        <v>1</v>
      </c>
      <c r="S9" s="43"/>
      <c r="T9" s="43"/>
      <c r="U9" s="82"/>
      <c r="V9" s="28"/>
      <c r="W9" s="76"/>
      <c r="X9" s="76"/>
      <c r="Y9" s="76"/>
      <c r="Z9" s="76"/>
      <c r="AA9" s="76"/>
    </row>
    <row r="10" spans="1:34">
      <c r="B10" s="84"/>
      <c r="C10" s="85"/>
      <c r="D10" s="77"/>
      <c r="E10" s="77"/>
      <c r="F10" s="77"/>
      <c r="G10" s="79"/>
      <c r="H10" s="2" t="s">
        <v>21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83"/>
      <c r="V10" s="2"/>
      <c r="W10" s="76"/>
      <c r="X10" s="76"/>
      <c r="Y10" s="76"/>
      <c r="Z10" s="76"/>
      <c r="AA10" s="76"/>
    </row>
    <row r="11" spans="1:34" ht="17.100000000000001" customHeight="1">
      <c r="B11" s="66" t="s">
        <v>96</v>
      </c>
      <c r="C11" s="67">
        <v>5</v>
      </c>
      <c r="D11" s="68" t="s">
        <v>71</v>
      </c>
      <c r="E11" s="80" t="s">
        <v>112</v>
      </c>
      <c r="F11" s="68" t="s">
        <v>113</v>
      </c>
      <c r="G11" s="69" t="s">
        <v>31</v>
      </c>
      <c r="H11" s="28" t="s">
        <v>20</v>
      </c>
      <c r="I11" s="43">
        <v>1</v>
      </c>
      <c r="J11" s="43">
        <v>1</v>
      </c>
      <c r="K11" s="43">
        <v>1</v>
      </c>
      <c r="L11" s="43"/>
      <c r="M11" s="43"/>
      <c r="N11" s="43"/>
      <c r="O11" s="43"/>
      <c r="P11" s="43"/>
      <c r="Q11" s="43"/>
      <c r="R11" s="43"/>
      <c r="S11" s="43"/>
      <c r="T11" s="43"/>
      <c r="U11" s="28"/>
      <c r="V11" s="28"/>
      <c r="W11" s="76"/>
      <c r="X11" s="76" t="s">
        <v>114</v>
      </c>
      <c r="Y11" s="75" t="s">
        <v>173</v>
      </c>
      <c r="Z11" s="75" t="s">
        <v>173</v>
      </c>
      <c r="AA11" s="101" t="s">
        <v>195</v>
      </c>
    </row>
    <row r="12" spans="1:34">
      <c r="B12" s="66"/>
      <c r="C12" s="67"/>
      <c r="D12" s="68"/>
      <c r="E12" s="80"/>
      <c r="F12" s="68"/>
      <c r="G12" s="70"/>
      <c r="H12" s="2" t="s">
        <v>21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"/>
      <c r="V12" s="2"/>
      <c r="W12" s="76"/>
      <c r="X12" s="76"/>
      <c r="Y12" s="75"/>
      <c r="Z12" s="75"/>
      <c r="AA12" s="76"/>
    </row>
    <row r="13" spans="1:34" ht="17.100000000000001" customHeight="1">
      <c r="B13" s="66" t="s">
        <v>102</v>
      </c>
      <c r="C13" s="67">
        <v>6</v>
      </c>
      <c r="D13" s="68" t="s">
        <v>115</v>
      </c>
      <c r="E13" s="68" t="s">
        <v>116</v>
      </c>
      <c r="F13" s="68" t="s">
        <v>105</v>
      </c>
      <c r="G13" s="69" t="s">
        <v>73</v>
      </c>
      <c r="H13" s="28" t="s">
        <v>20</v>
      </c>
      <c r="I13" s="43"/>
      <c r="J13" s="43"/>
      <c r="K13" s="43">
        <v>1</v>
      </c>
      <c r="L13" s="43">
        <v>1</v>
      </c>
      <c r="M13" s="43">
        <v>1</v>
      </c>
      <c r="N13" s="43"/>
      <c r="O13" s="43"/>
      <c r="P13" s="43"/>
      <c r="Q13" s="43"/>
      <c r="R13" s="43"/>
      <c r="S13" s="43"/>
      <c r="T13" s="43"/>
      <c r="U13" s="28" t="s">
        <v>117</v>
      </c>
      <c r="V13" s="28"/>
      <c r="W13" s="76" t="s">
        <v>118</v>
      </c>
      <c r="X13" s="76" t="s">
        <v>119</v>
      </c>
      <c r="Y13" s="75" t="s">
        <v>174</v>
      </c>
      <c r="Z13" s="75" t="s">
        <v>182</v>
      </c>
      <c r="AA13" s="101" t="s">
        <v>196</v>
      </c>
      <c r="AF13" s="6" t="s">
        <v>2</v>
      </c>
      <c r="AG13" s="6" t="s">
        <v>120</v>
      </c>
      <c r="AH13" s="6" t="s">
        <v>121</v>
      </c>
    </row>
    <row r="14" spans="1:34">
      <c r="B14" s="66"/>
      <c r="C14" s="67"/>
      <c r="D14" s="68"/>
      <c r="E14" s="68"/>
      <c r="F14" s="68"/>
      <c r="G14" s="70"/>
      <c r="H14" s="2" t="s">
        <v>21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"/>
      <c r="V14" s="2"/>
      <c r="W14" s="76"/>
      <c r="X14" s="76"/>
      <c r="Y14" s="75"/>
      <c r="Z14" s="75"/>
      <c r="AA14" s="76"/>
    </row>
    <row r="15" spans="1:34">
      <c r="B15" s="66" t="s">
        <v>96</v>
      </c>
      <c r="C15" s="67">
        <v>7</v>
      </c>
      <c r="D15" s="68" t="s">
        <v>43</v>
      </c>
      <c r="E15" s="68" t="s">
        <v>122</v>
      </c>
      <c r="F15" s="68" t="s">
        <v>31</v>
      </c>
      <c r="G15" s="69" t="s">
        <v>123</v>
      </c>
      <c r="H15" s="28" t="s">
        <v>20</v>
      </c>
      <c r="I15" s="43"/>
      <c r="J15" s="43"/>
      <c r="K15" s="43">
        <v>1</v>
      </c>
      <c r="L15" s="43">
        <v>1</v>
      </c>
      <c r="M15" s="43">
        <v>1</v>
      </c>
      <c r="N15" s="43"/>
      <c r="O15" s="43"/>
      <c r="P15" s="43"/>
      <c r="Q15" s="43"/>
      <c r="R15" s="43"/>
      <c r="S15" s="43"/>
      <c r="T15" s="43"/>
      <c r="U15" s="28" t="s">
        <v>117</v>
      </c>
      <c r="V15" s="28"/>
      <c r="W15" s="76"/>
      <c r="X15" s="76"/>
      <c r="Y15" s="74" t="s">
        <v>175</v>
      </c>
      <c r="Z15" s="75" t="s">
        <v>183</v>
      </c>
      <c r="AA15" s="101" t="s">
        <v>197</v>
      </c>
      <c r="AF15" s="6" t="s">
        <v>39</v>
      </c>
      <c r="AG15" s="6">
        <v>8</v>
      </c>
      <c r="AH15" s="6">
        <v>2</v>
      </c>
    </row>
    <row r="16" spans="1:34">
      <c r="B16" s="66"/>
      <c r="C16" s="67"/>
      <c r="D16" s="68"/>
      <c r="E16" s="68"/>
      <c r="F16" s="68"/>
      <c r="G16" s="70"/>
      <c r="H16" s="2" t="s">
        <v>21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"/>
      <c r="V16" s="2"/>
      <c r="W16" s="76"/>
      <c r="X16" s="76"/>
      <c r="Y16" s="75"/>
      <c r="Z16" s="75"/>
      <c r="AA16" s="76"/>
      <c r="AF16" s="6" t="s">
        <v>38</v>
      </c>
      <c r="AG16" s="6">
        <v>6</v>
      </c>
    </row>
    <row r="17" spans="2:34">
      <c r="B17" s="66" t="s">
        <v>96</v>
      </c>
      <c r="C17" s="67">
        <v>8</v>
      </c>
      <c r="D17" s="68" t="s">
        <v>124</v>
      </c>
      <c r="E17" s="68" t="s">
        <v>125</v>
      </c>
      <c r="F17" s="68" t="s">
        <v>31</v>
      </c>
      <c r="G17" s="68" t="s">
        <v>126</v>
      </c>
      <c r="H17" s="28" t="s">
        <v>20</v>
      </c>
      <c r="I17" s="43"/>
      <c r="J17" s="43"/>
      <c r="K17" s="43">
        <v>1</v>
      </c>
      <c r="L17" s="43">
        <v>1</v>
      </c>
      <c r="M17" s="43">
        <v>1</v>
      </c>
      <c r="N17" s="43">
        <v>1</v>
      </c>
      <c r="O17" s="43"/>
      <c r="P17" s="43"/>
      <c r="Q17" s="43"/>
      <c r="R17" s="43"/>
      <c r="S17" s="43"/>
      <c r="T17" s="43"/>
      <c r="U17" s="28"/>
      <c r="V17" s="28"/>
      <c r="W17" s="76"/>
      <c r="X17" s="76"/>
      <c r="Y17" s="75" t="s">
        <v>176</v>
      </c>
      <c r="Z17" s="75" t="s">
        <v>184</v>
      </c>
      <c r="AA17" s="76" t="s">
        <v>198</v>
      </c>
      <c r="AF17" s="6" t="s">
        <v>97</v>
      </c>
      <c r="AG17" s="6">
        <v>8</v>
      </c>
      <c r="AH17" s="6">
        <v>5</v>
      </c>
    </row>
    <row r="18" spans="2:34">
      <c r="B18" s="66"/>
      <c r="C18" s="67"/>
      <c r="D18" s="68"/>
      <c r="E18" s="68"/>
      <c r="F18" s="68"/>
      <c r="G18" s="68"/>
      <c r="H18" s="2" t="s">
        <v>21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"/>
      <c r="V18" s="2"/>
      <c r="W18" s="76"/>
      <c r="X18" s="76"/>
      <c r="Y18" s="75"/>
      <c r="Z18" s="75"/>
      <c r="AA18" s="76"/>
      <c r="AF18" s="6" t="s">
        <v>127</v>
      </c>
      <c r="AG18" s="6">
        <v>12</v>
      </c>
      <c r="AH18" s="6">
        <v>5</v>
      </c>
    </row>
    <row r="19" spans="2:34">
      <c r="B19" s="66" t="s">
        <v>96</v>
      </c>
      <c r="C19" s="67">
        <v>9</v>
      </c>
      <c r="D19" s="68" t="s">
        <v>97</v>
      </c>
      <c r="E19" s="68" t="s">
        <v>128</v>
      </c>
      <c r="F19" s="68" t="s">
        <v>129</v>
      </c>
      <c r="G19" s="68" t="s">
        <v>130</v>
      </c>
      <c r="H19" s="28" t="s">
        <v>20</v>
      </c>
      <c r="I19" s="43"/>
      <c r="J19" s="43"/>
      <c r="K19" s="43">
        <v>1</v>
      </c>
      <c r="L19" s="43">
        <v>1</v>
      </c>
      <c r="M19" s="43"/>
      <c r="N19" s="43"/>
      <c r="O19" s="43"/>
      <c r="P19" s="43"/>
      <c r="Q19" s="43"/>
      <c r="R19" s="43"/>
      <c r="S19" s="43"/>
      <c r="T19" s="43"/>
      <c r="U19" s="28" t="s">
        <v>99</v>
      </c>
      <c r="V19" s="28"/>
      <c r="W19" s="76"/>
      <c r="X19" s="76"/>
      <c r="Y19" s="74" t="s">
        <v>177</v>
      </c>
      <c r="Z19" s="75" t="s">
        <v>84</v>
      </c>
      <c r="AA19" s="101" t="s">
        <v>199</v>
      </c>
      <c r="AF19" s="6" t="s">
        <v>40</v>
      </c>
      <c r="AG19" s="6">
        <v>1</v>
      </c>
      <c r="AH19" s="6">
        <v>0</v>
      </c>
    </row>
    <row r="20" spans="2:34">
      <c r="B20" s="66"/>
      <c r="C20" s="67"/>
      <c r="D20" s="68"/>
      <c r="E20" s="68"/>
      <c r="F20" s="68"/>
      <c r="G20" s="68"/>
      <c r="H20" s="2" t="s">
        <v>21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"/>
      <c r="V20" s="2"/>
      <c r="W20" s="76"/>
      <c r="X20" s="76"/>
      <c r="Y20" s="75"/>
      <c r="Z20" s="75"/>
      <c r="AA20" s="76"/>
      <c r="AF20" s="6" t="s">
        <v>131</v>
      </c>
      <c r="AG20" s="6">
        <v>1</v>
      </c>
      <c r="AH20" s="6">
        <v>1</v>
      </c>
    </row>
    <row r="21" spans="2:34" ht="15" customHeight="1">
      <c r="B21" s="66" t="s">
        <v>102</v>
      </c>
      <c r="C21" s="67">
        <v>10</v>
      </c>
      <c r="D21" s="68" t="s">
        <v>132</v>
      </c>
      <c r="E21" s="68" t="s">
        <v>133</v>
      </c>
      <c r="F21" s="68" t="s">
        <v>31</v>
      </c>
      <c r="G21" s="69" t="s">
        <v>134</v>
      </c>
      <c r="H21" s="28" t="s">
        <v>20</v>
      </c>
      <c r="I21" s="43"/>
      <c r="J21" s="43"/>
      <c r="K21" s="43"/>
      <c r="L21" s="43">
        <v>1</v>
      </c>
      <c r="M21" s="43">
        <v>1</v>
      </c>
      <c r="N21" s="43">
        <v>1</v>
      </c>
      <c r="O21" s="43"/>
      <c r="P21" s="43"/>
      <c r="Q21" s="43"/>
      <c r="R21" s="43"/>
      <c r="S21" s="43"/>
      <c r="T21" s="43"/>
      <c r="U21" s="28" t="s">
        <v>99</v>
      </c>
      <c r="V21" s="28"/>
      <c r="W21" s="76"/>
      <c r="X21" s="76"/>
      <c r="Y21" s="76"/>
      <c r="Z21" s="76"/>
      <c r="AA21" s="76"/>
    </row>
    <row r="22" spans="2:34">
      <c r="B22" s="66"/>
      <c r="C22" s="67"/>
      <c r="D22" s="68"/>
      <c r="E22" s="68"/>
      <c r="F22" s="68"/>
      <c r="G22" s="70"/>
      <c r="H22" s="2" t="s">
        <v>21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"/>
      <c r="V22" s="2"/>
      <c r="W22" s="76"/>
      <c r="X22" s="76"/>
      <c r="Y22" s="76"/>
      <c r="Z22" s="76"/>
      <c r="AA22" s="76"/>
    </row>
    <row r="23" spans="2:34">
      <c r="B23" s="66" t="s">
        <v>96</v>
      </c>
      <c r="C23" s="67">
        <v>11</v>
      </c>
      <c r="D23" s="68" t="s">
        <v>135</v>
      </c>
      <c r="E23" s="68" t="s">
        <v>136</v>
      </c>
      <c r="F23" s="68" t="s">
        <v>105</v>
      </c>
      <c r="G23" s="68" t="s">
        <v>130</v>
      </c>
      <c r="H23" s="28" t="s">
        <v>20</v>
      </c>
      <c r="I23" s="43"/>
      <c r="J23" s="43"/>
      <c r="K23" s="43"/>
      <c r="L23" s="43"/>
      <c r="M23" s="43">
        <v>1</v>
      </c>
      <c r="N23" s="43">
        <v>1</v>
      </c>
      <c r="O23" s="43">
        <v>1</v>
      </c>
      <c r="P23" s="43">
        <v>1</v>
      </c>
      <c r="Q23" s="43"/>
      <c r="R23" s="43"/>
      <c r="S23" s="43"/>
      <c r="T23" s="43"/>
      <c r="U23" s="44">
        <v>3072</v>
      </c>
      <c r="V23" s="28"/>
      <c r="W23" s="76"/>
      <c r="X23" s="76"/>
      <c r="Y23" s="74" t="s">
        <v>179</v>
      </c>
      <c r="Z23" s="74" t="s">
        <v>185</v>
      </c>
      <c r="AA23" s="101" t="s">
        <v>200</v>
      </c>
      <c r="AB23" s="45" t="s">
        <v>137</v>
      </c>
    </row>
    <row r="24" spans="2:34">
      <c r="B24" s="66"/>
      <c r="C24" s="67"/>
      <c r="D24" s="68"/>
      <c r="E24" s="68"/>
      <c r="F24" s="68"/>
      <c r="G24" s="68"/>
      <c r="H24" s="2" t="s">
        <v>21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 t="s">
        <v>138</v>
      </c>
      <c r="V24" s="2"/>
      <c r="W24" s="76"/>
      <c r="X24" s="76"/>
      <c r="Y24" s="75"/>
      <c r="Z24" s="75"/>
      <c r="AA24" s="76"/>
    </row>
    <row r="25" spans="2:34" ht="21.95" customHeight="1">
      <c r="B25" s="66" t="s">
        <v>102</v>
      </c>
      <c r="C25" s="67">
        <v>12</v>
      </c>
      <c r="D25" s="68" t="s">
        <v>139</v>
      </c>
      <c r="E25" s="68" t="s">
        <v>140</v>
      </c>
      <c r="F25" s="68" t="s">
        <v>105</v>
      </c>
      <c r="G25" s="69" t="s">
        <v>141</v>
      </c>
      <c r="H25" s="28" t="s">
        <v>20</v>
      </c>
      <c r="I25" s="43"/>
      <c r="J25" s="43"/>
      <c r="K25" s="43"/>
      <c r="L25" s="43"/>
      <c r="M25" s="43"/>
      <c r="N25" s="43"/>
      <c r="O25" s="43">
        <v>1</v>
      </c>
      <c r="P25" s="43">
        <v>1</v>
      </c>
      <c r="Q25" s="43">
        <v>1</v>
      </c>
      <c r="R25" s="43"/>
      <c r="S25" s="43"/>
      <c r="T25" s="43"/>
      <c r="U25" s="28">
        <v>800</v>
      </c>
      <c r="V25" s="28"/>
      <c r="W25" s="76"/>
      <c r="X25" s="76"/>
      <c r="Y25" s="76"/>
      <c r="Z25" s="76"/>
      <c r="AA25" s="76"/>
      <c r="AB25" s="6" t="s">
        <v>142</v>
      </c>
    </row>
    <row r="26" spans="2:34" ht="18.95" customHeight="1">
      <c r="B26" s="66"/>
      <c r="C26" s="67"/>
      <c r="D26" s="68"/>
      <c r="E26" s="68"/>
      <c r="F26" s="68"/>
      <c r="G26" s="70"/>
      <c r="H26" s="2" t="s">
        <v>21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"/>
      <c r="V26" s="2"/>
      <c r="W26" s="76"/>
      <c r="X26" s="76"/>
      <c r="Y26" s="76"/>
      <c r="Z26" s="76"/>
      <c r="AA26" s="76"/>
    </row>
    <row r="27" spans="2:34" ht="15.75" customHeight="1">
      <c r="B27" s="66" t="s">
        <v>102</v>
      </c>
      <c r="C27" s="67">
        <v>13</v>
      </c>
      <c r="D27" s="68" t="s">
        <v>39</v>
      </c>
      <c r="E27" s="80" t="s">
        <v>143</v>
      </c>
      <c r="F27" s="68" t="s">
        <v>51</v>
      </c>
      <c r="G27" s="69" t="s">
        <v>144</v>
      </c>
      <c r="H27" s="28" t="s">
        <v>20</v>
      </c>
      <c r="I27" s="43"/>
      <c r="J27" s="43"/>
      <c r="K27" s="43"/>
      <c r="L27" s="43"/>
      <c r="M27" s="43"/>
      <c r="N27" s="43"/>
      <c r="O27" s="43"/>
      <c r="P27" s="43"/>
      <c r="Q27" s="43">
        <v>1</v>
      </c>
      <c r="R27" s="43">
        <v>1</v>
      </c>
      <c r="S27" s="43">
        <v>1</v>
      </c>
      <c r="T27" s="43">
        <v>1</v>
      </c>
      <c r="U27" s="47">
        <v>1825</v>
      </c>
      <c r="V27" s="28"/>
      <c r="W27" s="76"/>
      <c r="X27" s="76"/>
      <c r="Y27" s="76"/>
      <c r="Z27" s="76"/>
      <c r="AA27" s="76"/>
    </row>
    <row r="28" spans="2:34" ht="15.75" customHeight="1">
      <c r="B28" s="66"/>
      <c r="C28" s="67"/>
      <c r="D28" s="68"/>
      <c r="E28" s="80"/>
      <c r="F28" s="68"/>
      <c r="G28" s="70"/>
      <c r="H28" s="2" t="s">
        <v>21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8"/>
      <c r="V28" s="2"/>
      <c r="W28" s="76"/>
      <c r="X28" s="76"/>
      <c r="Y28" s="76"/>
      <c r="Z28" s="76"/>
      <c r="AA28" s="76"/>
    </row>
    <row r="29" spans="2:34" ht="31.5">
      <c r="B29" s="66" t="s">
        <v>96</v>
      </c>
      <c r="C29" s="67">
        <v>14</v>
      </c>
      <c r="D29" s="68" t="s">
        <v>145</v>
      </c>
      <c r="E29" s="68" t="s">
        <v>146</v>
      </c>
      <c r="F29" s="68" t="s">
        <v>105</v>
      </c>
      <c r="G29" s="68" t="s">
        <v>126</v>
      </c>
      <c r="H29" s="28" t="s">
        <v>20</v>
      </c>
      <c r="I29" s="43"/>
      <c r="J29" s="43"/>
      <c r="K29" s="43"/>
      <c r="L29" s="43"/>
      <c r="M29" s="43"/>
      <c r="N29" s="43"/>
      <c r="O29" s="43"/>
      <c r="P29" s="43"/>
      <c r="Q29" s="43">
        <v>1</v>
      </c>
      <c r="R29" s="43">
        <v>1</v>
      </c>
      <c r="S29" s="43">
        <v>1</v>
      </c>
      <c r="T29" s="43"/>
      <c r="U29" s="49" t="s">
        <v>147</v>
      </c>
      <c r="V29" s="28"/>
      <c r="W29" s="76"/>
      <c r="X29" s="76"/>
      <c r="Y29" s="76"/>
      <c r="Z29" s="75" t="s">
        <v>186</v>
      </c>
      <c r="AA29" s="76" t="s">
        <v>201</v>
      </c>
    </row>
    <row r="30" spans="2:34">
      <c r="B30" s="66"/>
      <c r="C30" s="67"/>
      <c r="D30" s="68"/>
      <c r="E30" s="68"/>
      <c r="F30" s="68"/>
      <c r="G30" s="68"/>
      <c r="H30" s="2" t="s">
        <v>21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"/>
      <c r="V30" s="2"/>
      <c r="W30" s="76"/>
      <c r="X30" s="76"/>
      <c r="Y30" s="76"/>
      <c r="Z30" s="75"/>
      <c r="AA30" s="76"/>
    </row>
    <row r="31" spans="2:34" ht="20.25" customHeight="1">
      <c r="B31" s="66" t="s">
        <v>102</v>
      </c>
      <c r="C31" s="67">
        <v>15</v>
      </c>
      <c r="D31" s="68" t="s">
        <v>124</v>
      </c>
      <c r="E31" s="68" t="s">
        <v>148</v>
      </c>
      <c r="F31" s="68" t="s">
        <v>126</v>
      </c>
      <c r="G31" s="68" t="s">
        <v>126</v>
      </c>
      <c r="H31" s="28" t="s">
        <v>20</v>
      </c>
      <c r="I31" s="43"/>
      <c r="J31" s="43"/>
      <c r="K31" s="43"/>
      <c r="L31" s="43"/>
      <c r="M31" s="43"/>
      <c r="N31" s="43"/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28" t="s">
        <v>149</v>
      </c>
      <c r="V31" s="28"/>
      <c r="W31" s="76"/>
      <c r="X31" s="76"/>
      <c r="Y31" s="76"/>
      <c r="Z31" s="76"/>
      <c r="AA31" s="76"/>
    </row>
    <row r="32" spans="2:34" ht="15.75" customHeight="1">
      <c r="B32" s="66"/>
      <c r="C32" s="67"/>
      <c r="D32" s="68"/>
      <c r="E32" s="68"/>
      <c r="F32" s="68"/>
      <c r="G32" s="68"/>
      <c r="H32" s="2" t="s">
        <v>21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"/>
      <c r="V32" s="2"/>
      <c r="W32" s="76"/>
      <c r="X32" s="76"/>
      <c r="Y32" s="76"/>
      <c r="Z32" s="76"/>
      <c r="AA32" s="76"/>
    </row>
    <row r="33" spans="2:27" ht="15" customHeight="1">
      <c r="B33" s="66" t="s">
        <v>96</v>
      </c>
      <c r="C33" s="67">
        <v>16</v>
      </c>
      <c r="D33" s="68" t="s">
        <v>124</v>
      </c>
      <c r="E33" s="68" t="s">
        <v>150</v>
      </c>
      <c r="F33" s="68" t="s">
        <v>31</v>
      </c>
      <c r="G33" s="68" t="s">
        <v>126</v>
      </c>
      <c r="H33" s="28" t="s">
        <v>20</v>
      </c>
      <c r="I33" s="43"/>
      <c r="J33" s="43"/>
      <c r="K33" s="43"/>
      <c r="L33" s="43"/>
      <c r="M33" s="43"/>
      <c r="N33" s="43">
        <v>1</v>
      </c>
      <c r="O33" s="43">
        <v>1</v>
      </c>
      <c r="P33" s="43">
        <v>1</v>
      </c>
      <c r="Q33" s="43">
        <v>1</v>
      </c>
      <c r="R33" s="43"/>
      <c r="S33" s="43"/>
      <c r="T33" s="43"/>
      <c r="U33" s="28" t="s">
        <v>149</v>
      </c>
      <c r="V33" s="28"/>
      <c r="W33" s="76"/>
      <c r="X33" s="76"/>
      <c r="Y33" s="76"/>
      <c r="Z33" s="76"/>
      <c r="AA33" s="76"/>
    </row>
    <row r="34" spans="2:27">
      <c r="B34" s="66"/>
      <c r="C34" s="67"/>
      <c r="D34" s="68"/>
      <c r="E34" s="68"/>
      <c r="F34" s="68"/>
      <c r="G34" s="68"/>
      <c r="H34" s="2" t="s">
        <v>21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"/>
      <c r="V34" s="2"/>
      <c r="W34" s="76"/>
      <c r="X34" s="76"/>
      <c r="Y34" s="76"/>
      <c r="Z34" s="76"/>
      <c r="AA34" s="76"/>
    </row>
    <row r="35" spans="2:27" ht="20.25" customHeight="1">
      <c r="B35" s="66"/>
      <c r="C35" s="67"/>
      <c r="D35" s="68"/>
      <c r="E35" s="96"/>
      <c r="F35" s="68"/>
      <c r="G35" s="68"/>
      <c r="H35" s="28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8"/>
      <c r="V35" s="28"/>
      <c r="W35" s="76"/>
      <c r="X35" s="76"/>
      <c r="Y35" s="76"/>
      <c r="Z35" s="76"/>
      <c r="AA35" s="76"/>
    </row>
    <row r="36" spans="2:27" ht="15.75" customHeight="1" thickBot="1">
      <c r="B36" s="94"/>
      <c r="C36" s="95"/>
      <c r="D36" s="93"/>
      <c r="E36" s="97"/>
      <c r="F36" s="93"/>
      <c r="G36" s="93"/>
      <c r="H36" s="32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32"/>
      <c r="V36" s="32"/>
      <c r="W36" s="76"/>
      <c r="X36" s="76"/>
      <c r="Y36" s="76"/>
      <c r="Z36" s="76"/>
      <c r="AA36" s="76"/>
    </row>
    <row r="37" spans="2:27" ht="15.75" customHeight="1">
      <c r="B37" s="17"/>
      <c r="C37" s="17"/>
      <c r="E37" s="6" t="s">
        <v>151</v>
      </c>
      <c r="O37" s="86" t="s">
        <v>152</v>
      </c>
      <c r="P37" s="87"/>
      <c r="Q37" s="87"/>
      <c r="R37" s="87"/>
      <c r="S37" s="87"/>
      <c r="T37" s="88"/>
      <c r="U37" s="51">
        <f>SUMIF($H$3:$H$36,"Plan",$U$3:$U$36)</f>
        <v>55890</v>
      </c>
      <c r="V37" s="52">
        <f>SUMIF($H$3:$H$36,"Plan",$V$3:$V$36)</f>
        <v>0</v>
      </c>
    </row>
    <row r="38" spans="2:27" ht="19.5" customHeight="1" thickBot="1">
      <c r="B38" s="17"/>
      <c r="C38" s="17"/>
      <c r="E38" s="6" t="s">
        <v>153</v>
      </c>
      <c r="O38" s="89" t="s">
        <v>154</v>
      </c>
      <c r="P38" s="90"/>
      <c r="Q38" s="90"/>
      <c r="R38" s="90"/>
      <c r="S38" s="90"/>
      <c r="T38" s="91"/>
      <c r="U38" s="53">
        <f>SUMIF($H$3:$H$36,"Result",$U$3:$U$36)</f>
        <v>0</v>
      </c>
      <c r="V38" s="23">
        <f>SUMIF($H$3:$H$36,"Result",$V$3:$V$36)</f>
        <v>0</v>
      </c>
    </row>
    <row r="40" spans="2:27" ht="20.25" customHeight="1">
      <c r="B40" s="67"/>
      <c r="C40" s="67"/>
      <c r="D40" s="68" t="s">
        <v>155</v>
      </c>
      <c r="E40" s="80" t="s">
        <v>156</v>
      </c>
      <c r="F40" s="68" t="s">
        <v>157</v>
      </c>
      <c r="G40" s="68"/>
      <c r="H40" s="28" t="s">
        <v>158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28"/>
      <c r="V40" s="28"/>
      <c r="W40" s="98" t="s">
        <v>159</v>
      </c>
      <c r="X40" s="96"/>
      <c r="Y40" s="99" t="s">
        <v>178</v>
      </c>
      <c r="Z40" s="65"/>
      <c r="AA40" s="65"/>
    </row>
    <row r="41" spans="2:27" ht="33" customHeight="1">
      <c r="B41" s="67"/>
      <c r="C41" s="67"/>
      <c r="D41" s="68"/>
      <c r="E41" s="92"/>
      <c r="F41" s="68"/>
      <c r="G41" s="68"/>
      <c r="H41" s="2" t="s">
        <v>160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2"/>
      <c r="V41" s="2"/>
      <c r="W41" s="99"/>
      <c r="X41" s="96"/>
      <c r="Y41" s="99"/>
      <c r="Z41" s="65"/>
      <c r="AA41" s="65"/>
    </row>
    <row r="42" spans="2:27">
      <c r="B42" s="67"/>
      <c r="C42" s="67"/>
      <c r="D42" s="68"/>
      <c r="E42" s="96" t="s">
        <v>193</v>
      </c>
      <c r="F42" s="68"/>
      <c r="G42" s="68"/>
      <c r="H42" s="28" t="s">
        <v>158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8"/>
      <c r="V42" s="28"/>
      <c r="W42" s="68"/>
      <c r="X42" s="96"/>
      <c r="Y42" s="96"/>
      <c r="Z42" s="96"/>
      <c r="AA42" s="68" t="s">
        <v>202</v>
      </c>
    </row>
    <row r="43" spans="2:27">
      <c r="B43" s="67"/>
      <c r="C43" s="67"/>
      <c r="D43" s="68"/>
      <c r="E43" s="96"/>
      <c r="F43" s="68"/>
      <c r="G43" s="68"/>
      <c r="H43" s="2" t="s">
        <v>160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2"/>
      <c r="V43" s="2"/>
      <c r="W43" s="96"/>
      <c r="X43" s="96"/>
      <c r="Y43" s="96"/>
      <c r="Z43" s="96"/>
      <c r="AA43" s="96"/>
    </row>
    <row r="44" spans="2:27">
      <c r="B44" s="67"/>
      <c r="C44" s="67"/>
      <c r="D44" s="68"/>
      <c r="E44" s="96"/>
      <c r="F44" s="68"/>
      <c r="G44" s="68"/>
      <c r="H44" s="28" t="s">
        <v>158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28"/>
      <c r="V44" s="28"/>
      <c r="W44" s="100"/>
      <c r="X44" s="96"/>
      <c r="Y44" s="96"/>
      <c r="Z44" s="96"/>
      <c r="AA44" s="96"/>
    </row>
    <row r="45" spans="2:27">
      <c r="B45" s="67"/>
      <c r="C45" s="67"/>
      <c r="D45" s="68"/>
      <c r="E45" s="96"/>
      <c r="F45" s="68"/>
      <c r="G45" s="68"/>
      <c r="H45" s="2" t="s">
        <v>160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"/>
      <c r="V45" s="2"/>
      <c r="W45" s="100"/>
      <c r="X45" s="96"/>
      <c r="Y45" s="96"/>
      <c r="Z45" s="96"/>
      <c r="AA45" s="96"/>
    </row>
    <row r="46" spans="2:27">
      <c r="B46" s="67"/>
      <c r="C46" s="67"/>
      <c r="D46" s="68"/>
      <c r="E46" s="96"/>
      <c r="F46" s="68"/>
      <c r="G46" s="68"/>
      <c r="H46" s="28" t="s">
        <v>158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28"/>
      <c r="V46" s="28"/>
      <c r="W46" s="100"/>
      <c r="X46" s="96"/>
      <c r="Y46" s="96"/>
      <c r="Z46" s="96"/>
      <c r="AA46" s="96"/>
    </row>
    <row r="47" spans="2:27">
      <c r="B47" s="67"/>
      <c r="C47" s="67"/>
      <c r="D47" s="68"/>
      <c r="E47" s="96"/>
      <c r="F47" s="68"/>
      <c r="G47" s="68"/>
      <c r="H47" s="2" t="s">
        <v>160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"/>
      <c r="V47" s="2"/>
      <c r="W47" s="100"/>
      <c r="X47" s="96"/>
      <c r="Y47" s="96"/>
      <c r="Z47" s="96"/>
      <c r="AA47" s="96"/>
    </row>
    <row r="48" spans="2:27">
      <c r="B48" s="67"/>
      <c r="C48" s="67"/>
      <c r="D48" s="68"/>
      <c r="E48" s="96" t="s">
        <v>161</v>
      </c>
      <c r="F48" s="68"/>
      <c r="G48" s="68"/>
      <c r="H48" s="28" t="s">
        <v>158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28"/>
      <c r="V48" s="28"/>
      <c r="W48" s="96" t="s">
        <v>162</v>
      </c>
      <c r="X48" s="96"/>
      <c r="Y48" s="96"/>
      <c r="Z48" s="96"/>
      <c r="AA48" s="96"/>
    </row>
    <row r="49" spans="2:27">
      <c r="B49" s="67"/>
      <c r="C49" s="67"/>
      <c r="D49" s="68"/>
      <c r="E49" s="96"/>
      <c r="F49" s="68"/>
      <c r="G49" s="68"/>
      <c r="H49" s="2" t="s">
        <v>160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2"/>
      <c r="V49" s="2"/>
      <c r="W49" s="96"/>
      <c r="X49" s="96"/>
      <c r="Y49" s="96"/>
      <c r="Z49" s="96"/>
      <c r="AA49" s="96"/>
    </row>
  </sheetData>
  <mergeCells count="245">
    <mergeCell ref="AA42:AA43"/>
    <mergeCell ref="AA44:AA45"/>
    <mergeCell ref="AA46:AA47"/>
    <mergeCell ref="AA48:AA49"/>
    <mergeCell ref="AA21:AA22"/>
    <mergeCell ref="AA23:AA24"/>
    <mergeCell ref="AA25:AA26"/>
    <mergeCell ref="AA27:AA28"/>
    <mergeCell ref="AA29:AA30"/>
    <mergeCell ref="AA31:AA32"/>
    <mergeCell ref="AA33:AA34"/>
    <mergeCell ref="AA35:AA36"/>
    <mergeCell ref="AA40:AA41"/>
    <mergeCell ref="AA3:AA4"/>
    <mergeCell ref="AA5:AA6"/>
    <mergeCell ref="AA7:AA8"/>
    <mergeCell ref="AA9:AA10"/>
    <mergeCell ref="AA11:AA12"/>
    <mergeCell ref="AA13:AA14"/>
    <mergeCell ref="AA15:AA16"/>
    <mergeCell ref="AA17:AA18"/>
    <mergeCell ref="AA19:AA20"/>
    <mergeCell ref="B44:B45"/>
    <mergeCell ref="C44:C45"/>
    <mergeCell ref="D44:D45"/>
    <mergeCell ref="Z48:Z49"/>
    <mergeCell ref="W46:W47"/>
    <mergeCell ref="X46:X47"/>
    <mergeCell ref="Y46:Y47"/>
    <mergeCell ref="Z46:Z47"/>
    <mergeCell ref="B48:B49"/>
    <mergeCell ref="C48:C49"/>
    <mergeCell ref="D48:D49"/>
    <mergeCell ref="E48:E49"/>
    <mergeCell ref="F48:F49"/>
    <mergeCell ref="G48:G49"/>
    <mergeCell ref="B46:B47"/>
    <mergeCell ref="C46:C47"/>
    <mergeCell ref="D46:D47"/>
    <mergeCell ref="E46:E47"/>
    <mergeCell ref="F46:F47"/>
    <mergeCell ref="G46:G47"/>
    <mergeCell ref="W48:W49"/>
    <mergeCell ref="X48:X49"/>
    <mergeCell ref="Y48:Y49"/>
    <mergeCell ref="E44:E45"/>
    <mergeCell ref="F44:F45"/>
    <mergeCell ref="G44:G45"/>
    <mergeCell ref="W44:W45"/>
    <mergeCell ref="X44:X45"/>
    <mergeCell ref="Y44:Y45"/>
    <mergeCell ref="X40:X41"/>
    <mergeCell ref="Y40:Y41"/>
    <mergeCell ref="Z40:Z41"/>
    <mergeCell ref="Z42:Z43"/>
    <mergeCell ref="Z44:Z45"/>
    <mergeCell ref="B42:B43"/>
    <mergeCell ref="C42:C43"/>
    <mergeCell ref="D42:D43"/>
    <mergeCell ref="E42:E43"/>
    <mergeCell ref="F42:F43"/>
    <mergeCell ref="G42:G43"/>
    <mergeCell ref="W42:W43"/>
    <mergeCell ref="X42:X43"/>
    <mergeCell ref="Y42:Y43"/>
    <mergeCell ref="O38:T38"/>
    <mergeCell ref="B40:B41"/>
    <mergeCell ref="C40:C41"/>
    <mergeCell ref="D40:D41"/>
    <mergeCell ref="E40:E41"/>
    <mergeCell ref="F40:F41"/>
    <mergeCell ref="G40:G41"/>
    <mergeCell ref="G35:G36"/>
    <mergeCell ref="W35:W36"/>
    <mergeCell ref="B35:B36"/>
    <mergeCell ref="C35:C36"/>
    <mergeCell ref="D35:D36"/>
    <mergeCell ref="E35:E36"/>
    <mergeCell ref="F35:F36"/>
    <mergeCell ref="W40:W41"/>
    <mergeCell ref="B33:B34"/>
    <mergeCell ref="C33:C34"/>
    <mergeCell ref="D33:D34"/>
    <mergeCell ref="E33:E34"/>
    <mergeCell ref="F33:F34"/>
    <mergeCell ref="X35:X36"/>
    <mergeCell ref="Y35:Y36"/>
    <mergeCell ref="Z35:Z36"/>
    <mergeCell ref="O37:T37"/>
    <mergeCell ref="G33:G34"/>
    <mergeCell ref="W33:W34"/>
    <mergeCell ref="X33:X34"/>
    <mergeCell ref="Y33:Y34"/>
    <mergeCell ref="Z33:Z34"/>
    <mergeCell ref="Z29:Z30"/>
    <mergeCell ref="B31:B32"/>
    <mergeCell ref="C31:C32"/>
    <mergeCell ref="D31:D32"/>
    <mergeCell ref="E31:E32"/>
    <mergeCell ref="F31:F32"/>
    <mergeCell ref="G31:G32"/>
    <mergeCell ref="W31:W32"/>
    <mergeCell ref="X31:X32"/>
    <mergeCell ref="Y31:Y32"/>
    <mergeCell ref="Z31:Z32"/>
    <mergeCell ref="B29:B30"/>
    <mergeCell ref="C29:C30"/>
    <mergeCell ref="D29:D30"/>
    <mergeCell ref="E29:E30"/>
    <mergeCell ref="F29:F30"/>
    <mergeCell ref="G29:G30"/>
    <mergeCell ref="W29:W30"/>
    <mergeCell ref="X29:X30"/>
    <mergeCell ref="Y29:Y30"/>
    <mergeCell ref="Z25:Z26"/>
    <mergeCell ref="B27:B28"/>
    <mergeCell ref="C27:C28"/>
    <mergeCell ref="D27:D28"/>
    <mergeCell ref="E27:E28"/>
    <mergeCell ref="F27:F28"/>
    <mergeCell ref="G27:G28"/>
    <mergeCell ref="W27:W28"/>
    <mergeCell ref="X27:X28"/>
    <mergeCell ref="Y27:Y28"/>
    <mergeCell ref="Z27:Z28"/>
    <mergeCell ref="B25:B26"/>
    <mergeCell ref="C25:C26"/>
    <mergeCell ref="D25:D26"/>
    <mergeCell ref="E25:E26"/>
    <mergeCell ref="F25:F26"/>
    <mergeCell ref="G25:G26"/>
    <mergeCell ref="W25:W26"/>
    <mergeCell ref="X25:X26"/>
    <mergeCell ref="Y25:Y26"/>
    <mergeCell ref="Z21:Z22"/>
    <mergeCell ref="B23:B24"/>
    <mergeCell ref="C23:C24"/>
    <mergeCell ref="D23:D24"/>
    <mergeCell ref="E23:E24"/>
    <mergeCell ref="F23:F24"/>
    <mergeCell ref="G23:G24"/>
    <mergeCell ref="W23:W24"/>
    <mergeCell ref="X23:X24"/>
    <mergeCell ref="Y23:Y24"/>
    <mergeCell ref="Z23:Z24"/>
    <mergeCell ref="B21:B22"/>
    <mergeCell ref="C21:C22"/>
    <mergeCell ref="D21:D22"/>
    <mergeCell ref="E21:E22"/>
    <mergeCell ref="F21:F22"/>
    <mergeCell ref="G21:G22"/>
    <mergeCell ref="W21:W22"/>
    <mergeCell ref="X21:X22"/>
    <mergeCell ref="Y21:Y22"/>
    <mergeCell ref="Z17:Z18"/>
    <mergeCell ref="B19:B20"/>
    <mergeCell ref="C19:C20"/>
    <mergeCell ref="D19:D20"/>
    <mergeCell ref="E19:E20"/>
    <mergeCell ref="F19:F20"/>
    <mergeCell ref="G19:G20"/>
    <mergeCell ref="W19:W20"/>
    <mergeCell ref="X19:X20"/>
    <mergeCell ref="Y19:Y20"/>
    <mergeCell ref="Z19:Z20"/>
    <mergeCell ref="B17:B18"/>
    <mergeCell ref="C17:C18"/>
    <mergeCell ref="D17:D18"/>
    <mergeCell ref="E17:E18"/>
    <mergeCell ref="F17:F18"/>
    <mergeCell ref="G17:G18"/>
    <mergeCell ref="W17:W18"/>
    <mergeCell ref="X17:X18"/>
    <mergeCell ref="Y17:Y18"/>
    <mergeCell ref="Z13:Z14"/>
    <mergeCell ref="B15:B16"/>
    <mergeCell ref="C15:C16"/>
    <mergeCell ref="D15:D16"/>
    <mergeCell ref="E15:E16"/>
    <mergeCell ref="F15:F16"/>
    <mergeCell ref="G15:G16"/>
    <mergeCell ref="W15:W16"/>
    <mergeCell ref="X15:X16"/>
    <mergeCell ref="Y15:Y16"/>
    <mergeCell ref="Z15:Z16"/>
    <mergeCell ref="B13:B14"/>
    <mergeCell ref="C13:C14"/>
    <mergeCell ref="D13:D14"/>
    <mergeCell ref="E13:E14"/>
    <mergeCell ref="F13:F14"/>
    <mergeCell ref="G13:G14"/>
    <mergeCell ref="W13:W14"/>
    <mergeCell ref="X13:X14"/>
    <mergeCell ref="Y13:Y14"/>
    <mergeCell ref="Y9:Y10"/>
    <mergeCell ref="Z9:Z10"/>
    <mergeCell ref="B11:B12"/>
    <mergeCell ref="C11:C12"/>
    <mergeCell ref="D11:D12"/>
    <mergeCell ref="E11:E12"/>
    <mergeCell ref="F11:F12"/>
    <mergeCell ref="U7:U10"/>
    <mergeCell ref="W7:W8"/>
    <mergeCell ref="X7:X8"/>
    <mergeCell ref="Y7:Y8"/>
    <mergeCell ref="Z7:Z8"/>
    <mergeCell ref="B9:B10"/>
    <mergeCell ref="C9:C10"/>
    <mergeCell ref="D9:D10"/>
    <mergeCell ref="E9:E10"/>
    <mergeCell ref="F9:F10"/>
    <mergeCell ref="G11:G12"/>
    <mergeCell ref="W11:W12"/>
    <mergeCell ref="X11:X12"/>
    <mergeCell ref="Y11:Y12"/>
    <mergeCell ref="Z11:Z12"/>
    <mergeCell ref="B7:B8"/>
    <mergeCell ref="C7:C8"/>
    <mergeCell ref="D7:D8"/>
    <mergeCell ref="E7:E8"/>
    <mergeCell ref="F7:F8"/>
    <mergeCell ref="G7:G8"/>
    <mergeCell ref="G9:G10"/>
    <mergeCell ref="W9:W10"/>
    <mergeCell ref="X9:X10"/>
    <mergeCell ref="W3:W4"/>
    <mergeCell ref="X3:X4"/>
    <mergeCell ref="Y3:Y4"/>
    <mergeCell ref="Z3:Z4"/>
    <mergeCell ref="B5:B6"/>
    <mergeCell ref="C5:C6"/>
    <mergeCell ref="D5:D6"/>
    <mergeCell ref="E5:E6"/>
    <mergeCell ref="F5:F6"/>
    <mergeCell ref="G5:G6"/>
    <mergeCell ref="B3:B4"/>
    <mergeCell ref="C3:C4"/>
    <mergeCell ref="D3:D4"/>
    <mergeCell ref="E3:E4"/>
    <mergeCell ref="F3:F4"/>
    <mergeCell ref="G3:G4"/>
    <mergeCell ref="W5:W6"/>
    <mergeCell ref="X5:X6"/>
    <mergeCell ref="Y5:Y6"/>
    <mergeCell ref="Z5:Z6"/>
  </mergeCells>
  <phoneticPr fontId="4"/>
  <conditionalFormatting sqref="I35:T3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T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T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:T10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T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:T1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T1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T1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T2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:T2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:T2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T2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:T3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:T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:T2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T3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T1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T4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T4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T4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T4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8:T4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49"/>
  <sheetViews>
    <sheetView showGridLines="0" zoomScale="90" zoomScaleNormal="90" workbookViewId="0">
      <pane xSplit="22" ySplit="3" topLeftCell="W10" activePane="bottomRight" state="frozen"/>
      <selection pane="topRight" activeCell="W1" sqref="W1"/>
      <selection pane="bottomLeft" activeCell="A4" sqref="A4"/>
      <selection pane="bottomRight" activeCell="V17" sqref="V17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28" width="21.85546875" style="6" customWidth="1"/>
    <col min="29" max="16384" width="9.140625" style="6"/>
  </cols>
  <sheetData>
    <row r="1" spans="2:28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28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28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W3" s="6" t="s">
        <v>404</v>
      </c>
      <c r="X3" s="35">
        <v>44708</v>
      </c>
      <c r="Y3" s="35">
        <v>44715</v>
      </c>
      <c r="Z3" s="54">
        <v>44804</v>
      </c>
      <c r="AA3" s="54">
        <v>44820</v>
      </c>
      <c r="AB3" s="54">
        <v>44827</v>
      </c>
    </row>
    <row r="4" spans="2:28" ht="13.7" customHeight="1">
      <c r="B4" s="145" t="s">
        <v>22</v>
      </c>
      <c r="C4" s="146">
        <v>1</v>
      </c>
      <c r="D4" s="147" t="s">
        <v>64</v>
      </c>
      <c r="E4" s="148" t="s">
        <v>62</v>
      </c>
      <c r="F4" s="146" t="s">
        <v>50</v>
      </c>
      <c r="G4" s="56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  <c r="AB4" s="137"/>
    </row>
    <row r="5" spans="2:28">
      <c r="B5" s="139"/>
      <c r="C5" s="141"/>
      <c r="D5" s="143"/>
      <c r="E5" s="143"/>
      <c r="F5" s="141"/>
      <c r="G5" s="57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137"/>
      <c r="AA5" s="137"/>
      <c r="AB5" s="137"/>
    </row>
    <row r="6" spans="2:28" ht="13.7" customHeight="1">
      <c r="B6" s="145" t="s">
        <v>22</v>
      </c>
      <c r="C6" s="146">
        <v>2</v>
      </c>
      <c r="D6" s="147" t="s">
        <v>27</v>
      </c>
      <c r="E6" s="148" t="s">
        <v>25</v>
      </c>
      <c r="F6" s="146" t="s">
        <v>49</v>
      </c>
      <c r="G6" s="56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W6" s="6">
        <f>+(115/60)*24*12</f>
        <v>552</v>
      </c>
      <c r="X6" s="68" t="s">
        <v>61</v>
      </c>
      <c r="Y6" s="113" t="s">
        <v>83</v>
      </c>
      <c r="Z6" s="137"/>
      <c r="AA6" s="137"/>
      <c r="AB6" s="137"/>
    </row>
    <row r="7" spans="2:28">
      <c r="B7" s="139"/>
      <c r="C7" s="141"/>
      <c r="D7" s="143"/>
      <c r="E7" s="143"/>
      <c r="F7" s="141"/>
      <c r="G7" s="57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137"/>
      <c r="AA7" s="137"/>
      <c r="AB7" s="137"/>
    </row>
    <row r="8" spans="2:28" ht="13.7" customHeight="1">
      <c r="B8" s="145" t="s">
        <v>22</v>
      </c>
      <c r="C8" s="146">
        <v>3</v>
      </c>
      <c r="D8" s="147" t="s">
        <v>28</v>
      </c>
      <c r="E8" s="148" t="s">
        <v>48</v>
      </c>
      <c r="F8" s="146" t="s">
        <v>49</v>
      </c>
      <c r="G8" s="56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137"/>
      <c r="AA8" s="137"/>
      <c r="AB8" s="137"/>
    </row>
    <row r="9" spans="2:28">
      <c r="B9" s="139"/>
      <c r="C9" s="141"/>
      <c r="D9" s="143"/>
      <c r="E9" s="143"/>
      <c r="F9" s="141"/>
      <c r="G9" s="57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137"/>
      <c r="AA9" s="137"/>
      <c r="AB9" s="137"/>
    </row>
    <row r="10" spans="2:28" ht="13.7" customHeight="1">
      <c r="B10" s="145" t="s">
        <v>22</v>
      </c>
      <c r="C10" s="146">
        <v>4</v>
      </c>
      <c r="D10" s="147" t="s">
        <v>45</v>
      </c>
      <c r="E10" s="150" t="s">
        <v>67</v>
      </c>
      <c r="F10" s="146" t="s">
        <v>163</v>
      </c>
      <c r="G10" s="56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W10" s="6">
        <v>240</v>
      </c>
      <c r="X10" s="120" t="s">
        <v>59</v>
      </c>
      <c r="Y10" s="112" t="s">
        <v>85</v>
      </c>
      <c r="Z10" s="137"/>
      <c r="AA10" s="137"/>
      <c r="AB10" s="137"/>
    </row>
    <row r="11" spans="2:28">
      <c r="B11" s="139"/>
      <c r="C11" s="141"/>
      <c r="D11" s="143"/>
      <c r="E11" s="143"/>
      <c r="F11" s="141"/>
      <c r="G11" s="57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137"/>
      <c r="AA11" s="137"/>
      <c r="AB11" s="137"/>
    </row>
    <row r="12" spans="2:28" ht="13.7" customHeight="1">
      <c r="B12" s="145" t="s">
        <v>22</v>
      </c>
      <c r="C12" s="146">
        <v>5</v>
      </c>
      <c r="D12" s="147" t="s">
        <v>52</v>
      </c>
      <c r="E12" s="148" t="s">
        <v>69</v>
      </c>
      <c r="F12" s="149" t="s">
        <v>255</v>
      </c>
      <c r="G12" s="56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137"/>
      <c r="AA12" s="137"/>
      <c r="AB12" s="137"/>
    </row>
    <row r="13" spans="2:28">
      <c r="B13" s="139"/>
      <c r="C13" s="141"/>
      <c r="D13" s="143"/>
      <c r="E13" s="143"/>
      <c r="F13" s="141"/>
      <c r="G13" s="57"/>
      <c r="H13" s="2" t="s">
        <v>21</v>
      </c>
      <c r="I13" s="2"/>
      <c r="J13" s="2"/>
      <c r="K13" s="2"/>
      <c r="L13" s="2"/>
      <c r="M13" s="2">
        <v>1</v>
      </c>
      <c r="N13" s="2">
        <v>1</v>
      </c>
      <c r="O13" s="2"/>
      <c r="P13" s="2"/>
      <c r="Q13" s="2"/>
      <c r="R13" s="2"/>
      <c r="S13" s="2"/>
      <c r="T13" s="8"/>
      <c r="U13" s="9"/>
      <c r="V13" s="8"/>
      <c r="X13" s="119"/>
      <c r="Y13" s="112"/>
      <c r="Z13" s="137"/>
      <c r="AA13" s="137"/>
      <c r="AB13" s="137"/>
    </row>
    <row r="14" spans="2:28" ht="13.7" customHeight="1">
      <c r="B14" s="145" t="s">
        <v>22</v>
      </c>
      <c r="C14" s="146">
        <v>6</v>
      </c>
      <c r="D14" s="147" t="s">
        <v>32</v>
      </c>
      <c r="E14" s="148" t="s">
        <v>47</v>
      </c>
      <c r="F14" s="146" t="s">
        <v>50</v>
      </c>
      <c r="G14" s="56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98" t="s">
        <v>359</v>
      </c>
      <c r="AA14" s="136" t="s">
        <v>371</v>
      </c>
      <c r="AB14" s="136" t="s">
        <v>398</v>
      </c>
    </row>
    <row r="15" spans="2:28">
      <c r="B15" s="139"/>
      <c r="C15" s="141"/>
      <c r="D15" s="143"/>
      <c r="E15" s="143"/>
      <c r="F15" s="141"/>
      <c r="G15" s="57"/>
      <c r="H15" s="2" t="s">
        <v>21</v>
      </c>
      <c r="I15" s="2"/>
      <c r="J15" s="2"/>
      <c r="K15" s="2"/>
      <c r="L15" s="2"/>
      <c r="M15" s="2">
        <v>1</v>
      </c>
      <c r="N15" s="2">
        <v>1</v>
      </c>
      <c r="O15" s="2"/>
      <c r="P15" s="2"/>
      <c r="Q15" s="2"/>
      <c r="R15" s="2"/>
      <c r="S15" s="2"/>
      <c r="T15" s="8"/>
      <c r="U15" s="9"/>
      <c r="V15" s="8"/>
      <c r="Z15" s="98"/>
      <c r="AA15" s="136"/>
      <c r="AB15" s="136"/>
    </row>
    <row r="16" spans="2:28" ht="13.7" customHeight="1">
      <c r="B16" s="145" t="s">
        <v>22</v>
      </c>
      <c r="C16" s="146">
        <v>7</v>
      </c>
      <c r="D16" s="147" t="s">
        <v>53</v>
      </c>
      <c r="E16" s="148" t="s">
        <v>86</v>
      </c>
      <c r="F16" s="146" t="s">
        <v>50</v>
      </c>
      <c r="G16" s="56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98" t="s">
        <v>360</v>
      </c>
      <c r="AA16" s="137"/>
      <c r="AB16" s="137"/>
    </row>
    <row r="17" spans="2:28">
      <c r="B17" s="139"/>
      <c r="C17" s="141"/>
      <c r="D17" s="143"/>
      <c r="E17" s="143"/>
      <c r="F17" s="141"/>
      <c r="G17" s="57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98"/>
      <c r="AA17" s="137"/>
      <c r="AB17" s="137"/>
    </row>
    <row r="18" spans="2:28" ht="13.7" customHeight="1">
      <c r="B18" s="116" t="s">
        <v>22</v>
      </c>
      <c r="C18" s="114">
        <v>8</v>
      </c>
      <c r="D18" s="118" t="s">
        <v>52</v>
      </c>
      <c r="E18" s="122" t="s">
        <v>44</v>
      </c>
      <c r="F18" s="114" t="s">
        <v>50</v>
      </c>
      <c r="G18" s="15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98" t="s">
        <v>355</v>
      </c>
      <c r="AA18" s="136" t="s">
        <v>183</v>
      </c>
      <c r="AB18" s="136" t="s">
        <v>399</v>
      </c>
    </row>
    <row r="19" spans="2:28">
      <c r="B19" s="117"/>
      <c r="C19" s="115"/>
      <c r="D19" s="119"/>
      <c r="E19" s="119"/>
      <c r="F19" s="115"/>
      <c r="G19" s="16"/>
      <c r="H19" s="2" t="s">
        <v>21</v>
      </c>
      <c r="I19" s="2"/>
      <c r="J19" s="2"/>
      <c r="K19" s="2"/>
      <c r="L19" s="2"/>
      <c r="M19" s="2"/>
      <c r="N19" s="2"/>
      <c r="O19" s="55">
        <v>1</v>
      </c>
      <c r="P19" s="2"/>
      <c r="Q19" s="2"/>
      <c r="R19" s="2"/>
      <c r="S19" s="2"/>
      <c r="T19" s="8"/>
      <c r="U19" s="9"/>
      <c r="V19" s="8"/>
      <c r="Z19" s="98"/>
      <c r="AA19" s="136"/>
      <c r="AB19" s="136"/>
    </row>
    <row r="20" spans="2:28" ht="13.7" customHeight="1">
      <c r="B20" s="116" t="s">
        <v>22</v>
      </c>
      <c r="C20" s="114">
        <v>9</v>
      </c>
      <c r="D20" s="118" t="s">
        <v>45</v>
      </c>
      <c r="E20" s="120" t="s">
        <v>46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98" t="s">
        <v>361</v>
      </c>
      <c r="AA20" s="136" t="s">
        <v>372</v>
      </c>
      <c r="AB20" s="136" t="s">
        <v>400</v>
      </c>
    </row>
    <row r="21" spans="2:28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>
        <v>1</v>
      </c>
      <c r="N21" s="2">
        <v>1</v>
      </c>
      <c r="O21" s="2"/>
      <c r="P21" s="2"/>
      <c r="Q21" s="2"/>
      <c r="R21" s="2"/>
      <c r="S21" s="2"/>
      <c r="T21" s="8"/>
      <c r="U21" s="9"/>
      <c r="V21" s="8"/>
      <c r="Z21" s="98"/>
      <c r="AA21" s="136"/>
      <c r="AB21" s="136"/>
    </row>
    <row r="22" spans="2:28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374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68" t="s">
        <v>362</v>
      </c>
      <c r="AA22" s="136" t="s">
        <v>373</v>
      </c>
      <c r="AB22" s="136" t="s">
        <v>401</v>
      </c>
    </row>
    <row r="23" spans="2:28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>
        <v>1</v>
      </c>
      <c r="O23" s="2"/>
      <c r="P23" s="2"/>
      <c r="Q23" s="2"/>
      <c r="R23" s="2"/>
      <c r="S23" s="2"/>
      <c r="T23" s="8"/>
      <c r="U23" s="9"/>
      <c r="V23" s="8"/>
      <c r="X23" s="119"/>
      <c r="Y23" s="112"/>
      <c r="Z23" s="68"/>
      <c r="AA23" s="136"/>
      <c r="AB23" s="136"/>
    </row>
    <row r="24" spans="2:28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>
        <v>1</v>
      </c>
      <c r="P24" s="3">
        <v>1</v>
      </c>
      <c r="Q24" s="3">
        <v>1</v>
      </c>
      <c r="R24" s="3">
        <v>1</v>
      </c>
      <c r="S24" s="3"/>
      <c r="T24" s="4"/>
      <c r="U24" s="5"/>
      <c r="V24" s="4">
        <v>1</v>
      </c>
      <c r="W24" s="6">
        <f>500*12/1000</f>
        <v>6</v>
      </c>
      <c r="X24" s="120"/>
      <c r="Y24" s="112"/>
      <c r="Z24" s="68"/>
      <c r="AA24" s="136"/>
      <c r="AB24" s="136" t="s">
        <v>402</v>
      </c>
    </row>
    <row r="25" spans="2:28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/>
      <c r="U25" s="9"/>
      <c r="V25" s="8"/>
      <c r="X25" s="119"/>
      <c r="Y25" s="112"/>
      <c r="Z25" s="68"/>
      <c r="AA25" s="136"/>
      <c r="AB25" s="136"/>
    </row>
    <row r="26" spans="2:28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68"/>
      <c r="AA26" s="136"/>
      <c r="AB26" s="136"/>
    </row>
    <row r="27" spans="2:28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 s="9"/>
      <c r="V27" s="8"/>
      <c r="X27" s="119"/>
      <c r="Y27" s="112"/>
      <c r="Z27" s="68"/>
      <c r="AA27" s="136"/>
      <c r="AB27" s="136"/>
    </row>
    <row r="28" spans="2:28" ht="13.7" customHeight="1">
      <c r="B28" s="116" t="s">
        <v>22</v>
      </c>
      <c r="C28" s="114">
        <v>13</v>
      </c>
      <c r="D28" s="118" t="s">
        <v>36</v>
      </c>
      <c r="E28" s="122" t="s">
        <v>66</v>
      </c>
      <c r="F28" s="114" t="s">
        <v>37</v>
      </c>
      <c r="G28" s="15" t="s">
        <v>37</v>
      </c>
      <c r="H28" s="3" t="s">
        <v>20</v>
      </c>
      <c r="I28" s="3"/>
      <c r="J28" s="3"/>
      <c r="K28" s="3"/>
      <c r="L28" s="3"/>
      <c r="M28" s="3"/>
      <c r="N28" s="3"/>
      <c r="O28" s="3">
        <v>1</v>
      </c>
      <c r="P28" s="3">
        <v>1</v>
      </c>
      <c r="Q28" s="3">
        <v>1</v>
      </c>
      <c r="R28" s="3"/>
      <c r="S28" s="3"/>
      <c r="T28" s="4"/>
      <c r="U28" s="5"/>
      <c r="V28" s="4">
        <v>0.5</v>
      </c>
      <c r="X28" s="120" t="s">
        <v>58</v>
      </c>
      <c r="Y28" s="112"/>
      <c r="Z28" s="68"/>
      <c r="AA28" s="136"/>
      <c r="AB28" s="136"/>
    </row>
    <row r="29" spans="2:28">
      <c r="B29" s="117"/>
      <c r="C29" s="115"/>
      <c r="D29" s="119"/>
      <c r="E29" s="119"/>
      <c r="F29" s="115"/>
      <c r="G29" s="16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  <c r="U29" s="9"/>
      <c r="V29" s="8"/>
      <c r="X29" s="119"/>
      <c r="Y29" s="112"/>
      <c r="Z29" s="68"/>
      <c r="AA29" s="136"/>
      <c r="AB29" s="136"/>
    </row>
    <row r="30" spans="2:28">
      <c r="B30" s="66" t="s">
        <v>22</v>
      </c>
      <c r="C30" s="114">
        <v>14</v>
      </c>
      <c r="D30" s="96" t="s">
        <v>76</v>
      </c>
      <c r="E30" s="96" t="s">
        <v>75</v>
      </c>
      <c r="F30" s="67" t="s">
        <v>163</v>
      </c>
      <c r="G30" s="27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68"/>
      <c r="AA30" s="136"/>
      <c r="AB30" s="136"/>
    </row>
    <row r="31" spans="2:28">
      <c r="B31" s="66"/>
      <c r="C31" s="115"/>
      <c r="D31" s="96"/>
      <c r="E31" s="96"/>
      <c r="F31" s="67"/>
      <c r="G31" s="16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68"/>
      <c r="AA31" s="136"/>
      <c r="AB31" s="136"/>
    </row>
    <row r="32" spans="2:28">
      <c r="B32" s="66" t="s">
        <v>22</v>
      </c>
      <c r="C32" s="114">
        <v>15</v>
      </c>
      <c r="D32" s="96" t="s">
        <v>78</v>
      </c>
      <c r="E32" s="99" t="s">
        <v>42</v>
      </c>
      <c r="F32" s="67" t="s">
        <v>50</v>
      </c>
      <c r="G32" s="15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68"/>
      <c r="AA32" s="136"/>
      <c r="AB32" s="136"/>
    </row>
    <row r="33" spans="2:28">
      <c r="B33" s="66"/>
      <c r="C33" s="115"/>
      <c r="D33" s="96"/>
      <c r="E33" s="99"/>
      <c r="F33" s="67"/>
      <c r="G33" s="16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68"/>
      <c r="AA33" s="136"/>
      <c r="AB33" s="136"/>
    </row>
    <row r="34" spans="2:28" ht="15.75" customHeight="1">
      <c r="B34" s="138" t="s">
        <v>22</v>
      </c>
      <c r="C34" s="140">
        <v>16</v>
      </c>
      <c r="D34" s="142" t="s">
        <v>27</v>
      </c>
      <c r="E34" s="144" t="s">
        <v>80</v>
      </c>
      <c r="F34" s="140" t="s">
        <v>49</v>
      </c>
      <c r="G34" s="58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98" t="s">
        <v>363</v>
      </c>
      <c r="AA34" s="136" t="s">
        <v>375</v>
      </c>
      <c r="AB34" s="136" t="s">
        <v>403</v>
      </c>
    </row>
    <row r="35" spans="2:28">
      <c r="B35" s="139"/>
      <c r="C35" s="141"/>
      <c r="D35" s="143"/>
      <c r="E35" s="143"/>
      <c r="F35" s="141"/>
      <c r="G35" s="57"/>
      <c r="H35" s="2" t="s">
        <v>21</v>
      </c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8"/>
      <c r="U35" s="9">
        <v>2.2999999999999998</v>
      </c>
      <c r="V35" s="8"/>
      <c r="W35" s="6">
        <f>2*24*12</f>
        <v>576</v>
      </c>
      <c r="Z35" s="98"/>
      <c r="AA35" s="136"/>
      <c r="AB35" s="136"/>
    </row>
    <row r="36" spans="2:28">
      <c r="B36" s="66" t="s">
        <v>22</v>
      </c>
      <c r="C36" s="110">
        <v>17</v>
      </c>
      <c r="D36" s="96"/>
      <c r="E36" s="96"/>
      <c r="F36" s="67"/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5"/>
      <c r="V36" s="4"/>
      <c r="W36" s="6">
        <f>576*4/1000</f>
        <v>2.3039999999999998</v>
      </c>
      <c r="Z36" s="68"/>
      <c r="AA36" s="68"/>
      <c r="AB36" s="68"/>
    </row>
    <row r="37" spans="2:28" ht="16.5" thickBot="1">
      <c r="B37" s="94"/>
      <c r="C37" s="111"/>
      <c r="D37" s="97"/>
      <c r="E37" s="97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</row>
    <row r="38" spans="2:28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9</v>
      </c>
      <c r="M38" s="6">
        <f t="shared" si="0"/>
        <v>9</v>
      </c>
      <c r="N38" s="6">
        <f t="shared" si="0"/>
        <v>10</v>
      </c>
      <c r="O38" s="6">
        <f t="shared" si="0"/>
        <v>7</v>
      </c>
      <c r="P38" s="6">
        <f t="shared" si="0"/>
        <v>5</v>
      </c>
      <c r="Q38" s="6">
        <f t="shared" si="0"/>
        <v>5</v>
      </c>
      <c r="R38" s="6">
        <f t="shared" si="0"/>
        <v>6</v>
      </c>
      <c r="S38" s="6">
        <f t="shared" si="0"/>
        <v>5</v>
      </c>
      <c r="T38" s="6">
        <f t="shared" si="0"/>
        <v>4</v>
      </c>
      <c r="U38" s="19"/>
    </row>
    <row r="39" spans="2:28" ht="16.5" thickBot="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28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0">
        <f>SUMIF($H$4:$H$37,"Result",$U$4:$U$37)</f>
        <v>2.2999999999999998</v>
      </c>
      <c r="V40" s="23"/>
    </row>
    <row r="41" spans="2:28">
      <c r="B41" s="17"/>
      <c r="C41" s="17"/>
      <c r="U41" s="24"/>
    </row>
    <row r="42" spans="2:28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 t="s">
        <v>246</v>
      </c>
      <c r="AB42" s="137" t="s">
        <v>246</v>
      </c>
    </row>
    <row r="43" spans="2:28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  <c r="AB43" s="137"/>
    </row>
    <row r="44" spans="2:28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98" t="s">
        <v>365</v>
      </c>
      <c r="AA44" s="136"/>
      <c r="AB44" s="137" t="s">
        <v>386</v>
      </c>
    </row>
    <row r="45" spans="2:28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98"/>
      <c r="AA45" s="136"/>
      <c r="AB45" s="137"/>
    </row>
    <row r="46" spans="2:28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68"/>
      <c r="AA46" s="68" t="s">
        <v>376</v>
      </c>
      <c r="AB46" s="137" t="s">
        <v>386</v>
      </c>
    </row>
    <row r="47" spans="2:28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68"/>
      <c r="AA47" s="68"/>
      <c r="AB47" s="137"/>
    </row>
    <row r="48" spans="2:28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218</v>
      </c>
      <c r="AA48" s="137" t="s">
        <v>218</v>
      </c>
      <c r="AB48" s="137"/>
    </row>
    <row r="49" spans="2:28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  <c r="AB49" s="137"/>
    </row>
  </sheetData>
  <autoFilter ref="B3:X40" xr:uid="{00000000-0009-0000-0000-000009000000}"/>
  <mergeCells count="195"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  <mergeCell ref="Z4:Z5"/>
    <mergeCell ref="B6:B7"/>
    <mergeCell ref="C6:C7"/>
    <mergeCell ref="D6:D7"/>
    <mergeCell ref="E6:E7"/>
    <mergeCell ref="F6:F7"/>
    <mergeCell ref="X6:X7"/>
    <mergeCell ref="Y6:Y7"/>
    <mergeCell ref="X4:X5"/>
    <mergeCell ref="Y4:Y5"/>
    <mergeCell ref="AA8:AA9"/>
    <mergeCell ref="Z8:Z9"/>
    <mergeCell ref="B10:B11"/>
    <mergeCell ref="C10:C11"/>
    <mergeCell ref="D10:D11"/>
    <mergeCell ref="E10:E11"/>
    <mergeCell ref="F10:F11"/>
    <mergeCell ref="Z6:Z7"/>
    <mergeCell ref="B8:B9"/>
    <mergeCell ref="C8:C9"/>
    <mergeCell ref="D8:D9"/>
    <mergeCell ref="E8:E9"/>
    <mergeCell ref="F8:F9"/>
    <mergeCell ref="X8:X9"/>
    <mergeCell ref="Y8:Y9"/>
    <mergeCell ref="Z12:Z13"/>
    <mergeCell ref="B14:B15"/>
    <mergeCell ref="C14:C15"/>
    <mergeCell ref="D14:D15"/>
    <mergeCell ref="E14:E15"/>
    <mergeCell ref="F14:F15"/>
    <mergeCell ref="AA14:AA15"/>
    <mergeCell ref="Z10:Z11"/>
    <mergeCell ref="B12:B13"/>
    <mergeCell ref="C12:C13"/>
    <mergeCell ref="D12:D13"/>
    <mergeCell ref="E12:E13"/>
    <mergeCell ref="F12:F13"/>
    <mergeCell ref="X12:X13"/>
    <mergeCell ref="Y12:Y13"/>
    <mergeCell ref="X10:X11"/>
    <mergeCell ref="Y10:Y11"/>
    <mergeCell ref="Z14:Z15"/>
    <mergeCell ref="Z18:Z19"/>
    <mergeCell ref="B20:B21"/>
    <mergeCell ref="C20:C21"/>
    <mergeCell ref="D20:D21"/>
    <mergeCell ref="E20:E21"/>
    <mergeCell ref="F20:F21"/>
    <mergeCell ref="AA16:AA17"/>
    <mergeCell ref="Z16:Z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X16:X17"/>
    <mergeCell ref="Y16:Y17"/>
    <mergeCell ref="B26:B27"/>
    <mergeCell ref="C26:C27"/>
    <mergeCell ref="D26:D27"/>
    <mergeCell ref="E26:E27"/>
    <mergeCell ref="F26:F27"/>
    <mergeCell ref="X26:X27"/>
    <mergeCell ref="Y26:Y27"/>
    <mergeCell ref="Z22:Z23"/>
    <mergeCell ref="B24:B25"/>
    <mergeCell ref="C24:C25"/>
    <mergeCell ref="D24:D25"/>
    <mergeCell ref="E24:E25"/>
    <mergeCell ref="F24:F25"/>
    <mergeCell ref="X24:X25"/>
    <mergeCell ref="Y24:Y25"/>
    <mergeCell ref="X22:X23"/>
    <mergeCell ref="Y22:Y23"/>
    <mergeCell ref="B22:B23"/>
    <mergeCell ref="C22:C23"/>
    <mergeCell ref="D22:D23"/>
    <mergeCell ref="E22:E23"/>
    <mergeCell ref="F22:F23"/>
    <mergeCell ref="B32:B33"/>
    <mergeCell ref="C32:C33"/>
    <mergeCell ref="D32:D33"/>
    <mergeCell ref="E32:E33"/>
    <mergeCell ref="F32:F33"/>
    <mergeCell ref="Z28:Z29"/>
    <mergeCell ref="B30:B31"/>
    <mergeCell ref="C30:C31"/>
    <mergeCell ref="D30:D31"/>
    <mergeCell ref="E30:E31"/>
    <mergeCell ref="F30:F31"/>
    <mergeCell ref="X28:X29"/>
    <mergeCell ref="Y28:Y29"/>
    <mergeCell ref="B28:B29"/>
    <mergeCell ref="C28:C29"/>
    <mergeCell ref="D28:D29"/>
    <mergeCell ref="E28:E29"/>
    <mergeCell ref="F28:F29"/>
    <mergeCell ref="O39:T39"/>
    <mergeCell ref="O40:T40"/>
    <mergeCell ref="B42:B43"/>
    <mergeCell ref="C42:C43"/>
    <mergeCell ref="D42:D43"/>
    <mergeCell ref="E42:E43"/>
    <mergeCell ref="F42:F43"/>
    <mergeCell ref="Z34:Z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B48:B49"/>
    <mergeCell ref="C48:C49"/>
    <mergeCell ref="D48:D49"/>
    <mergeCell ref="E48:E49"/>
    <mergeCell ref="F48:F49"/>
    <mergeCell ref="AA48:AA49"/>
    <mergeCell ref="Z44:Z45"/>
    <mergeCell ref="B46:B47"/>
    <mergeCell ref="C46:C47"/>
    <mergeCell ref="D46:D47"/>
    <mergeCell ref="E46:E47"/>
    <mergeCell ref="F46:F47"/>
    <mergeCell ref="AA46:AA47"/>
    <mergeCell ref="B44:B45"/>
    <mergeCell ref="C44:C45"/>
    <mergeCell ref="D44:D45"/>
    <mergeCell ref="E44:E45"/>
    <mergeCell ref="F44:F45"/>
    <mergeCell ref="AA44:AA45"/>
    <mergeCell ref="AA30:AA31"/>
    <mergeCell ref="AA32:AA33"/>
    <mergeCell ref="AA34:AA35"/>
    <mergeCell ref="AA36:AA37"/>
    <mergeCell ref="AA42:AA43"/>
    <mergeCell ref="Z48:Z49"/>
    <mergeCell ref="AA4:AA5"/>
    <mergeCell ref="AA6:AA7"/>
    <mergeCell ref="AA10:AA11"/>
    <mergeCell ref="AA12:AA13"/>
    <mergeCell ref="AA22:AA23"/>
    <mergeCell ref="AA24:AA25"/>
    <mergeCell ref="AA28:AA29"/>
    <mergeCell ref="Z46:Z47"/>
    <mergeCell ref="Z42:Z43"/>
    <mergeCell ref="Z36:Z37"/>
    <mergeCell ref="Z32:Z33"/>
    <mergeCell ref="Z30:Z31"/>
    <mergeCell ref="AA26:AA27"/>
    <mergeCell ref="Z26:Z27"/>
    <mergeCell ref="Z24:Z25"/>
    <mergeCell ref="AA20:AA21"/>
    <mergeCell ref="Z20:Z21"/>
    <mergeCell ref="AA18:AA19"/>
    <mergeCell ref="AB4:AB5"/>
    <mergeCell ref="AB6:AB7"/>
    <mergeCell ref="AB8:AB9"/>
    <mergeCell ref="AB10:AB11"/>
    <mergeCell ref="AB12:AB13"/>
    <mergeCell ref="AB14:AB15"/>
    <mergeCell ref="AB16:AB17"/>
    <mergeCell ref="AB18:AB19"/>
    <mergeCell ref="AB20:AB21"/>
    <mergeCell ref="AB44:AB45"/>
    <mergeCell ref="AB46:AB47"/>
    <mergeCell ref="AB48:AB49"/>
    <mergeCell ref="AB22:AB23"/>
    <mergeCell ref="AB24:AB25"/>
    <mergeCell ref="AB26:AB27"/>
    <mergeCell ref="AB28:AB29"/>
    <mergeCell ref="AB30:AB31"/>
    <mergeCell ref="AB32:AB33"/>
    <mergeCell ref="AB34:AB35"/>
    <mergeCell ref="AB36:AB37"/>
    <mergeCell ref="AB42:AB43"/>
  </mergeCells>
  <phoneticPr fontId="4"/>
  <conditionalFormatting sqref="I38:V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3 I14:T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A53"/>
  <sheetViews>
    <sheetView showGridLines="0" zoomScale="90" zoomScaleNormal="90" workbookViewId="0">
      <pane xSplit="22" ySplit="3" topLeftCell="W13" activePane="bottomRight" state="frozen"/>
      <selection pane="topRight" activeCell="W1" sqref="W1"/>
      <selection pane="bottomLeft" activeCell="A4" sqref="A4"/>
      <selection pane="bottomRight" activeCell="Q28" sqref="Q28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27" width="21.85546875" style="6" customWidth="1"/>
    <col min="28" max="16384" width="9.140625" style="6"/>
  </cols>
  <sheetData>
    <row r="1" spans="2:27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27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27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W3" s="6" t="s">
        <v>404</v>
      </c>
      <c r="X3" s="35">
        <v>44708</v>
      </c>
      <c r="Y3" s="35">
        <v>44715</v>
      </c>
      <c r="Z3" s="54">
        <v>44827</v>
      </c>
      <c r="AA3" s="54">
        <v>44848</v>
      </c>
    </row>
    <row r="4" spans="2:27" ht="13.7" customHeight="1">
      <c r="B4" s="145" t="s">
        <v>22</v>
      </c>
      <c r="C4" s="146">
        <v>1</v>
      </c>
      <c r="D4" s="147" t="s">
        <v>64</v>
      </c>
      <c r="E4" s="148" t="s">
        <v>62</v>
      </c>
      <c r="F4" s="146" t="s">
        <v>50</v>
      </c>
      <c r="G4" s="56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</row>
    <row r="5" spans="2:27">
      <c r="B5" s="139"/>
      <c r="C5" s="141"/>
      <c r="D5" s="143"/>
      <c r="E5" s="143"/>
      <c r="F5" s="141"/>
      <c r="G5" s="57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137"/>
      <c r="AA5" s="137"/>
    </row>
    <row r="6" spans="2:27" ht="13.7" customHeight="1">
      <c r="B6" s="145" t="s">
        <v>22</v>
      </c>
      <c r="C6" s="146">
        <v>2</v>
      </c>
      <c r="D6" s="147" t="s">
        <v>27</v>
      </c>
      <c r="E6" s="148" t="s">
        <v>25</v>
      </c>
      <c r="F6" s="146" t="s">
        <v>49</v>
      </c>
      <c r="G6" s="56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W6" s="6">
        <f>+(115/60)*24*12</f>
        <v>552</v>
      </c>
      <c r="X6" s="68" t="s">
        <v>61</v>
      </c>
      <c r="Y6" s="113" t="s">
        <v>83</v>
      </c>
      <c r="Z6" s="137"/>
      <c r="AA6" s="137"/>
    </row>
    <row r="7" spans="2:27">
      <c r="B7" s="139"/>
      <c r="C7" s="141"/>
      <c r="D7" s="143"/>
      <c r="E7" s="143"/>
      <c r="F7" s="141"/>
      <c r="G7" s="57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137"/>
      <c r="AA7" s="137"/>
    </row>
    <row r="8" spans="2:27" ht="13.7" customHeight="1">
      <c r="B8" s="145" t="s">
        <v>22</v>
      </c>
      <c r="C8" s="146">
        <v>3</v>
      </c>
      <c r="D8" s="147" t="s">
        <v>28</v>
      </c>
      <c r="E8" s="148" t="s">
        <v>48</v>
      </c>
      <c r="F8" s="146" t="s">
        <v>49</v>
      </c>
      <c r="G8" s="56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137"/>
      <c r="AA8" s="137"/>
    </row>
    <row r="9" spans="2:27">
      <c r="B9" s="139"/>
      <c r="C9" s="141"/>
      <c r="D9" s="143"/>
      <c r="E9" s="143"/>
      <c r="F9" s="141"/>
      <c r="G9" s="57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137"/>
      <c r="AA9" s="137"/>
    </row>
    <row r="10" spans="2:27" ht="13.7" customHeight="1">
      <c r="B10" s="145" t="s">
        <v>22</v>
      </c>
      <c r="C10" s="146">
        <v>4</v>
      </c>
      <c r="D10" s="147" t="s">
        <v>45</v>
      </c>
      <c r="E10" s="150" t="s">
        <v>67</v>
      </c>
      <c r="F10" s="146" t="s">
        <v>163</v>
      </c>
      <c r="G10" s="56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W10" s="6">
        <v>240</v>
      </c>
      <c r="X10" s="120" t="s">
        <v>59</v>
      </c>
      <c r="Y10" s="112" t="s">
        <v>85</v>
      </c>
      <c r="Z10" s="137"/>
      <c r="AA10" s="137"/>
    </row>
    <row r="11" spans="2:27">
      <c r="B11" s="139"/>
      <c r="C11" s="141"/>
      <c r="D11" s="143"/>
      <c r="E11" s="143"/>
      <c r="F11" s="141"/>
      <c r="G11" s="57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137"/>
      <c r="AA11" s="137"/>
    </row>
    <row r="12" spans="2:27" ht="13.7" customHeight="1">
      <c r="B12" s="145" t="s">
        <v>22</v>
      </c>
      <c r="C12" s="146">
        <v>5</v>
      </c>
      <c r="D12" s="147" t="s">
        <v>52</v>
      </c>
      <c r="E12" s="148" t="s">
        <v>69</v>
      </c>
      <c r="F12" s="149" t="s">
        <v>255</v>
      </c>
      <c r="G12" s="56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137"/>
      <c r="AA12" s="137"/>
    </row>
    <row r="13" spans="2:27">
      <c r="B13" s="139"/>
      <c r="C13" s="141"/>
      <c r="D13" s="143"/>
      <c r="E13" s="143"/>
      <c r="F13" s="141"/>
      <c r="G13" s="57"/>
      <c r="H13" s="2" t="s">
        <v>21</v>
      </c>
      <c r="I13" s="2"/>
      <c r="J13" s="2"/>
      <c r="K13" s="2"/>
      <c r="L13" s="2"/>
      <c r="M13" s="2">
        <v>1</v>
      </c>
      <c r="N13" s="2">
        <v>1</v>
      </c>
      <c r="O13" s="2"/>
      <c r="P13" s="2"/>
      <c r="Q13" s="2"/>
      <c r="R13" s="2"/>
      <c r="S13" s="2"/>
      <c r="T13" s="8"/>
      <c r="U13" s="9"/>
      <c r="V13" s="8"/>
      <c r="X13" s="119"/>
      <c r="Y13" s="112"/>
      <c r="Z13" s="137"/>
      <c r="AA13" s="137"/>
    </row>
    <row r="14" spans="2:27" ht="13.7" customHeight="1">
      <c r="B14" s="145" t="s">
        <v>22</v>
      </c>
      <c r="C14" s="146">
        <v>6</v>
      </c>
      <c r="D14" s="147" t="s">
        <v>32</v>
      </c>
      <c r="E14" s="148" t="s">
        <v>47</v>
      </c>
      <c r="F14" s="146" t="s">
        <v>50</v>
      </c>
      <c r="G14" s="56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136" t="s">
        <v>398</v>
      </c>
      <c r="AA14" s="137"/>
    </row>
    <row r="15" spans="2:27">
      <c r="B15" s="139"/>
      <c r="C15" s="141"/>
      <c r="D15" s="143"/>
      <c r="E15" s="143"/>
      <c r="F15" s="141"/>
      <c r="G15" s="57"/>
      <c r="H15" s="2" t="s">
        <v>21</v>
      </c>
      <c r="I15" s="2"/>
      <c r="J15" s="2"/>
      <c r="K15" s="2"/>
      <c r="L15" s="2"/>
      <c r="M15" s="2">
        <v>1</v>
      </c>
      <c r="N15" s="2">
        <v>1</v>
      </c>
      <c r="O15" s="2"/>
      <c r="P15" s="2"/>
      <c r="Q15" s="2"/>
      <c r="R15" s="2"/>
      <c r="S15" s="2"/>
      <c r="T15" s="8"/>
      <c r="U15" s="9"/>
      <c r="V15" s="8"/>
      <c r="Z15" s="136"/>
      <c r="AA15" s="137"/>
    </row>
    <row r="16" spans="2:27" ht="13.7" customHeight="1">
      <c r="B16" s="145" t="s">
        <v>22</v>
      </c>
      <c r="C16" s="146">
        <v>7</v>
      </c>
      <c r="D16" s="147" t="s">
        <v>53</v>
      </c>
      <c r="E16" s="148" t="s">
        <v>86</v>
      </c>
      <c r="F16" s="146" t="s">
        <v>50</v>
      </c>
      <c r="G16" s="56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137"/>
      <c r="AA16" s="137"/>
    </row>
    <row r="17" spans="2:27">
      <c r="B17" s="139"/>
      <c r="C17" s="141"/>
      <c r="D17" s="143"/>
      <c r="E17" s="143"/>
      <c r="F17" s="141"/>
      <c r="G17" s="57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137"/>
      <c r="AA17" s="137"/>
    </row>
    <row r="18" spans="2:27" ht="13.7" customHeight="1">
      <c r="B18" s="116" t="s">
        <v>22</v>
      </c>
      <c r="C18" s="114">
        <v>8</v>
      </c>
      <c r="D18" s="118" t="s">
        <v>52</v>
      </c>
      <c r="E18" s="122" t="s">
        <v>44</v>
      </c>
      <c r="F18" s="114" t="s">
        <v>50</v>
      </c>
      <c r="G18" s="15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136" t="s">
        <v>399</v>
      </c>
      <c r="AA18" s="136" t="s">
        <v>405</v>
      </c>
    </row>
    <row r="19" spans="2:27">
      <c r="B19" s="117"/>
      <c r="C19" s="115"/>
      <c r="D19" s="119"/>
      <c r="E19" s="119"/>
      <c r="F19" s="115"/>
      <c r="G19" s="16"/>
      <c r="H19" s="2" t="s">
        <v>21</v>
      </c>
      <c r="I19" s="2"/>
      <c r="J19" s="2"/>
      <c r="K19" s="2"/>
      <c r="L19" s="2"/>
      <c r="M19" s="2"/>
      <c r="N19" s="2"/>
      <c r="O19" s="55">
        <v>1</v>
      </c>
      <c r="P19" s="2"/>
      <c r="Q19" s="2"/>
      <c r="R19" s="2"/>
      <c r="S19" s="2"/>
      <c r="T19" s="8"/>
      <c r="U19" s="9"/>
      <c r="V19" s="8"/>
      <c r="Z19" s="136"/>
      <c r="AA19" s="136"/>
    </row>
    <row r="20" spans="2:27" ht="13.7" customHeight="1">
      <c r="B20" s="116" t="s">
        <v>22</v>
      </c>
      <c r="C20" s="114">
        <v>9</v>
      </c>
      <c r="D20" s="118" t="s">
        <v>45</v>
      </c>
      <c r="E20" s="120" t="s">
        <v>46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136" t="s">
        <v>400</v>
      </c>
      <c r="AA20" s="136" t="s">
        <v>406</v>
      </c>
    </row>
    <row r="21" spans="2:27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>
        <v>1</v>
      </c>
      <c r="N21" s="2">
        <v>1</v>
      </c>
      <c r="O21" s="2"/>
      <c r="P21" s="2"/>
      <c r="Q21" s="2"/>
      <c r="R21" s="2"/>
      <c r="S21" s="2"/>
      <c r="T21" s="8"/>
      <c r="U21" s="9"/>
      <c r="V21" s="8"/>
      <c r="Z21" s="136"/>
      <c r="AA21" s="136"/>
    </row>
    <row r="22" spans="2:27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374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136" t="s">
        <v>401</v>
      </c>
      <c r="AA22" s="136" t="s">
        <v>407</v>
      </c>
    </row>
    <row r="23" spans="2:27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>
        <v>1</v>
      </c>
      <c r="O23" s="2"/>
      <c r="P23" s="2"/>
      <c r="Q23" s="2"/>
      <c r="R23" s="2"/>
      <c r="S23" s="2"/>
      <c r="T23" s="8"/>
      <c r="U23" s="9"/>
      <c r="V23" s="8"/>
      <c r="X23" s="119"/>
      <c r="Y23" s="112"/>
      <c r="Z23" s="136"/>
      <c r="AA23" s="136"/>
    </row>
    <row r="24" spans="2:27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>
        <v>1</v>
      </c>
      <c r="P24" s="3">
        <v>1</v>
      </c>
      <c r="Q24" s="3">
        <v>1</v>
      </c>
      <c r="R24" s="3">
        <v>1</v>
      </c>
      <c r="S24" s="3"/>
      <c r="T24" s="4"/>
      <c r="U24" s="5"/>
      <c r="V24" s="4">
        <v>1</v>
      </c>
      <c r="W24" s="6">
        <f>500*12/1000</f>
        <v>6</v>
      </c>
      <c r="X24" s="120"/>
      <c r="Y24" s="112"/>
      <c r="Z24" s="136" t="s">
        <v>402</v>
      </c>
      <c r="AA24" s="136" t="s">
        <v>408</v>
      </c>
    </row>
    <row r="25" spans="2:27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>
        <v>1</v>
      </c>
      <c r="P25" s="2"/>
      <c r="Q25" s="2"/>
      <c r="R25" s="2"/>
      <c r="S25" s="2"/>
      <c r="T25" s="8"/>
      <c r="U25" s="9"/>
      <c r="V25" s="8"/>
      <c r="X25" s="119"/>
      <c r="Y25" s="112"/>
      <c r="Z25" s="136"/>
      <c r="AA25" s="136"/>
    </row>
    <row r="26" spans="2:27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136"/>
      <c r="AA26" s="136"/>
    </row>
    <row r="27" spans="2:27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 s="9"/>
      <c r="V27" s="8"/>
      <c r="X27" s="119"/>
      <c r="Y27" s="112"/>
      <c r="Z27" s="136"/>
      <c r="AA27" s="136"/>
    </row>
    <row r="28" spans="2:27" ht="13.7" customHeight="1">
      <c r="B28" s="116" t="s">
        <v>22</v>
      </c>
      <c r="C28" s="114">
        <v>13</v>
      </c>
      <c r="D28" s="118" t="s">
        <v>36</v>
      </c>
      <c r="E28" s="122" t="s">
        <v>66</v>
      </c>
      <c r="F28" s="114" t="s">
        <v>37</v>
      </c>
      <c r="G28" s="15" t="s">
        <v>37</v>
      </c>
      <c r="H28" s="3" t="s">
        <v>20</v>
      </c>
      <c r="I28" s="3"/>
      <c r="J28" s="3"/>
      <c r="K28" s="3"/>
      <c r="L28" s="3"/>
      <c r="M28" s="3"/>
      <c r="N28" s="3"/>
      <c r="O28" s="3">
        <v>1</v>
      </c>
      <c r="P28" s="3">
        <v>1</v>
      </c>
      <c r="Q28" s="3">
        <v>1</v>
      </c>
      <c r="R28" s="3"/>
      <c r="S28" s="3"/>
      <c r="T28" s="4"/>
      <c r="U28" s="5"/>
      <c r="V28" s="4">
        <v>0.5</v>
      </c>
      <c r="X28" s="120" t="s">
        <v>58</v>
      </c>
      <c r="Y28" s="112"/>
      <c r="Z28" s="136"/>
      <c r="AA28" s="136" t="s">
        <v>409</v>
      </c>
    </row>
    <row r="29" spans="2:27">
      <c r="B29" s="117"/>
      <c r="C29" s="115"/>
      <c r="D29" s="119"/>
      <c r="E29" s="119"/>
      <c r="F29" s="115"/>
      <c r="G29" s="16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  <c r="U29" s="9"/>
      <c r="V29" s="8"/>
      <c r="X29" s="119"/>
      <c r="Y29" s="112"/>
      <c r="Z29" s="136"/>
      <c r="AA29" s="136"/>
    </row>
    <row r="30" spans="2:27">
      <c r="B30" s="66" t="s">
        <v>22</v>
      </c>
      <c r="C30" s="114">
        <v>14</v>
      </c>
      <c r="D30" s="96" t="s">
        <v>76</v>
      </c>
      <c r="E30" s="96" t="s">
        <v>75</v>
      </c>
      <c r="F30" s="67" t="s">
        <v>163</v>
      </c>
      <c r="G30" s="27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136"/>
      <c r="AA30" s="136"/>
    </row>
    <row r="31" spans="2:27">
      <c r="B31" s="66"/>
      <c r="C31" s="115"/>
      <c r="D31" s="96"/>
      <c r="E31" s="96"/>
      <c r="F31" s="67"/>
      <c r="G31" s="16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136"/>
      <c r="AA31" s="136"/>
    </row>
    <row r="32" spans="2:27">
      <c r="B32" s="66" t="s">
        <v>22</v>
      </c>
      <c r="C32" s="114">
        <v>15</v>
      </c>
      <c r="D32" s="96" t="s">
        <v>78</v>
      </c>
      <c r="E32" s="99" t="s">
        <v>42</v>
      </c>
      <c r="F32" s="67" t="s">
        <v>50</v>
      </c>
      <c r="G32" s="15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136"/>
      <c r="AA32" s="136"/>
    </row>
    <row r="33" spans="2:27">
      <c r="B33" s="66"/>
      <c r="C33" s="115"/>
      <c r="D33" s="96"/>
      <c r="E33" s="99"/>
      <c r="F33" s="67"/>
      <c r="G33" s="16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136"/>
      <c r="AA33" s="136"/>
    </row>
    <row r="34" spans="2:27" ht="15.75" customHeight="1">
      <c r="B34" s="138" t="s">
        <v>22</v>
      </c>
      <c r="C34" s="140">
        <v>16</v>
      </c>
      <c r="D34" s="142" t="s">
        <v>27</v>
      </c>
      <c r="E34" s="144" t="s">
        <v>80</v>
      </c>
      <c r="F34" s="140" t="s">
        <v>49</v>
      </c>
      <c r="G34" s="58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136" t="s">
        <v>403</v>
      </c>
      <c r="AA34" s="137"/>
    </row>
    <row r="35" spans="2:27">
      <c r="B35" s="139"/>
      <c r="C35" s="141"/>
      <c r="D35" s="143"/>
      <c r="E35" s="143"/>
      <c r="F35" s="141"/>
      <c r="G35" s="57"/>
      <c r="H35" s="2" t="s">
        <v>21</v>
      </c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8"/>
      <c r="U35" s="9">
        <v>2.2999999999999998</v>
      </c>
      <c r="V35" s="8"/>
      <c r="W35" s="6">
        <f>2*24*12</f>
        <v>576</v>
      </c>
      <c r="Z35" s="136"/>
      <c r="AA35" s="137"/>
    </row>
    <row r="36" spans="2:27">
      <c r="B36" s="66" t="s">
        <v>22</v>
      </c>
      <c r="C36" s="110">
        <v>17</v>
      </c>
      <c r="D36" s="96"/>
      <c r="E36" s="96"/>
      <c r="F36" s="67"/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5"/>
      <c r="V36" s="4"/>
      <c r="W36" s="6">
        <f>576*4/1000</f>
        <v>2.3039999999999998</v>
      </c>
      <c r="Z36" s="68"/>
      <c r="AA36" s="68"/>
    </row>
    <row r="37" spans="2:27" ht="16.5" thickBot="1">
      <c r="B37" s="94"/>
      <c r="C37" s="111"/>
      <c r="D37" s="97"/>
      <c r="E37" s="97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</row>
    <row r="38" spans="2:27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9</v>
      </c>
      <c r="M38" s="6">
        <f t="shared" si="0"/>
        <v>9</v>
      </c>
      <c r="N38" s="6">
        <f t="shared" si="0"/>
        <v>10</v>
      </c>
      <c r="O38" s="6">
        <f t="shared" si="0"/>
        <v>8</v>
      </c>
      <c r="P38" s="6">
        <f t="shared" si="0"/>
        <v>5</v>
      </c>
      <c r="Q38" s="6">
        <f t="shared" si="0"/>
        <v>5</v>
      </c>
      <c r="R38" s="6">
        <f t="shared" si="0"/>
        <v>6</v>
      </c>
      <c r="S38" s="6">
        <f t="shared" si="0"/>
        <v>5</v>
      </c>
      <c r="T38" s="6">
        <f t="shared" si="0"/>
        <v>4</v>
      </c>
      <c r="U38" s="19"/>
    </row>
    <row r="39" spans="2:27" ht="16.5" thickBot="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27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0">
        <f>SUMIF($H$4:$H$37,"Result",$U$4:$U$37)</f>
        <v>2.2999999999999998</v>
      </c>
      <c r="V40" s="23"/>
    </row>
    <row r="41" spans="2:27">
      <c r="B41" s="17"/>
      <c r="C41" s="17"/>
      <c r="U41" s="24"/>
    </row>
    <row r="42" spans="2:27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/>
    </row>
    <row r="43" spans="2:27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</row>
    <row r="44" spans="2:27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137" t="s">
        <v>386</v>
      </c>
      <c r="AA44" s="137"/>
    </row>
    <row r="45" spans="2:27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137"/>
      <c r="AA45" s="137"/>
    </row>
    <row r="46" spans="2:27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137" t="s">
        <v>386</v>
      </c>
      <c r="AA46" s="137"/>
    </row>
    <row r="47" spans="2:27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137"/>
      <c r="AA47" s="137"/>
    </row>
    <row r="48" spans="2:27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386</v>
      </c>
      <c r="AA48" s="137"/>
    </row>
    <row r="49" spans="2:27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</row>
    <row r="50" spans="2:27">
      <c r="B50" s="66" t="s">
        <v>22</v>
      </c>
      <c r="C50" s="110">
        <v>22</v>
      </c>
      <c r="D50" s="96"/>
      <c r="E50" s="99" t="s">
        <v>417</v>
      </c>
      <c r="F50" s="67" t="s">
        <v>37</v>
      </c>
      <c r="G50" s="15"/>
      <c r="H50" s="3" t="s">
        <v>20</v>
      </c>
      <c r="I50" s="3"/>
      <c r="J50" s="3"/>
      <c r="K50" s="3"/>
      <c r="L50" s="3"/>
      <c r="M50" s="3"/>
      <c r="N50" s="3"/>
      <c r="O50" s="3"/>
      <c r="P50" s="3"/>
      <c r="Q50" s="3">
        <v>1</v>
      </c>
      <c r="R50" s="3"/>
      <c r="S50" s="3"/>
      <c r="T50" s="4"/>
      <c r="U50" s="5"/>
      <c r="V50" s="4"/>
      <c r="Z50" s="68"/>
      <c r="AA50" s="68"/>
    </row>
    <row r="51" spans="2:27" ht="16.5" thickBot="1">
      <c r="B51" s="94"/>
      <c r="C51" s="111"/>
      <c r="D51" s="97"/>
      <c r="E51" s="151"/>
      <c r="F51" s="95"/>
      <c r="G51" s="31"/>
      <c r="H51" s="32" t="s">
        <v>21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3"/>
      <c r="U51" s="34"/>
      <c r="V51" s="33"/>
      <c r="Z51" s="68"/>
      <c r="AA51" s="68"/>
    </row>
    <row r="52" spans="2:27">
      <c r="B52" s="66" t="s">
        <v>22</v>
      </c>
      <c r="C52" s="110">
        <v>23</v>
      </c>
      <c r="D52" s="96"/>
      <c r="E52" s="99" t="s">
        <v>418</v>
      </c>
      <c r="F52" s="67" t="s">
        <v>49</v>
      </c>
      <c r="G52" s="15"/>
      <c r="H52" s="3" t="s">
        <v>20</v>
      </c>
      <c r="I52" s="3"/>
      <c r="J52" s="3"/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4"/>
      <c r="U52" s="5"/>
      <c r="V52" s="4"/>
      <c r="Z52" s="68"/>
      <c r="AA52" s="68"/>
    </row>
    <row r="53" spans="2:27" ht="16.5" thickBot="1">
      <c r="B53" s="94"/>
      <c r="C53" s="111"/>
      <c r="D53" s="97"/>
      <c r="E53" s="151"/>
      <c r="F53" s="95"/>
      <c r="G53" s="31"/>
      <c r="H53" s="32" t="s">
        <v>21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3"/>
      <c r="U53" s="34"/>
      <c r="V53" s="33"/>
      <c r="Z53" s="68"/>
      <c r="AA53" s="68"/>
    </row>
  </sheetData>
  <autoFilter ref="B3:X40" xr:uid="{00000000-0009-0000-0000-00000A000000}"/>
  <mergeCells count="188">
    <mergeCell ref="B50:B51"/>
    <mergeCell ref="C50:C51"/>
    <mergeCell ref="D50:D51"/>
    <mergeCell ref="E50:E51"/>
    <mergeCell ref="F50:F51"/>
    <mergeCell ref="Z50:Z51"/>
    <mergeCell ref="AA50:AA51"/>
    <mergeCell ref="B52:B53"/>
    <mergeCell ref="C52:C53"/>
    <mergeCell ref="D52:D53"/>
    <mergeCell ref="E52:E53"/>
    <mergeCell ref="F52:F53"/>
    <mergeCell ref="Z52:Z53"/>
    <mergeCell ref="AA52:AA53"/>
    <mergeCell ref="AA26:AA27"/>
    <mergeCell ref="AA28:AA29"/>
    <mergeCell ref="AA46:AA47"/>
    <mergeCell ref="AA48:AA49"/>
    <mergeCell ref="Z48:Z49"/>
    <mergeCell ref="AA4:AA5"/>
    <mergeCell ref="AA6:AA7"/>
    <mergeCell ref="AA8:AA9"/>
    <mergeCell ref="AA10:AA11"/>
    <mergeCell ref="AA12:AA13"/>
    <mergeCell ref="AA20:AA21"/>
    <mergeCell ref="AA22:AA23"/>
    <mergeCell ref="AA24:AA25"/>
    <mergeCell ref="AA42:AA43"/>
    <mergeCell ref="Z42:Z43"/>
    <mergeCell ref="AA44:AA45"/>
    <mergeCell ref="AA30:AA31"/>
    <mergeCell ref="Z30:Z31"/>
    <mergeCell ref="Z18:Z19"/>
    <mergeCell ref="AA14:AA15"/>
    <mergeCell ref="Z14:Z15"/>
    <mergeCell ref="B48:B49"/>
    <mergeCell ref="C48:C49"/>
    <mergeCell ref="D48:D49"/>
    <mergeCell ref="E48:E49"/>
    <mergeCell ref="F48:F49"/>
    <mergeCell ref="Z44:Z45"/>
    <mergeCell ref="B46:B47"/>
    <mergeCell ref="C46:C47"/>
    <mergeCell ref="D46:D47"/>
    <mergeCell ref="E46:E47"/>
    <mergeCell ref="F46:F47"/>
    <mergeCell ref="Z46:Z47"/>
    <mergeCell ref="B44:B45"/>
    <mergeCell ref="C44:C45"/>
    <mergeCell ref="D44:D45"/>
    <mergeCell ref="E44:E45"/>
    <mergeCell ref="F44:F45"/>
    <mergeCell ref="O39:T39"/>
    <mergeCell ref="O40:T40"/>
    <mergeCell ref="B42:B43"/>
    <mergeCell ref="C42:C43"/>
    <mergeCell ref="D42:D43"/>
    <mergeCell ref="E42:E43"/>
    <mergeCell ref="F42:F43"/>
    <mergeCell ref="AA34:AA35"/>
    <mergeCell ref="Z34:Z35"/>
    <mergeCell ref="B36:B37"/>
    <mergeCell ref="C36:C37"/>
    <mergeCell ref="D36:D37"/>
    <mergeCell ref="E36:E37"/>
    <mergeCell ref="F36:F37"/>
    <mergeCell ref="AA36:AA37"/>
    <mergeCell ref="Z36:Z37"/>
    <mergeCell ref="B34:B35"/>
    <mergeCell ref="C34:C35"/>
    <mergeCell ref="D34:D35"/>
    <mergeCell ref="E34:E35"/>
    <mergeCell ref="F34:F35"/>
    <mergeCell ref="B32:B33"/>
    <mergeCell ref="C32:C33"/>
    <mergeCell ref="D32:D33"/>
    <mergeCell ref="E32:E33"/>
    <mergeCell ref="F32:F33"/>
    <mergeCell ref="AA32:AA33"/>
    <mergeCell ref="Z32:Z33"/>
    <mergeCell ref="Y28:Y29"/>
    <mergeCell ref="Z28:Z29"/>
    <mergeCell ref="B30:B31"/>
    <mergeCell ref="C30:C31"/>
    <mergeCell ref="D30:D31"/>
    <mergeCell ref="E30:E31"/>
    <mergeCell ref="F30:F31"/>
    <mergeCell ref="Y26:Y27"/>
    <mergeCell ref="Z26:Z27"/>
    <mergeCell ref="B28:B29"/>
    <mergeCell ref="C28:C29"/>
    <mergeCell ref="D28:D29"/>
    <mergeCell ref="E28:E29"/>
    <mergeCell ref="F28:F29"/>
    <mergeCell ref="X28:X29"/>
    <mergeCell ref="Y24:Y25"/>
    <mergeCell ref="Z24:Z25"/>
    <mergeCell ref="B26:B27"/>
    <mergeCell ref="C26:C27"/>
    <mergeCell ref="D26:D27"/>
    <mergeCell ref="E26:E27"/>
    <mergeCell ref="F26:F27"/>
    <mergeCell ref="X26:X27"/>
    <mergeCell ref="Y22:Y23"/>
    <mergeCell ref="Z22:Z23"/>
    <mergeCell ref="B24:B25"/>
    <mergeCell ref="C24:C25"/>
    <mergeCell ref="D24:D25"/>
    <mergeCell ref="E24:E25"/>
    <mergeCell ref="F24:F25"/>
    <mergeCell ref="X24:X25"/>
    <mergeCell ref="B22:B23"/>
    <mergeCell ref="C22:C23"/>
    <mergeCell ref="D22:D23"/>
    <mergeCell ref="E22:E23"/>
    <mergeCell ref="F22:F23"/>
    <mergeCell ref="X22:X23"/>
    <mergeCell ref="B20:B21"/>
    <mergeCell ref="C20:C21"/>
    <mergeCell ref="D20:D21"/>
    <mergeCell ref="E20:E21"/>
    <mergeCell ref="F20:F21"/>
    <mergeCell ref="Z20:Z21"/>
    <mergeCell ref="AA16:AA17"/>
    <mergeCell ref="Z16:Z17"/>
    <mergeCell ref="B18:B19"/>
    <mergeCell ref="C18:C19"/>
    <mergeCell ref="D18:D19"/>
    <mergeCell ref="E18:E19"/>
    <mergeCell ref="F18:F19"/>
    <mergeCell ref="AA18:AA19"/>
    <mergeCell ref="B16:B17"/>
    <mergeCell ref="C16:C17"/>
    <mergeCell ref="D16:D17"/>
    <mergeCell ref="E16:E17"/>
    <mergeCell ref="F16:F17"/>
    <mergeCell ref="X16:X17"/>
    <mergeCell ref="Y16:Y17"/>
    <mergeCell ref="X12:X13"/>
    <mergeCell ref="Y12:Y13"/>
    <mergeCell ref="Z12:Z13"/>
    <mergeCell ref="B14:B15"/>
    <mergeCell ref="C14:C15"/>
    <mergeCell ref="D14:D15"/>
    <mergeCell ref="E14:E15"/>
    <mergeCell ref="F14:F15"/>
    <mergeCell ref="X10:X11"/>
    <mergeCell ref="Y10:Y11"/>
    <mergeCell ref="Z10:Z11"/>
    <mergeCell ref="B12:B13"/>
    <mergeCell ref="C12:C13"/>
    <mergeCell ref="D12:D13"/>
    <mergeCell ref="E12:E13"/>
    <mergeCell ref="F12:F13"/>
    <mergeCell ref="X8:X9"/>
    <mergeCell ref="Y8:Y9"/>
    <mergeCell ref="Z8:Z9"/>
    <mergeCell ref="B10:B11"/>
    <mergeCell ref="C10:C11"/>
    <mergeCell ref="D10:D11"/>
    <mergeCell ref="E10:E11"/>
    <mergeCell ref="F10:F11"/>
    <mergeCell ref="X6:X7"/>
    <mergeCell ref="Y6:Y7"/>
    <mergeCell ref="Z6:Z7"/>
    <mergeCell ref="B8:B9"/>
    <mergeCell ref="C8:C9"/>
    <mergeCell ref="D8:D9"/>
    <mergeCell ref="E8:E9"/>
    <mergeCell ref="F8:F9"/>
    <mergeCell ref="X4:X5"/>
    <mergeCell ref="Y4:Y5"/>
    <mergeCell ref="Z4:Z5"/>
    <mergeCell ref="B6:B7"/>
    <mergeCell ref="C6:C7"/>
    <mergeCell ref="D6:D7"/>
    <mergeCell ref="E6:E7"/>
    <mergeCell ref="F6:F7"/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</mergeCells>
  <phoneticPr fontId="4"/>
  <conditionalFormatting sqref="I38:V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3 I14:T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B53"/>
  <sheetViews>
    <sheetView showGridLines="0" zoomScale="90" zoomScaleNormal="90" workbookViewId="0">
      <pane xSplit="22" ySplit="3" topLeftCell="W4" activePane="bottomRight" state="frozen"/>
      <selection pane="topRight" activeCell="W1" sqref="W1"/>
      <selection pane="bottomLeft" activeCell="A4" sqref="A4"/>
      <selection pane="bottomRight" activeCell="U15" sqref="U15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28" width="21.85546875" style="6" customWidth="1"/>
    <col min="29" max="16384" width="9.140625" style="6"/>
  </cols>
  <sheetData>
    <row r="1" spans="2:28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28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28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W3" s="6" t="s">
        <v>404</v>
      </c>
      <c r="X3" s="35">
        <v>44708</v>
      </c>
      <c r="Y3" s="35">
        <v>44715</v>
      </c>
      <c r="Z3" s="54">
        <v>44827</v>
      </c>
      <c r="AA3" s="54">
        <v>44848</v>
      </c>
      <c r="AB3" s="54">
        <v>44900</v>
      </c>
    </row>
    <row r="4" spans="2:28" ht="13.7" customHeight="1">
      <c r="B4" s="145" t="s">
        <v>22</v>
      </c>
      <c r="C4" s="146">
        <v>1</v>
      </c>
      <c r="D4" s="147" t="s">
        <v>64</v>
      </c>
      <c r="E4" s="148" t="s">
        <v>62</v>
      </c>
      <c r="F4" s="146" t="s">
        <v>50</v>
      </c>
      <c r="G4" s="56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  <c r="AB4" s="137"/>
    </row>
    <row r="5" spans="2:28">
      <c r="B5" s="139"/>
      <c r="C5" s="141"/>
      <c r="D5" s="143"/>
      <c r="E5" s="143"/>
      <c r="F5" s="141"/>
      <c r="G5" s="57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137"/>
      <c r="AA5" s="137"/>
      <c r="AB5" s="137"/>
    </row>
    <row r="6" spans="2:28" ht="13.7" customHeight="1">
      <c r="B6" s="145" t="s">
        <v>22</v>
      </c>
      <c r="C6" s="146">
        <v>2</v>
      </c>
      <c r="D6" s="147" t="s">
        <v>27</v>
      </c>
      <c r="E6" s="148" t="s">
        <v>25</v>
      </c>
      <c r="F6" s="146" t="s">
        <v>49</v>
      </c>
      <c r="G6" s="56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W6" s="6">
        <f>+(115/60)*24*12</f>
        <v>552</v>
      </c>
      <c r="X6" s="68" t="s">
        <v>61</v>
      </c>
      <c r="Y6" s="113" t="s">
        <v>83</v>
      </c>
      <c r="Z6" s="137"/>
      <c r="AA6" s="137"/>
      <c r="AB6" s="137"/>
    </row>
    <row r="7" spans="2:28">
      <c r="B7" s="139"/>
      <c r="C7" s="141"/>
      <c r="D7" s="143"/>
      <c r="E7" s="143"/>
      <c r="F7" s="141"/>
      <c r="G7" s="57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137"/>
      <c r="AA7" s="137"/>
      <c r="AB7" s="137"/>
    </row>
    <row r="8" spans="2:28" ht="13.7" customHeight="1">
      <c r="B8" s="145" t="s">
        <v>22</v>
      </c>
      <c r="C8" s="146">
        <v>3</v>
      </c>
      <c r="D8" s="147" t="s">
        <v>28</v>
      </c>
      <c r="E8" s="148" t="s">
        <v>48</v>
      </c>
      <c r="F8" s="146" t="s">
        <v>49</v>
      </c>
      <c r="G8" s="56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137"/>
      <c r="AA8" s="137"/>
      <c r="AB8" s="137"/>
    </row>
    <row r="9" spans="2:28">
      <c r="B9" s="139"/>
      <c r="C9" s="141"/>
      <c r="D9" s="143"/>
      <c r="E9" s="143"/>
      <c r="F9" s="141"/>
      <c r="G9" s="57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137"/>
      <c r="AA9" s="137"/>
      <c r="AB9" s="137"/>
    </row>
    <row r="10" spans="2:28" ht="13.7" customHeight="1">
      <c r="B10" s="145" t="s">
        <v>22</v>
      </c>
      <c r="C10" s="146">
        <v>4</v>
      </c>
      <c r="D10" s="147" t="s">
        <v>45</v>
      </c>
      <c r="E10" s="150" t="s">
        <v>67</v>
      </c>
      <c r="F10" s="146" t="s">
        <v>163</v>
      </c>
      <c r="G10" s="56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W10" s="6">
        <v>240</v>
      </c>
      <c r="X10" s="120" t="s">
        <v>59</v>
      </c>
      <c r="Y10" s="112" t="s">
        <v>85</v>
      </c>
      <c r="Z10" s="137"/>
      <c r="AA10" s="137"/>
      <c r="AB10" s="137"/>
    </row>
    <row r="11" spans="2:28">
      <c r="B11" s="139"/>
      <c r="C11" s="141"/>
      <c r="D11" s="143"/>
      <c r="E11" s="143"/>
      <c r="F11" s="141"/>
      <c r="G11" s="57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137"/>
      <c r="AA11" s="137"/>
      <c r="AB11" s="137"/>
    </row>
    <row r="12" spans="2:28" ht="13.7" customHeight="1">
      <c r="B12" s="145" t="s">
        <v>22</v>
      </c>
      <c r="C12" s="146">
        <v>5</v>
      </c>
      <c r="D12" s="147" t="s">
        <v>52</v>
      </c>
      <c r="E12" s="148" t="s">
        <v>69</v>
      </c>
      <c r="F12" s="149" t="s">
        <v>255</v>
      </c>
      <c r="G12" s="56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137"/>
      <c r="AA12" s="137"/>
      <c r="AB12" s="137"/>
    </row>
    <row r="13" spans="2:28">
      <c r="B13" s="139"/>
      <c r="C13" s="141"/>
      <c r="D13" s="143"/>
      <c r="E13" s="143"/>
      <c r="F13" s="141"/>
      <c r="G13" s="57"/>
      <c r="H13" s="2" t="s">
        <v>21</v>
      </c>
      <c r="I13" s="2"/>
      <c r="J13" s="2"/>
      <c r="K13" s="2"/>
      <c r="L13" s="2"/>
      <c r="M13" s="2">
        <v>1</v>
      </c>
      <c r="N13" s="2">
        <v>1</v>
      </c>
      <c r="O13" s="2"/>
      <c r="P13" s="2"/>
      <c r="Q13" s="2"/>
      <c r="R13" s="2"/>
      <c r="S13" s="2"/>
      <c r="T13" s="8"/>
      <c r="U13" s="9"/>
      <c r="V13" s="8"/>
      <c r="X13" s="119"/>
      <c r="Y13" s="112"/>
      <c r="Z13" s="137"/>
      <c r="AA13" s="137"/>
      <c r="AB13" s="137"/>
    </row>
    <row r="14" spans="2:28" ht="13.7" customHeight="1">
      <c r="B14" s="145" t="s">
        <v>22</v>
      </c>
      <c r="C14" s="146">
        <v>6</v>
      </c>
      <c r="D14" s="147" t="s">
        <v>32</v>
      </c>
      <c r="E14" s="148" t="s">
        <v>47</v>
      </c>
      <c r="F14" s="146" t="s">
        <v>50</v>
      </c>
      <c r="G14" s="56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136" t="s">
        <v>398</v>
      </c>
      <c r="AA14" s="137"/>
      <c r="AB14" s="137"/>
    </row>
    <row r="15" spans="2:28">
      <c r="B15" s="139"/>
      <c r="C15" s="141"/>
      <c r="D15" s="143"/>
      <c r="E15" s="143"/>
      <c r="F15" s="141"/>
      <c r="G15" s="57"/>
      <c r="H15" s="2" t="s">
        <v>21</v>
      </c>
      <c r="I15" s="2"/>
      <c r="J15" s="2"/>
      <c r="K15" s="2"/>
      <c r="L15" s="2"/>
      <c r="M15" s="2">
        <v>1</v>
      </c>
      <c r="N15" s="2">
        <v>1</v>
      </c>
      <c r="O15" s="2"/>
      <c r="P15" s="2"/>
      <c r="Q15" s="2"/>
      <c r="R15" s="2"/>
      <c r="S15" s="2"/>
      <c r="T15" s="8"/>
      <c r="U15" s="9"/>
      <c r="V15" s="8"/>
      <c r="Z15" s="136"/>
      <c r="AA15" s="137"/>
      <c r="AB15" s="137"/>
    </row>
    <row r="16" spans="2:28" ht="13.7" customHeight="1">
      <c r="B16" s="145" t="s">
        <v>22</v>
      </c>
      <c r="C16" s="146">
        <v>7</v>
      </c>
      <c r="D16" s="147" t="s">
        <v>53</v>
      </c>
      <c r="E16" s="148" t="s">
        <v>86</v>
      </c>
      <c r="F16" s="146" t="s">
        <v>50</v>
      </c>
      <c r="G16" s="56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137"/>
      <c r="AA16" s="137"/>
      <c r="AB16" s="137"/>
    </row>
    <row r="17" spans="2:28">
      <c r="B17" s="139"/>
      <c r="C17" s="141"/>
      <c r="D17" s="143"/>
      <c r="E17" s="143"/>
      <c r="F17" s="141"/>
      <c r="G17" s="57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137"/>
      <c r="AA17" s="137"/>
      <c r="AB17" s="137"/>
    </row>
    <row r="18" spans="2:28" ht="13.7" customHeight="1">
      <c r="B18" s="116" t="s">
        <v>22</v>
      </c>
      <c r="C18" s="114">
        <v>8</v>
      </c>
      <c r="D18" s="118" t="s">
        <v>52</v>
      </c>
      <c r="E18" s="122" t="s">
        <v>44</v>
      </c>
      <c r="F18" s="114" t="s">
        <v>50</v>
      </c>
      <c r="G18" s="15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136" t="s">
        <v>399</v>
      </c>
      <c r="AA18" s="136" t="s">
        <v>405</v>
      </c>
      <c r="AB18" s="136" t="s">
        <v>424</v>
      </c>
    </row>
    <row r="19" spans="2:28">
      <c r="B19" s="117"/>
      <c r="C19" s="115"/>
      <c r="D19" s="119"/>
      <c r="E19" s="119"/>
      <c r="F19" s="115"/>
      <c r="G19" s="16"/>
      <c r="H19" s="2" t="s">
        <v>21</v>
      </c>
      <c r="I19" s="2"/>
      <c r="J19" s="2"/>
      <c r="K19" s="2"/>
      <c r="L19" s="2"/>
      <c r="M19" s="2"/>
      <c r="N19" s="2"/>
      <c r="O19" s="55">
        <v>1</v>
      </c>
      <c r="P19" s="2">
        <v>1</v>
      </c>
      <c r="Q19" s="2"/>
      <c r="R19" s="2"/>
      <c r="S19" s="2"/>
      <c r="T19" s="8"/>
      <c r="U19" s="9"/>
      <c r="V19" s="8"/>
      <c r="Z19" s="136"/>
      <c r="AA19" s="136"/>
      <c r="AB19" s="136"/>
    </row>
    <row r="20" spans="2:28" ht="13.7" customHeight="1">
      <c r="B20" s="116" t="s">
        <v>22</v>
      </c>
      <c r="C20" s="114">
        <v>9</v>
      </c>
      <c r="D20" s="118" t="s">
        <v>45</v>
      </c>
      <c r="E20" s="120" t="s">
        <v>46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136" t="s">
        <v>400</v>
      </c>
      <c r="AA20" s="136" t="s">
        <v>406</v>
      </c>
      <c r="AB20" s="136" t="s">
        <v>428</v>
      </c>
    </row>
    <row r="21" spans="2:28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/>
      <c r="R21" s="2"/>
      <c r="S21" s="2"/>
      <c r="T21" s="8"/>
      <c r="U21" s="9"/>
      <c r="V21" s="8"/>
      <c r="Z21" s="136"/>
      <c r="AA21" s="136"/>
      <c r="AB21" s="136"/>
    </row>
    <row r="22" spans="2:28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374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136" t="s">
        <v>401</v>
      </c>
      <c r="AA22" s="136" t="s">
        <v>407</v>
      </c>
      <c r="AB22" s="136" t="s">
        <v>425</v>
      </c>
    </row>
    <row r="23" spans="2:28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/>
      <c r="O23" s="2">
        <v>1</v>
      </c>
      <c r="P23" s="2">
        <v>1</v>
      </c>
      <c r="Q23" s="2"/>
      <c r="R23" s="2"/>
      <c r="S23" s="2"/>
      <c r="T23" s="8"/>
      <c r="U23" s="9"/>
      <c r="V23" s="8"/>
      <c r="X23" s="119"/>
      <c r="Y23" s="112"/>
      <c r="Z23" s="136"/>
      <c r="AA23" s="136"/>
      <c r="AB23" s="136"/>
    </row>
    <row r="24" spans="2:28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/>
      <c r="P24" s="3">
        <v>1</v>
      </c>
      <c r="Q24" s="3">
        <v>1</v>
      </c>
      <c r="R24" s="3">
        <v>1</v>
      </c>
      <c r="S24" s="3">
        <v>1</v>
      </c>
      <c r="T24" s="4">
        <v>1</v>
      </c>
      <c r="U24" s="5"/>
      <c r="V24" s="4">
        <v>1</v>
      </c>
      <c r="W24" s="6">
        <f>500*12/1000</f>
        <v>6</v>
      </c>
      <c r="X24" s="120"/>
      <c r="Y24" s="112"/>
      <c r="Z24" s="136" t="s">
        <v>402</v>
      </c>
      <c r="AA24" s="136" t="s">
        <v>408</v>
      </c>
      <c r="AB24" s="136" t="s">
        <v>426</v>
      </c>
    </row>
    <row r="25" spans="2:28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>
        <v>1</v>
      </c>
      <c r="Q25" s="2">
        <v>1</v>
      </c>
      <c r="R25" s="2"/>
      <c r="S25" s="2"/>
      <c r="T25" s="8"/>
      <c r="U25" s="9"/>
      <c r="V25" s="8"/>
      <c r="X25" s="119"/>
      <c r="Y25" s="112"/>
      <c r="Z25" s="136"/>
      <c r="AA25" s="136"/>
      <c r="AB25" s="136"/>
    </row>
    <row r="26" spans="2:28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136"/>
      <c r="AA26" s="136"/>
      <c r="AB26" s="136"/>
    </row>
    <row r="27" spans="2:28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 s="9"/>
      <c r="V27" s="8"/>
      <c r="X27" s="119"/>
      <c r="Y27" s="112"/>
      <c r="Z27" s="136"/>
      <c r="AA27" s="136"/>
      <c r="AB27" s="136"/>
    </row>
    <row r="28" spans="2:28" ht="13.7" customHeight="1">
      <c r="B28" s="116" t="s">
        <v>22</v>
      </c>
      <c r="C28" s="114">
        <v>13</v>
      </c>
      <c r="D28" s="118" t="s">
        <v>36</v>
      </c>
      <c r="E28" s="122" t="s">
        <v>66</v>
      </c>
      <c r="F28" s="114" t="s">
        <v>37</v>
      </c>
      <c r="G28" s="15" t="s">
        <v>37</v>
      </c>
      <c r="H28" s="3" t="s">
        <v>20</v>
      </c>
      <c r="I28" s="3"/>
      <c r="J28" s="3"/>
      <c r="K28" s="3"/>
      <c r="L28" s="3"/>
      <c r="M28" s="3"/>
      <c r="N28" s="3"/>
      <c r="O28" s="3"/>
      <c r="P28" s="3">
        <v>1</v>
      </c>
      <c r="Q28" s="3">
        <v>1</v>
      </c>
      <c r="R28" s="3"/>
      <c r="S28" s="3"/>
      <c r="T28" s="4"/>
      <c r="U28" s="5"/>
      <c r="V28" s="4">
        <v>0.5</v>
      </c>
      <c r="X28" s="120" t="s">
        <v>58</v>
      </c>
      <c r="Y28" s="112"/>
      <c r="Z28" s="136"/>
      <c r="AA28" s="136" t="s">
        <v>409</v>
      </c>
      <c r="AB28" s="136" t="s">
        <v>427</v>
      </c>
    </row>
    <row r="29" spans="2:28">
      <c r="B29" s="117"/>
      <c r="C29" s="115"/>
      <c r="D29" s="119"/>
      <c r="E29" s="119"/>
      <c r="F29" s="115"/>
      <c r="G29" s="16"/>
      <c r="H29" s="2" t="s">
        <v>21</v>
      </c>
      <c r="I29" s="2"/>
      <c r="J29" s="2"/>
      <c r="K29" s="2"/>
      <c r="L29" s="2"/>
      <c r="M29" s="2"/>
      <c r="N29" s="2"/>
      <c r="O29" s="2"/>
      <c r="P29" s="2">
        <v>1</v>
      </c>
      <c r="Q29" s="2"/>
      <c r="R29" s="2"/>
      <c r="S29" s="2"/>
      <c r="T29" s="8"/>
      <c r="U29" s="9"/>
      <c r="V29" s="8"/>
      <c r="X29" s="119"/>
      <c r="Y29" s="112"/>
      <c r="Z29" s="136"/>
      <c r="AA29" s="136"/>
      <c r="AB29" s="136"/>
    </row>
    <row r="30" spans="2:28">
      <c r="B30" s="66" t="s">
        <v>22</v>
      </c>
      <c r="C30" s="114">
        <v>14</v>
      </c>
      <c r="D30" s="96" t="s">
        <v>76</v>
      </c>
      <c r="E30" s="96" t="s">
        <v>75</v>
      </c>
      <c r="F30" s="67" t="s">
        <v>163</v>
      </c>
      <c r="G30" s="27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136"/>
      <c r="AA30" s="136"/>
      <c r="AB30" s="136"/>
    </row>
    <row r="31" spans="2:28">
      <c r="B31" s="66"/>
      <c r="C31" s="115"/>
      <c r="D31" s="96"/>
      <c r="E31" s="96"/>
      <c r="F31" s="67"/>
      <c r="G31" s="16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136"/>
      <c r="AA31" s="136"/>
      <c r="AB31" s="136"/>
    </row>
    <row r="32" spans="2:28">
      <c r="B32" s="66" t="s">
        <v>22</v>
      </c>
      <c r="C32" s="114">
        <v>15</v>
      </c>
      <c r="D32" s="96" t="s">
        <v>78</v>
      </c>
      <c r="E32" s="99" t="s">
        <v>42</v>
      </c>
      <c r="F32" s="67" t="s">
        <v>50</v>
      </c>
      <c r="G32" s="15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136"/>
      <c r="AA32" s="136"/>
      <c r="AB32" s="136"/>
    </row>
    <row r="33" spans="2:28">
      <c r="B33" s="66"/>
      <c r="C33" s="115"/>
      <c r="D33" s="96"/>
      <c r="E33" s="99"/>
      <c r="F33" s="67"/>
      <c r="G33" s="16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136"/>
      <c r="AA33" s="136"/>
      <c r="AB33" s="136"/>
    </row>
    <row r="34" spans="2:28" ht="15.75" customHeight="1">
      <c r="B34" s="138" t="s">
        <v>22</v>
      </c>
      <c r="C34" s="140">
        <v>16</v>
      </c>
      <c r="D34" s="142" t="s">
        <v>27</v>
      </c>
      <c r="E34" s="144" t="s">
        <v>80</v>
      </c>
      <c r="F34" s="140" t="s">
        <v>49</v>
      </c>
      <c r="G34" s="58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136" t="s">
        <v>403</v>
      </c>
      <c r="AA34" s="137"/>
      <c r="AB34" s="137"/>
    </row>
    <row r="35" spans="2:28">
      <c r="B35" s="139"/>
      <c r="C35" s="141"/>
      <c r="D35" s="143"/>
      <c r="E35" s="143"/>
      <c r="F35" s="141"/>
      <c r="G35" s="57"/>
      <c r="H35" s="2" t="s">
        <v>21</v>
      </c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8"/>
      <c r="U35" s="9">
        <v>2.2999999999999998</v>
      </c>
      <c r="V35" s="8"/>
      <c r="W35" s="6">
        <f>2*24*12</f>
        <v>576</v>
      </c>
      <c r="Z35" s="136"/>
      <c r="AA35" s="137"/>
      <c r="AB35" s="137"/>
    </row>
    <row r="36" spans="2:28">
      <c r="B36" s="66" t="s">
        <v>22</v>
      </c>
      <c r="C36" s="110">
        <v>17</v>
      </c>
      <c r="D36" s="96"/>
      <c r="E36" s="96"/>
      <c r="F36" s="67"/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5"/>
      <c r="V36" s="4"/>
      <c r="W36" s="6">
        <f>576*4/1000</f>
        <v>2.3039999999999998</v>
      </c>
      <c r="Z36" s="68"/>
      <c r="AA36" s="68"/>
      <c r="AB36" s="68"/>
    </row>
    <row r="37" spans="2:28" ht="16.5" thickBot="1">
      <c r="B37" s="94"/>
      <c r="C37" s="111"/>
      <c r="D37" s="97"/>
      <c r="E37" s="97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</row>
    <row r="38" spans="2:28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9</v>
      </c>
      <c r="M38" s="6">
        <f t="shared" si="0"/>
        <v>8</v>
      </c>
      <c r="N38" s="6">
        <f t="shared" si="0"/>
        <v>9</v>
      </c>
      <c r="O38" s="6">
        <f t="shared" si="0"/>
        <v>7</v>
      </c>
      <c r="P38" s="6">
        <f t="shared" si="0"/>
        <v>10</v>
      </c>
      <c r="Q38" s="6">
        <f t="shared" si="0"/>
        <v>6</v>
      </c>
      <c r="R38" s="6">
        <f t="shared" si="0"/>
        <v>6</v>
      </c>
      <c r="S38" s="6">
        <f t="shared" si="0"/>
        <v>6</v>
      </c>
      <c r="T38" s="6">
        <f t="shared" si="0"/>
        <v>5</v>
      </c>
      <c r="U38" s="19"/>
    </row>
    <row r="39" spans="2:28" ht="16.5" thickBot="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28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0">
        <f>SUMIF($H$4:$H$37,"Result",$U$4:$U$37)</f>
        <v>2.2999999999999998</v>
      </c>
      <c r="V40" s="23"/>
    </row>
    <row r="41" spans="2:28">
      <c r="B41" s="17"/>
      <c r="C41" s="17"/>
      <c r="U41" s="24"/>
    </row>
    <row r="42" spans="2:28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/>
      <c r="AB42" s="137"/>
    </row>
    <row r="43" spans="2:28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  <c r="AB43" s="137"/>
    </row>
    <row r="44" spans="2:28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137" t="s">
        <v>386</v>
      </c>
      <c r="AA44" s="137"/>
      <c r="AB44" s="137"/>
    </row>
    <row r="45" spans="2:28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>
        <v>1</v>
      </c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137"/>
      <c r="AA45" s="137"/>
      <c r="AB45" s="137"/>
    </row>
    <row r="46" spans="2:28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137" t="s">
        <v>386</v>
      </c>
      <c r="AA46" s="137"/>
      <c r="AB46" s="137"/>
    </row>
    <row r="47" spans="2:28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137"/>
      <c r="AA47" s="137"/>
      <c r="AB47" s="137"/>
    </row>
    <row r="48" spans="2:28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386</v>
      </c>
      <c r="AA48" s="137"/>
      <c r="AB48" s="137"/>
    </row>
    <row r="49" spans="2:28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>
        <v>1</v>
      </c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  <c r="AB49" s="137"/>
    </row>
    <row r="50" spans="2:28">
      <c r="B50" s="66" t="s">
        <v>22</v>
      </c>
      <c r="C50" s="110">
        <v>22</v>
      </c>
      <c r="D50" s="96"/>
      <c r="E50" s="99" t="s">
        <v>417</v>
      </c>
      <c r="F50" s="67" t="s">
        <v>37</v>
      </c>
      <c r="G50" s="15"/>
      <c r="H50" s="3" t="s">
        <v>20</v>
      </c>
      <c r="I50" s="3"/>
      <c r="J50" s="3"/>
      <c r="K50" s="3"/>
      <c r="L50" s="3"/>
      <c r="M50" s="3"/>
      <c r="N50" s="3"/>
      <c r="O50" s="3"/>
      <c r="P50" s="3"/>
      <c r="Q50" s="3">
        <v>1</v>
      </c>
      <c r="R50" s="3"/>
      <c r="S50" s="3"/>
      <c r="T50" s="4"/>
      <c r="U50" s="5"/>
      <c r="V50" s="4"/>
      <c r="Z50" s="68"/>
      <c r="AA50" s="68"/>
      <c r="AB50" s="68"/>
    </row>
    <row r="51" spans="2:28" ht="16.5" thickBot="1">
      <c r="B51" s="94"/>
      <c r="C51" s="111"/>
      <c r="D51" s="97"/>
      <c r="E51" s="151"/>
      <c r="F51" s="95"/>
      <c r="G51" s="31"/>
      <c r="H51" s="32" t="s">
        <v>21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3"/>
      <c r="U51" s="34"/>
      <c r="V51" s="33"/>
      <c r="Z51" s="68"/>
      <c r="AA51" s="68"/>
      <c r="AB51" s="68"/>
    </row>
    <row r="52" spans="2:28">
      <c r="B52" s="66" t="s">
        <v>22</v>
      </c>
      <c r="C52" s="110">
        <v>23</v>
      </c>
      <c r="D52" s="96"/>
      <c r="E52" s="99" t="s">
        <v>418</v>
      </c>
      <c r="F52" s="67" t="s">
        <v>49</v>
      </c>
      <c r="G52" s="15"/>
      <c r="H52" s="3" t="s">
        <v>20</v>
      </c>
      <c r="I52" s="3"/>
      <c r="J52" s="3"/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4"/>
      <c r="U52" s="5"/>
      <c r="V52" s="4"/>
      <c r="Z52" s="68"/>
      <c r="AA52" s="68"/>
      <c r="AB52" s="68"/>
    </row>
    <row r="53" spans="2:28" ht="16.5" thickBot="1">
      <c r="B53" s="94"/>
      <c r="C53" s="111"/>
      <c r="D53" s="97"/>
      <c r="E53" s="151"/>
      <c r="F53" s="95"/>
      <c r="G53" s="31"/>
      <c r="H53" s="32" t="s">
        <v>21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3"/>
      <c r="U53" s="34"/>
      <c r="V53" s="33"/>
      <c r="Z53" s="68"/>
      <c r="AA53" s="68"/>
      <c r="AB53" s="68"/>
    </row>
  </sheetData>
  <autoFilter ref="B3:X40" xr:uid="{00000000-0009-0000-0000-00000B000000}"/>
  <mergeCells count="211"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  <mergeCell ref="X4:X5"/>
    <mergeCell ref="Y4:Y5"/>
    <mergeCell ref="Z4:Z5"/>
    <mergeCell ref="AA4:AA5"/>
    <mergeCell ref="B6:B7"/>
    <mergeCell ref="C6:C7"/>
    <mergeCell ref="D6:D7"/>
    <mergeCell ref="E6:E7"/>
    <mergeCell ref="F6:F7"/>
    <mergeCell ref="X6:X7"/>
    <mergeCell ref="Y6:Y7"/>
    <mergeCell ref="Z6:Z7"/>
    <mergeCell ref="AA6:AA7"/>
    <mergeCell ref="B8:B9"/>
    <mergeCell ref="C8:C9"/>
    <mergeCell ref="D8:D9"/>
    <mergeCell ref="E8:E9"/>
    <mergeCell ref="F8:F9"/>
    <mergeCell ref="X8:X9"/>
    <mergeCell ref="Y8:Y9"/>
    <mergeCell ref="Z8:Z9"/>
    <mergeCell ref="AA8:AA9"/>
    <mergeCell ref="B10:B11"/>
    <mergeCell ref="C10:C11"/>
    <mergeCell ref="D10:D11"/>
    <mergeCell ref="E10:E11"/>
    <mergeCell ref="F10:F11"/>
    <mergeCell ref="X10:X11"/>
    <mergeCell ref="Y10:Y11"/>
    <mergeCell ref="Z10:Z11"/>
    <mergeCell ref="AA10:AA11"/>
    <mergeCell ref="B12:B13"/>
    <mergeCell ref="C12:C13"/>
    <mergeCell ref="D12:D13"/>
    <mergeCell ref="E12:E13"/>
    <mergeCell ref="F12:F13"/>
    <mergeCell ref="X12:X13"/>
    <mergeCell ref="Y12:Y13"/>
    <mergeCell ref="Z12:Z13"/>
    <mergeCell ref="AA12:AA13"/>
    <mergeCell ref="AA14:AA15"/>
    <mergeCell ref="B16:B17"/>
    <mergeCell ref="C16:C17"/>
    <mergeCell ref="D16:D17"/>
    <mergeCell ref="E16:E17"/>
    <mergeCell ref="F16:F17"/>
    <mergeCell ref="X16:X17"/>
    <mergeCell ref="Y16:Y17"/>
    <mergeCell ref="Z16:Z17"/>
    <mergeCell ref="AA16:AA17"/>
    <mergeCell ref="B14:B15"/>
    <mergeCell ref="C14:C15"/>
    <mergeCell ref="D14:D15"/>
    <mergeCell ref="E14:E15"/>
    <mergeCell ref="F14:F15"/>
    <mergeCell ref="Z14:Z15"/>
    <mergeCell ref="AA18:AA19"/>
    <mergeCell ref="B20:B21"/>
    <mergeCell ref="C20:C21"/>
    <mergeCell ref="D20:D21"/>
    <mergeCell ref="E20:E21"/>
    <mergeCell ref="F20:F21"/>
    <mergeCell ref="Z20:Z21"/>
    <mergeCell ref="AA20:AA21"/>
    <mergeCell ref="B18:B19"/>
    <mergeCell ref="C18:C19"/>
    <mergeCell ref="D18:D19"/>
    <mergeCell ref="E18:E19"/>
    <mergeCell ref="F18:F19"/>
    <mergeCell ref="Z18:Z19"/>
    <mergeCell ref="Y22:Y23"/>
    <mergeCell ref="Z22:Z23"/>
    <mergeCell ref="AA22:AA23"/>
    <mergeCell ref="B24:B25"/>
    <mergeCell ref="C24:C25"/>
    <mergeCell ref="D24:D25"/>
    <mergeCell ref="E24:E25"/>
    <mergeCell ref="F24:F25"/>
    <mergeCell ref="X24:X25"/>
    <mergeCell ref="Y24:Y25"/>
    <mergeCell ref="B22:B23"/>
    <mergeCell ref="C22:C23"/>
    <mergeCell ref="D22:D23"/>
    <mergeCell ref="E22:E23"/>
    <mergeCell ref="F22:F23"/>
    <mergeCell ref="X22:X23"/>
    <mergeCell ref="Z24:Z25"/>
    <mergeCell ref="AA24:AA25"/>
    <mergeCell ref="B26:B27"/>
    <mergeCell ref="C26:C27"/>
    <mergeCell ref="D26:D27"/>
    <mergeCell ref="E26:E27"/>
    <mergeCell ref="F26:F27"/>
    <mergeCell ref="X26:X27"/>
    <mergeCell ref="Y26:Y27"/>
    <mergeCell ref="Z26:Z27"/>
    <mergeCell ref="AA26:AA27"/>
    <mergeCell ref="B28:B29"/>
    <mergeCell ref="C28:C29"/>
    <mergeCell ref="D28:D29"/>
    <mergeCell ref="E28:E29"/>
    <mergeCell ref="F28:F29"/>
    <mergeCell ref="X28:X29"/>
    <mergeCell ref="Y28:Y29"/>
    <mergeCell ref="Z28:Z29"/>
    <mergeCell ref="AA28:AA29"/>
    <mergeCell ref="AA30:AA31"/>
    <mergeCell ref="B32:B33"/>
    <mergeCell ref="C32:C33"/>
    <mergeCell ref="D32:D33"/>
    <mergeCell ref="E32:E33"/>
    <mergeCell ref="F32:F33"/>
    <mergeCell ref="Z32:Z33"/>
    <mergeCell ref="AA32:AA33"/>
    <mergeCell ref="B30:B31"/>
    <mergeCell ref="C30:C31"/>
    <mergeCell ref="D30:D31"/>
    <mergeCell ref="E30:E31"/>
    <mergeCell ref="F30:F31"/>
    <mergeCell ref="Z30:Z31"/>
    <mergeCell ref="O39:T39"/>
    <mergeCell ref="O40:T40"/>
    <mergeCell ref="B42:B43"/>
    <mergeCell ref="C42:C43"/>
    <mergeCell ref="D42:D43"/>
    <mergeCell ref="E42:E43"/>
    <mergeCell ref="F42:F43"/>
    <mergeCell ref="AA34:AA35"/>
    <mergeCell ref="B36:B37"/>
    <mergeCell ref="C36:C37"/>
    <mergeCell ref="D36:D37"/>
    <mergeCell ref="E36:E37"/>
    <mergeCell ref="F36:F37"/>
    <mergeCell ref="Z36:Z37"/>
    <mergeCell ref="AA36:AA37"/>
    <mergeCell ref="B34:B35"/>
    <mergeCell ref="C34:C35"/>
    <mergeCell ref="D34:D35"/>
    <mergeCell ref="E34:E35"/>
    <mergeCell ref="F34:F35"/>
    <mergeCell ref="Z34:Z35"/>
    <mergeCell ref="Z42:Z43"/>
    <mergeCell ref="AA42:AA43"/>
    <mergeCell ref="B44:B45"/>
    <mergeCell ref="C44:C45"/>
    <mergeCell ref="D44:D45"/>
    <mergeCell ref="E44:E45"/>
    <mergeCell ref="F44:F45"/>
    <mergeCell ref="Z44:Z45"/>
    <mergeCell ref="AA44:AA45"/>
    <mergeCell ref="AA46:AA47"/>
    <mergeCell ref="B48:B49"/>
    <mergeCell ref="C48:C49"/>
    <mergeCell ref="D48:D49"/>
    <mergeCell ref="E48:E49"/>
    <mergeCell ref="F48:F49"/>
    <mergeCell ref="Z48:Z49"/>
    <mergeCell ref="AA48:AA49"/>
    <mergeCell ref="B46:B47"/>
    <mergeCell ref="C46:C47"/>
    <mergeCell ref="D46:D47"/>
    <mergeCell ref="E46:E47"/>
    <mergeCell ref="F46:F47"/>
    <mergeCell ref="Z46:Z47"/>
    <mergeCell ref="AA50:AA51"/>
    <mergeCell ref="B52:B53"/>
    <mergeCell ref="C52:C53"/>
    <mergeCell ref="D52:D53"/>
    <mergeCell ref="E52:E53"/>
    <mergeCell ref="F52:F53"/>
    <mergeCell ref="Z52:Z53"/>
    <mergeCell ref="AA52:AA53"/>
    <mergeCell ref="B50:B51"/>
    <mergeCell ref="C50:C51"/>
    <mergeCell ref="D50:D51"/>
    <mergeCell ref="E50:E51"/>
    <mergeCell ref="F50:F51"/>
    <mergeCell ref="Z50:Z51"/>
    <mergeCell ref="AB16:AB17"/>
    <mergeCell ref="AB18:AB19"/>
    <mergeCell ref="AB20:AB21"/>
    <mergeCell ref="AB22:AB23"/>
    <mergeCell ref="AB24:AB25"/>
    <mergeCell ref="AB26:AB27"/>
    <mergeCell ref="AB4:AB5"/>
    <mergeCell ref="AB6:AB7"/>
    <mergeCell ref="AB8:AB9"/>
    <mergeCell ref="AB10:AB11"/>
    <mergeCell ref="AB12:AB13"/>
    <mergeCell ref="AB14:AB15"/>
    <mergeCell ref="AB44:AB45"/>
    <mergeCell ref="AB46:AB47"/>
    <mergeCell ref="AB48:AB49"/>
    <mergeCell ref="AB50:AB51"/>
    <mergeCell ref="AB52:AB53"/>
    <mergeCell ref="AB28:AB29"/>
    <mergeCell ref="AB30:AB31"/>
    <mergeCell ref="AB32:AB33"/>
    <mergeCell ref="AB34:AB35"/>
    <mergeCell ref="AB36:AB37"/>
    <mergeCell ref="AB42:AB43"/>
  </mergeCells>
  <phoneticPr fontId="4"/>
  <conditionalFormatting sqref="I38:V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3 I14:T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A77-9B26-4F79-A1A6-91519CAE7110}">
  <dimension ref="B1:AC53"/>
  <sheetViews>
    <sheetView showGridLines="0" zoomScale="90" zoomScaleNormal="90" workbookViewId="0">
      <pane xSplit="22" ySplit="3" topLeftCell="W4" activePane="bottomRight" state="frozen"/>
      <selection pane="topRight" activeCell="W1" sqref="W1"/>
      <selection pane="bottomLeft" activeCell="A4" sqref="A4"/>
      <selection pane="bottomRight" activeCell="S29" sqref="S29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29" width="21.85546875" style="6" customWidth="1"/>
    <col min="30" max="16384" width="9.140625" style="6"/>
  </cols>
  <sheetData>
    <row r="1" spans="2:29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29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29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W3" s="6" t="s">
        <v>404</v>
      </c>
      <c r="X3" s="35">
        <v>44708</v>
      </c>
      <c r="Y3" s="35">
        <v>44715</v>
      </c>
      <c r="Z3" s="54">
        <v>44827</v>
      </c>
      <c r="AA3" s="54">
        <v>44848</v>
      </c>
      <c r="AB3" s="54">
        <v>44900</v>
      </c>
      <c r="AC3" s="54">
        <v>44907</v>
      </c>
    </row>
    <row r="4" spans="2:29" ht="13.7" customHeight="1">
      <c r="B4" s="145" t="s">
        <v>22</v>
      </c>
      <c r="C4" s="146">
        <v>1</v>
      </c>
      <c r="D4" s="147" t="s">
        <v>64</v>
      </c>
      <c r="E4" s="148" t="s">
        <v>62</v>
      </c>
      <c r="F4" s="146" t="s">
        <v>50</v>
      </c>
      <c r="G4" s="56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  <c r="AB4" s="137"/>
      <c r="AC4" s="137"/>
    </row>
    <row r="5" spans="2:29">
      <c r="B5" s="139"/>
      <c r="C5" s="141"/>
      <c r="D5" s="143"/>
      <c r="E5" s="143"/>
      <c r="F5" s="141"/>
      <c r="G5" s="57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137"/>
      <c r="AA5" s="137"/>
      <c r="AB5" s="137"/>
      <c r="AC5" s="137"/>
    </row>
    <row r="6" spans="2:29" ht="13.7" customHeight="1">
      <c r="B6" s="145" t="s">
        <v>22</v>
      </c>
      <c r="C6" s="146">
        <v>2</v>
      </c>
      <c r="D6" s="147" t="s">
        <v>27</v>
      </c>
      <c r="E6" s="148" t="s">
        <v>25</v>
      </c>
      <c r="F6" s="146" t="s">
        <v>49</v>
      </c>
      <c r="G6" s="56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W6" s="6">
        <f>+(115/60)*24*12</f>
        <v>552</v>
      </c>
      <c r="X6" s="68" t="s">
        <v>61</v>
      </c>
      <c r="Y6" s="113" t="s">
        <v>83</v>
      </c>
      <c r="Z6" s="137"/>
      <c r="AA6" s="137"/>
      <c r="AB6" s="137"/>
      <c r="AC6" s="137"/>
    </row>
    <row r="7" spans="2:29">
      <c r="B7" s="139"/>
      <c r="C7" s="141"/>
      <c r="D7" s="143"/>
      <c r="E7" s="143"/>
      <c r="F7" s="141"/>
      <c r="G7" s="57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137"/>
      <c r="AA7" s="137"/>
      <c r="AB7" s="137"/>
      <c r="AC7" s="137"/>
    </row>
    <row r="8" spans="2:29" ht="13.7" customHeight="1">
      <c r="B8" s="145" t="s">
        <v>22</v>
      </c>
      <c r="C8" s="146">
        <v>3</v>
      </c>
      <c r="D8" s="147" t="s">
        <v>28</v>
      </c>
      <c r="E8" s="148" t="s">
        <v>48</v>
      </c>
      <c r="F8" s="146" t="s">
        <v>49</v>
      </c>
      <c r="G8" s="56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137"/>
      <c r="AA8" s="137"/>
      <c r="AB8" s="137"/>
      <c r="AC8" s="137"/>
    </row>
    <row r="9" spans="2:29">
      <c r="B9" s="139"/>
      <c r="C9" s="141"/>
      <c r="D9" s="143"/>
      <c r="E9" s="143"/>
      <c r="F9" s="141"/>
      <c r="G9" s="57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137"/>
      <c r="AA9" s="137"/>
      <c r="AB9" s="137"/>
      <c r="AC9" s="137"/>
    </row>
    <row r="10" spans="2:29" ht="13.7" customHeight="1">
      <c r="B10" s="145" t="s">
        <v>22</v>
      </c>
      <c r="C10" s="146">
        <v>4</v>
      </c>
      <c r="D10" s="147" t="s">
        <v>45</v>
      </c>
      <c r="E10" s="150" t="s">
        <v>67</v>
      </c>
      <c r="F10" s="146" t="s">
        <v>163</v>
      </c>
      <c r="G10" s="56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W10" s="6">
        <v>240</v>
      </c>
      <c r="X10" s="120" t="s">
        <v>59</v>
      </c>
      <c r="Y10" s="112" t="s">
        <v>85</v>
      </c>
      <c r="Z10" s="137"/>
      <c r="AA10" s="137"/>
      <c r="AB10" s="137"/>
      <c r="AC10" s="137"/>
    </row>
    <row r="11" spans="2:29">
      <c r="B11" s="139"/>
      <c r="C11" s="141"/>
      <c r="D11" s="143"/>
      <c r="E11" s="143"/>
      <c r="F11" s="141"/>
      <c r="G11" s="57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137"/>
      <c r="AA11" s="137"/>
      <c r="AB11" s="137"/>
      <c r="AC11" s="137"/>
    </row>
    <row r="12" spans="2:29" ht="13.7" customHeight="1">
      <c r="B12" s="145" t="s">
        <v>22</v>
      </c>
      <c r="C12" s="146">
        <v>5</v>
      </c>
      <c r="D12" s="147" t="s">
        <v>52</v>
      </c>
      <c r="E12" s="148" t="s">
        <v>69</v>
      </c>
      <c r="F12" s="149" t="s">
        <v>255</v>
      </c>
      <c r="G12" s="56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137"/>
      <c r="AA12" s="137"/>
      <c r="AB12" s="137"/>
      <c r="AC12" s="137"/>
    </row>
    <row r="13" spans="2:29">
      <c r="B13" s="139"/>
      <c r="C13" s="141"/>
      <c r="D13" s="143"/>
      <c r="E13" s="143"/>
      <c r="F13" s="141"/>
      <c r="G13" s="57"/>
      <c r="H13" s="2" t="s">
        <v>21</v>
      </c>
      <c r="I13" s="2"/>
      <c r="J13" s="2"/>
      <c r="K13" s="2"/>
      <c r="L13" s="2"/>
      <c r="M13" s="2">
        <v>1</v>
      </c>
      <c r="N13" s="2">
        <v>1</v>
      </c>
      <c r="O13" s="2"/>
      <c r="P13" s="2"/>
      <c r="Q13" s="2"/>
      <c r="R13" s="2"/>
      <c r="S13" s="2"/>
      <c r="T13" s="8"/>
      <c r="U13" s="9"/>
      <c r="V13" s="8"/>
      <c r="X13" s="119"/>
      <c r="Y13" s="112"/>
      <c r="Z13" s="137"/>
      <c r="AA13" s="137"/>
      <c r="AB13" s="137"/>
      <c r="AC13" s="137"/>
    </row>
    <row r="14" spans="2:29" ht="13.7" customHeight="1">
      <c r="B14" s="145" t="s">
        <v>22</v>
      </c>
      <c r="C14" s="146">
        <v>6</v>
      </c>
      <c r="D14" s="147" t="s">
        <v>32</v>
      </c>
      <c r="E14" s="148" t="s">
        <v>47</v>
      </c>
      <c r="F14" s="146" t="s">
        <v>50</v>
      </c>
      <c r="G14" s="56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136" t="s">
        <v>398</v>
      </c>
      <c r="AA14" s="137"/>
      <c r="AB14" s="137"/>
      <c r="AC14" s="137"/>
    </row>
    <row r="15" spans="2:29">
      <c r="B15" s="139"/>
      <c r="C15" s="141"/>
      <c r="D15" s="143"/>
      <c r="E15" s="143"/>
      <c r="F15" s="141"/>
      <c r="G15" s="57"/>
      <c r="H15" s="2" t="s">
        <v>21</v>
      </c>
      <c r="I15" s="2"/>
      <c r="J15" s="2"/>
      <c r="K15" s="2"/>
      <c r="L15" s="2"/>
      <c r="M15" s="2">
        <v>1</v>
      </c>
      <c r="N15" s="2">
        <v>1</v>
      </c>
      <c r="O15" s="2"/>
      <c r="P15" s="2"/>
      <c r="Q15" s="2"/>
      <c r="R15" s="2"/>
      <c r="S15" s="2"/>
      <c r="T15" s="8"/>
      <c r="U15" s="9"/>
      <c r="V15" s="8"/>
      <c r="Z15" s="136"/>
      <c r="AA15" s="137"/>
      <c r="AB15" s="137"/>
      <c r="AC15" s="137"/>
    </row>
    <row r="16" spans="2:29" ht="13.7" customHeight="1">
      <c r="B16" s="145" t="s">
        <v>22</v>
      </c>
      <c r="C16" s="146">
        <v>7</v>
      </c>
      <c r="D16" s="147" t="s">
        <v>53</v>
      </c>
      <c r="E16" s="148" t="s">
        <v>86</v>
      </c>
      <c r="F16" s="146" t="s">
        <v>50</v>
      </c>
      <c r="G16" s="56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137"/>
      <c r="AA16" s="137"/>
      <c r="AB16" s="137"/>
      <c r="AC16" s="137"/>
    </row>
    <row r="17" spans="2:29">
      <c r="B17" s="139"/>
      <c r="C17" s="141"/>
      <c r="D17" s="143"/>
      <c r="E17" s="143"/>
      <c r="F17" s="141"/>
      <c r="G17" s="57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137"/>
      <c r="AA17" s="137"/>
      <c r="AB17" s="137"/>
      <c r="AC17" s="137"/>
    </row>
    <row r="18" spans="2:29" ht="13.7" customHeight="1">
      <c r="B18" s="116" t="s">
        <v>22</v>
      </c>
      <c r="C18" s="114">
        <v>8</v>
      </c>
      <c r="D18" s="118" t="s">
        <v>52</v>
      </c>
      <c r="E18" s="122" t="s">
        <v>44</v>
      </c>
      <c r="F18" s="114" t="s">
        <v>50</v>
      </c>
      <c r="G18" s="15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136" t="s">
        <v>399</v>
      </c>
      <c r="AA18" s="136" t="s">
        <v>405</v>
      </c>
      <c r="AB18" s="136" t="s">
        <v>424</v>
      </c>
      <c r="AC18" s="136"/>
    </row>
    <row r="19" spans="2:29">
      <c r="B19" s="117"/>
      <c r="C19" s="115"/>
      <c r="D19" s="119"/>
      <c r="E19" s="119"/>
      <c r="F19" s="115"/>
      <c r="G19" s="16"/>
      <c r="H19" s="2" t="s">
        <v>21</v>
      </c>
      <c r="I19" s="2"/>
      <c r="J19" s="2"/>
      <c r="K19" s="2"/>
      <c r="L19" s="2"/>
      <c r="M19" s="2"/>
      <c r="N19" s="2"/>
      <c r="O19" s="55">
        <v>1</v>
      </c>
      <c r="P19" s="2">
        <v>1</v>
      </c>
      <c r="Q19" s="2"/>
      <c r="R19" s="2"/>
      <c r="S19" s="2"/>
      <c r="T19" s="8"/>
      <c r="U19" s="9"/>
      <c r="V19" s="8"/>
      <c r="Z19" s="136"/>
      <c r="AA19" s="136"/>
      <c r="AB19" s="136"/>
      <c r="AC19" s="136"/>
    </row>
    <row r="20" spans="2:29" ht="13.7" customHeight="1">
      <c r="B20" s="116" t="s">
        <v>22</v>
      </c>
      <c r="C20" s="114">
        <v>9</v>
      </c>
      <c r="D20" s="118" t="s">
        <v>45</v>
      </c>
      <c r="E20" s="120" t="s">
        <v>46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136" t="s">
        <v>400</v>
      </c>
      <c r="AA20" s="136" t="s">
        <v>406</v>
      </c>
      <c r="AB20" s="136" t="s">
        <v>428</v>
      </c>
      <c r="AC20" s="136" t="s">
        <v>429</v>
      </c>
    </row>
    <row r="21" spans="2:29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/>
      <c r="R21" s="2"/>
      <c r="S21" s="2"/>
      <c r="T21" s="8"/>
      <c r="U21" s="9"/>
      <c r="V21" s="8"/>
      <c r="Z21" s="136"/>
      <c r="AA21" s="136"/>
      <c r="AB21" s="136"/>
      <c r="AC21" s="136"/>
    </row>
    <row r="22" spans="2:29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374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136" t="s">
        <v>401</v>
      </c>
      <c r="AA22" s="136" t="s">
        <v>407</v>
      </c>
      <c r="AB22" s="136" t="s">
        <v>425</v>
      </c>
      <c r="AC22" s="136" t="s">
        <v>430</v>
      </c>
    </row>
    <row r="23" spans="2:29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/>
      <c r="O23" s="2">
        <v>1</v>
      </c>
      <c r="P23" s="2">
        <v>1</v>
      </c>
      <c r="Q23" s="2"/>
      <c r="R23" s="2"/>
      <c r="S23" s="2"/>
      <c r="T23" s="8"/>
      <c r="U23" s="9"/>
      <c r="V23" s="8"/>
      <c r="X23" s="119"/>
      <c r="Y23" s="112"/>
      <c r="Z23" s="136"/>
      <c r="AA23" s="136"/>
      <c r="AB23" s="136"/>
      <c r="AC23" s="136"/>
    </row>
    <row r="24" spans="2:29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/>
      <c r="P24" s="3">
        <v>1</v>
      </c>
      <c r="Q24" s="3">
        <v>1</v>
      </c>
      <c r="R24" s="3">
        <v>1</v>
      </c>
      <c r="S24" s="3">
        <v>1</v>
      </c>
      <c r="T24" s="4">
        <v>1</v>
      </c>
      <c r="U24" s="5"/>
      <c r="V24" s="4">
        <v>1</v>
      </c>
      <c r="W24" s="6">
        <f>500*12/1000</f>
        <v>6</v>
      </c>
      <c r="X24" s="120"/>
      <c r="Y24" s="112"/>
      <c r="Z24" s="136" t="s">
        <v>402</v>
      </c>
      <c r="AA24" s="136" t="s">
        <v>408</v>
      </c>
      <c r="AB24" s="136" t="s">
        <v>426</v>
      </c>
      <c r="AC24" s="136" t="s">
        <v>431</v>
      </c>
    </row>
    <row r="25" spans="2:29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>
        <v>1</v>
      </c>
      <c r="Q25" s="2">
        <v>1</v>
      </c>
      <c r="R25" s="2"/>
      <c r="S25" s="2"/>
      <c r="T25" s="8"/>
      <c r="U25" s="9"/>
      <c r="V25" s="8"/>
      <c r="X25" s="119"/>
      <c r="Y25" s="112"/>
      <c r="Z25" s="136"/>
      <c r="AA25" s="136"/>
      <c r="AB25" s="136"/>
      <c r="AC25" s="136"/>
    </row>
    <row r="26" spans="2:29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136"/>
      <c r="AA26" s="136"/>
      <c r="AB26" s="136"/>
      <c r="AC26" s="136"/>
    </row>
    <row r="27" spans="2:29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 s="9"/>
      <c r="V27" s="8"/>
      <c r="X27" s="119"/>
      <c r="Y27" s="112"/>
      <c r="Z27" s="136"/>
      <c r="AA27" s="136"/>
      <c r="AB27" s="136"/>
      <c r="AC27" s="136"/>
    </row>
    <row r="28" spans="2:29" ht="13.7" customHeight="1">
      <c r="B28" s="116" t="s">
        <v>22</v>
      </c>
      <c r="C28" s="114">
        <v>13</v>
      </c>
      <c r="D28" s="118" t="s">
        <v>36</v>
      </c>
      <c r="E28" s="122" t="s">
        <v>66</v>
      </c>
      <c r="F28" s="114" t="s">
        <v>37</v>
      </c>
      <c r="G28" s="15" t="s">
        <v>37</v>
      </c>
      <c r="H28" s="3" t="s">
        <v>20</v>
      </c>
      <c r="I28" s="3"/>
      <c r="J28" s="3"/>
      <c r="K28" s="3"/>
      <c r="L28" s="3"/>
      <c r="M28" s="3"/>
      <c r="N28" s="3"/>
      <c r="O28" s="3"/>
      <c r="P28" s="3">
        <v>1</v>
      </c>
      <c r="Q28" s="3">
        <v>1</v>
      </c>
      <c r="R28" s="3"/>
      <c r="S28" s="3"/>
      <c r="T28" s="4"/>
      <c r="U28" s="5"/>
      <c r="V28" s="4">
        <v>0.5</v>
      </c>
      <c r="X28" s="120" t="s">
        <v>58</v>
      </c>
      <c r="Y28" s="112"/>
      <c r="Z28" s="136"/>
      <c r="AA28" s="136" t="s">
        <v>409</v>
      </c>
      <c r="AB28" s="136" t="s">
        <v>427</v>
      </c>
      <c r="AC28" s="136" t="s">
        <v>432</v>
      </c>
    </row>
    <row r="29" spans="2:29">
      <c r="B29" s="117"/>
      <c r="C29" s="115"/>
      <c r="D29" s="119"/>
      <c r="E29" s="119"/>
      <c r="F29" s="115"/>
      <c r="G29" s="16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  <c r="U29" s="9"/>
      <c r="V29" s="8"/>
      <c r="X29" s="119"/>
      <c r="Y29" s="112"/>
      <c r="Z29" s="136"/>
      <c r="AA29" s="136"/>
      <c r="AB29" s="136"/>
      <c r="AC29" s="136"/>
    </row>
    <row r="30" spans="2:29" ht="15.75" customHeight="1">
      <c r="B30" s="160" t="s">
        <v>22</v>
      </c>
      <c r="C30" s="161">
        <v>14</v>
      </c>
      <c r="D30" s="163" t="s">
        <v>76</v>
      </c>
      <c r="E30" s="163" t="s">
        <v>75</v>
      </c>
      <c r="F30" s="164" t="s">
        <v>163</v>
      </c>
      <c r="G30" s="59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158"/>
      <c r="AA30" s="152" t="s">
        <v>433</v>
      </c>
      <c r="AB30" s="153"/>
      <c r="AC30" s="154"/>
    </row>
    <row r="31" spans="2:29">
      <c r="B31" s="160"/>
      <c r="C31" s="162"/>
      <c r="D31" s="163"/>
      <c r="E31" s="163"/>
      <c r="F31" s="164"/>
      <c r="G31" s="60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159"/>
      <c r="AA31" s="155"/>
      <c r="AB31" s="156"/>
      <c r="AC31" s="157"/>
    </row>
    <row r="32" spans="2:29">
      <c r="B32" s="66" t="s">
        <v>22</v>
      </c>
      <c r="C32" s="114">
        <v>15</v>
      </c>
      <c r="D32" s="96" t="s">
        <v>78</v>
      </c>
      <c r="E32" s="99" t="s">
        <v>42</v>
      </c>
      <c r="F32" s="67" t="s">
        <v>50</v>
      </c>
      <c r="G32" s="15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136"/>
      <c r="AA32" s="136"/>
      <c r="AB32" s="136"/>
      <c r="AC32" s="136"/>
    </row>
    <row r="33" spans="2:29">
      <c r="B33" s="66"/>
      <c r="C33" s="115"/>
      <c r="D33" s="96"/>
      <c r="E33" s="99"/>
      <c r="F33" s="67"/>
      <c r="G33" s="16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136"/>
      <c r="AA33" s="136"/>
      <c r="AB33" s="136"/>
      <c r="AC33" s="136"/>
    </row>
    <row r="34" spans="2:29" ht="15.75" customHeight="1">
      <c r="B34" s="138" t="s">
        <v>22</v>
      </c>
      <c r="C34" s="140">
        <v>16</v>
      </c>
      <c r="D34" s="142" t="s">
        <v>27</v>
      </c>
      <c r="E34" s="144" t="s">
        <v>80</v>
      </c>
      <c r="F34" s="140" t="s">
        <v>49</v>
      </c>
      <c r="G34" s="58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136" t="s">
        <v>403</v>
      </c>
      <c r="AA34" s="137"/>
      <c r="AB34" s="137"/>
      <c r="AC34" s="137"/>
    </row>
    <row r="35" spans="2:29">
      <c r="B35" s="139"/>
      <c r="C35" s="141"/>
      <c r="D35" s="143"/>
      <c r="E35" s="143"/>
      <c r="F35" s="141"/>
      <c r="G35" s="57"/>
      <c r="H35" s="2" t="s">
        <v>21</v>
      </c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8"/>
      <c r="U35" s="9">
        <v>2.2999999999999998</v>
      </c>
      <c r="V35" s="8"/>
      <c r="W35" s="6">
        <f>2*24*12</f>
        <v>576</v>
      </c>
      <c r="Z35" s="136"/>
      <c r="AA35" s="137"/>
      <c r="AB35" s="137"/>
      <c r="AC35" s="137"/>
    </row>
    <row r="36" spans="2:29">
      <c r="B36" s="66" t="s">
        <v>22</v>
      </c>
      <c r="C36" s="110">
        <v>17</v>
      </c>
      <c r="D36" s="96"/>
      <c r="E36" s="96"/>
      <c r="F36" s="67"/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5"/>
      <c r="V36" s="4"/>
      <c r="W36" s="6">
        <f>576*4/1000</f>
        <v>2.3039999999999998</v>
      </c>
      <c r="Z36" s="68"/>
      <c r="AA36" s="68"/>
      <c r="AB36" s="68"/>
      <c r="AC36" s="68"/>
    </row>
    <row r="37" spans="2:29" ht="16.5" thickBot="1">
      <c r="B37" s="94"/>
      <c r="C37" s="111"/>
      <c r="D37" s="97"/>
      <c r="E37" s="97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  <c r="AC37" s="68"/>
    </row>
    <row r="38" spans="2:29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9</v>
      </c>
      <c r="M38" s="6">
        <f t="shared" si="0"/>
        <v>8</v>
      </c>
      <c r="N38" s="6">
        <f t="shared" si="0"/>
        <v>9</v>
      </c>
      <c r="O38" s="6">
        <f t="shared" si="0"/>
        <v>7</v>
      </c>
      <c r="P38" s="6">
        <f t="shared" si="0"/>
        <v>9</v>
      </c>
      <c r="Q38" s="6">
        <f t="shared" si="0"/>
        <v>6</v>
      </c>
      <c r="R38" s="6">
        <f t="shared" si="0"/>
        <v>6</v>
      </c>
      <c r="S38" s="6">
        <f t="shared" si="0"/>
        <v>6</v>
      </c>
      <c r="T38" s="6">
        <f t="shared" si="0"/>
        <v>5</v>
      </c>
      <c r="U38" s="19"/>
    </row>
    <row r="39" spans="2:29" ht="16.5" thickBot="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29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0">
        <f>SUMIF($H$4:$H$37,"Result",$U$4:$U$37)</f>
        <v>2.2999999999999998</v>
      </c>
      <c r="V40" s="23"/>
    </row>
    <row r="41" spans="2:29">
      <c r="B41" s="17"/>
      <c r="C41" s="17"/>
      <c r="U41" s="24"/>
    </row>
    <row r="42" spans="2:29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/>
      <c r="AB42" s="137"/>
      <c r="AC42" s="137"/>
    </row>
    <row r="43" spans="2:29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  <c r="AB43" s="137"/>
      <c r="AC43" s="137"/>
    </row>
    <row r="44" spans="2:29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137" t="s">
        <v>386</v>
      </c>
      <c r="AA44" s="137"/>
      <c r="AB44" s="137"/>
      <c r="AC44" s="137"/>
    </row>
    <row r="45" spans="2:29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>
        <v>1</v>
      </c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137"/>
      <c r="AA45" s="137"/>
      <c r="AB45" s="137"/>
      <c r="AC45" s="137"/>
    </row>
    <row r="46" spans="2:29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137" t="s">
        <v>386</v>
      </c>
      <c r="AA46" s="137"/>
      <c r="AB46" s="137"/>
      <c r="AC46" s="137"/>
    </row>
    <row r="47" spans="2:29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137"/>
      <c r="AA47" s="137"/>
      <c r="AB47" s="137"/>
      <c r="AC47" s="137"/>
    </row>
    <row r="48" spans="2:29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386</v>
      </c>
      <c r="AA48" s="137"/>
      <c r="AB48" s="137"/>
      <c r="AC48" s="137"/>
    </row>
    <row r="49" spans="2:29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>
        <v>1</v>
      </c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  <c r="AB49" s="137"/>
      <c r="AC49" s="137"/>
    </row>
    <row r="50" spans="2:29">
      <c r="B50" s="66" t="s">
        <v>22</v>
      </c>
      <c r="C50" s="110">
        <v>22</v>
      </c>
      <c r="D50" s="96"/>
      <c r="E50" s="99" t="s">
        <v>417</v>
      </c>
      <c r="F50" s="67" t="s">
        <v>37</v>
      </c>
      <c r="G50" s="15"/>
      <c r="H50" s="3" t="s">
        <v>20</v>
      </c>
      <c r="I50" s="3"/>
      <c r="J50" s="3"/>
      <c r="K50" s="3"/>
      <c r="L50" s="3"/>
      <c r="M50" s="3"/>
      <c r="N50" s="3"/>
      <c r="O50" s="3"/>
      <c r="P50" s="3"/>
      <c r="Q50" s="3">
        <v>1</v>
      </c>
      <c r="R50" s="3"/>
      <c r="S50" s="3"/>
      <c r="T50" s="4"/>
      <c r="U50" s="5"/>
      <c r="V50" s="4"/>
      <c r="Z50" s="68"/>
      <c r="AA50" s="68"/>
      <c r="AB50" s="68"/>
      <c r="AC50" s="68" t="s">
        <v>434</v>
      </c>
    </row>
    <row r="51" spans="2:29" ht="16.5" thickBot="1">
      <c r="B51" s="94"/>
      <c r="C51" s="111"/>
      <c r="D51" s="97"/>
      <c r="E51" s="151"/>
      <c r="F51" s="95"/>
      <c r="G51" s="31"/>
      <c r="H51" s="32" t="s">
        <v>21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3"/>
      <c r="U51" s="34"/>
      <c r="V51" s="33"/>
      <c r="Z51" s="68"/>
      <c r="AA51" s="68"/>
      <c r="AB51" s="68"/>
      <c r="AC51" s="68"/>
    </row>
    <row r="52" spans="2:29">
      <c r="B52" s="66" t="s">
        <v>22</v>
      </c>
      <c r="C52" s="110">
        <v>23</v>
      </c>
      <c r="D52" s="96"/>
      <c r="E52" s="99" t="s">
        <v>418</v>
      </c>
      <c r="F52" s="67" t="s">
        <v>49</v>
      </c>
      <c r="G52" s="15"/>
      <c r="H52" s="3" t="s">
        <v>20</v>
      </c>
      <c r="I52" s="3"/>
      <c r="J52" s="3"/>
      <c r="K52" s="3"/>
      <c r="L52" s="3"/>
      <c r="M52" s="3"/>
      <c r="N52" s="3"/>
      <c r="O52" s="3"/>
      <c r="P52" s="3">
        <v>1</v>
      </c>
      <c r="Q52" s="3">
        <v>1</v>
      </c>
      <c r="R52" s="3">
        <v>1</v>
      </c>
      <c r="S52" s="3"/>
      <c r="T52" s="4"/>
      <c r="U52" s="5"/>
      <c r="V52" s="4"/>
      <c r="Z52" s="68"/>
      <c r="AA52" s="68"/>
      <c r="AB52" s="68"/>
      <c r="AC52" s="68" t="s">
        <v>435</v>
      </c>
    </row>
    <row r="53" spans="2:29" ht="16.5" thickBot="1">
      <c r="B53" s="94"/>
      <c r="C53" s="111"/>
      <c r="D53" s="97"/>
      <c r="E53" s="151"/>
      <c r="F53" s="95"/>
      <c r="G53" s="31"/>
      <c r="H53" s="32" t="s">
        <v>21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3"/>
      <c r="U53" s="34"/>
      <c r="V53" s="33"/>
      <c r="Z53" s="68"/>
      <c r="AA53" s="68"/>
      <c r="AB53" s="68"/>
      <c r="AC53" s="68"/>
    </row>
  </sheetData>
  <autoFilter ref="B3:X40" xr:uid="{00000000-0009-0000-0000-00000B000000}"/>
  <mergeCells count="232"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  <mergeCell ref="X4:X5"/>
    <mergeCell ref="Y4:Y5"/>
    <mergeCell ref="Z4:Z5"/>
    <mergeCell ref="AA4:AA5"/>
    <mergeCell ref="AB4:AB5"/>
    <mergeCell ref="B6:B7"/>
    <mergeCell ref="C6:C7"/>
    <mergeCell ref="D6:D7"/>
    <mergeCell ref="E6:E7"/>
    <mergeCell ref="F6:F7"/>
    <mergeCell ref="X6:X7"/>
    <mergeCell ref="Y6:Y7"/>
    <mergeCell ref="Z6:Z7"/>
    <mergeCell ref="AA6:AA7"/>
    <mergeCell ref="AB6:AB7"/>
    <mergeCell ref="B8:B9"/>
    <mergeCell ref="C8:C9"/>
    <mergeCell ref="D8:D9"/>
    <mergeCell ref="E8:E9"/>
    <mergeCell ref="F8:F9"/>
    <mergeCell ref="X8:X9"/>
    <mergeCell ref="Y8:Y9"/>
    <mergeCell ref="Z8:Z9"/>
    <mergeCell ref="AA8:AA9"/>
    <mergeCell ref="B10:B11"/>
    <mergeCell ref="C10:C11"/>
    <mergeCell ref="D10:D11"/>
    <mergeCell ref="E10:E11"/>
    <mergeCell ref="F10:F11"/>
    <mergeCell ref="X10:X11"/>
    <mergeCell ref="Y10:Y11"/>
    <mergeCell ref="Z10:Z11"/>
    <mergeCell ref="AA10:AA11"/>
    <mergeCell ref="F20:F21"/>
    <mergeCell ref="AB12:AB13"/>
    <mergeCell ref="B14:B15"/>
    <mergeCell ref="C14:C15"/>
    <mergeCell ref="D14:D15"/>
    <mergeCell ref="E14:E15"/>
    <mergeCell ref="F14:F15"/>
    <mergeCell ref="Z14:Z15"/>
    <mergeCell ref="AA14:AA15"/>
    <mergeCell ref="AB14:AB15"/>
    <mergeCell ref="B12:B13"/>
    <mergeCell ref="C12:C13"/>
    <mergeCell ref="D12:D13"/>
    <mergeCell ref="E12:E13"/>
    <mergeCell ref="F12:F13"/>
    <mergeCell ref="X12:X13"/>
    <mergeCell ref="Y12:Y13"/>
    <mergeCell ref="Z12:Z13"/>
    <mergeCell ref="AA12:AA13"/>
    <mergeCell ref="Z20:Z21"/>
    <mergeCell ref="AA20:AA21"/>
    <mergeCell ref="AB20:AB21"/>
    <mergeCell ref="Z16:Z17"/>
    <mergeCell ref="AA16:AA17"/>
    <mergeCell ref="AB16:AB17"/>
    <mergeCell ref="B18:B19"/>
    <mergeCell ref="C18:C19"/>
    <mergeCell ref="D18:D19"/>
    <mergeCell ref="E18:E19"/>
    <mergeCell ref="F18:F19"/>
    <mergeCell ref="Z18:Z19"/>
    <mergeCell ref="AA18:AA19"/>
    <mergeCell ref="B16:B17"/>
    <mergeCell ref="C16:C17"/>
    <mergeCell ref="D16:D17"/>
    <mergeCell ref="E16:E17"/>
    <mergeCell ref="F16:F17"/>
    <mergeCell ref="X16:X17"/>
    <mergeCell ref="Y16:Y17"/>
    <mergeCell ref="B20:B21"/>
    <mergeCell ref="C20:C21"/>
    <mergeCell ref="D20:D21"/>
    <mergeCell ref="E20:E21"/>
    <mergeCell ref="Y22:Y23"/>
    <mergeCell ref="Z22:Z23"/>
    <mergeCell ref="AA22:AA23"/>
    <mergeCell ref="AB22:AB23"/>
    <mergeCell ref="B24:B25"/>
    <mergeCell ref="C24:C25"/>
    <mergeCell ref="D24:D25"/>
    <mergeCell ref="E24:E25"/>
    <mergeCell ref="F24:F25"/>
    <mergeCell ref="X24:X25"/>
    <mergeCell ref="B22:B23"/>
    <mergeCell ref="C22:C23"/>
    <mergeCell ref="D22:D23"/>
    <mergeCell ref="E22:E23"/>
    <mergeCell ref="F22:F23"/>
    <mergeCell ref="X22:X23"/>
    <mergeCell ref="Y24:Y25"/>
    <mergeCell ref="Z24:Z25"/>
    <mergeCell ref="AA24:AA25"/>
    <mergeCell ref="AB24:AB25"/>
    <mergeCell ref="B26:B27"/>
    <mergeCell ref="C26:C27"/>
    <mergeCell ref="D26:D27"/>
    <mergeCell ref="E26:E27"/>
    <mergeCell ref="F26:F27"/>
    <mergeCell ref="X26:X27"/>
    <mergeCell ref="Y26:Y27"/>
    <mergeCell ref="Z26:Z27"/>
    <mergeCell ref="AA26:AA27"/>
    <mergeCell ref="Z30:Z31"/>
    <mergeCell ref="O39:T39"/>
    <mergeCell ref="O40:T40"/>
    <mergeCell ref="B42:B43"/>
    <mergeCell ref="C42:C43"/>
    <mergeCell ref="D42:D43"/>
    <mergeCell ref="E42:E43"/>
    <mergeCell ref="F42:F43"/>
    <mergeCell ref="Y28:Y29"/>
    <mergeCell ref="Z28:Z29"/>
    <mergeCell ref="B30:B31"/>
    <mergeCell ref="C30:C31"/>
    <mergeCell ref="D30:D31"/>
    <mergeCell ref="E30:E31"/>
    <mergeCell ref="F30:F31"/>
    <mergeCell ref="B28:B29"/>
    <mergeCell ref="C28:C29"/>
    <mergeCell ref="D28:D29"/>
    <mergeCell ref="E28:E29"/>
    <mergeCell ref="F28:F29"/>
    <mergeCell ref="X28:X29"/>
    <mergeCell ref="Z32:Z33"/>
    <mergeCell ref="B36:B37"/>
    <mergeCell ref="C36:C37"/>
    <mergeCell ref="D36:D37"/>
    <mergeCell ref="E36:E37"/>
    <mergeCell ref="F36:F37"/>
    <mergeCell ref="Z36:Z37"/>
    <mergeCell ref="AA36:AA37"/>
    <mergeCell ref="B32:B33"/>
    <mergeCell ref="C32:C33"/>
    <mergeCell ref="D32:D33"/>
    <mergeCell ref="E32:E33"/>
    <mergeCell ref="F32:F33"/>
    <mergeCell ref="B34:B35"/>
    <mergeCell ref="C34:C35"/>
    <mergeCell ref="D34:D35"/>
    <mergeCell ref="E34:E35"/>
    <mergeCell ref="F34:F35"/>
    <mergeCell ref="Z34:Z35"/>
    <mergeCell ref="B46:B47"/>
    <mergeCell ref="C46:C47"/>
    <mergeCell ref="D46:D47"/>
    <mergeCell ref="E46:E47"/>
    <mergeCell ref="F46:F47"/>
    <mergeCell ref="Z46:Z47"/>
    <mergeCell ref="Z42:Z43"/>
    <mergeCell ref="B44:B45"/>
    <mergeCell ref="C44:C45"/>
    <mergeCell ref="D44:D45"/>
    <mergeCell ref="E44:E45"/>
    <mergeCell ref="F44:F45"/>
    <mergeCell ref="Z44:Z45"/>
    <mergeCell ref="B52:B53"/>
    <mergeCell ref="C52:C53"/>
    <mergeCell ref="D52:D53"/>
    <mergeCell ref="E52:E53"/>
    <mergeCell ref="F52:F53"/>
    <mergeCell ref="Z52:Z53"/>
    <mergeCell ref="AA48:AA49"/>
    <mergeCell ref="AB48:AB49"/>
    <mergeCell ref="B50:B51"/>
    <mergeCell ref="C50:C51"/>
    <mergeCell ref="D50:D51"/>
    <mergeCell ref="E50:E51"/>
    <mergeCell ref="F50:F51"/>
    <mergeCell ref="Z50:Z51"/>
    <mergeCell ref="AA50:AA51"/>
    <mergeCell ref="AB50:AB51"/>
    <mergeCell ref="B48:B49"/>
    <mergeCell ref="C48:C49"/>
    <mergeCell ref="D48:D49"/>
    <mergeCell ref="E48:E49"/>
    <mergeCell ref="F48:F49"/>
    <mergeCell ref="Z48:Z49"/>
    <mergeCell ref="AC4:AC5"/>
    <mergeCell ref="AC6:AC7"/>
    <mergeCell ref="AC8:AC9"/>
    <mergeCell ref="AC10:AC11"/>
    <mergeCell ref="AC12:AC13"/>
    <mergeCell ref="AC14:AC15"/>
    <mergeCell ref="AC16:AC17"/>
    <mergeCell ref="AC18:AC19"/>
    <mergeCell ref="AB44:AB45"/>
    <mergeCell ref="AB18:AB19"/>
    <mergeCell ref="AA30:AC31"/>
    <mergeCell ref="AC32:AC33"/>
    <mergeCell ref="AC34:AC35"/>
    <mergeCell ref="AC36:AC37"/>
    <mergeCell ref="AB34:AB35"/>
    <mergeCell ref="AB26:AB27"/>
    <mergeCell ref="AB32:AB33"/>
    <mergeCell ref="AB8:AB9"/>
    <mergeCell ref="AB10:AB11"/>
    <mergeCell ref="AC42:AC43"/>
    <mergeCell ref="AC44:AC45"/>
    <mergeCell ref="AA44:AA45"/>
    <mergeCell ref="AB36:AB37"/>
    <mergeCell ref="AA42:AA43"/>
    <mergeCell ref="AC46:AC47"/>
    <mergeCell ref="AC20:AC21"/>
    <mergeCell ref="AC22:AC23"/>
    <mergeCell ref="AC24:AC25"/>
    <mergeCell ref="AC26:AC27"/>
    <mergeCell ref="AC28:AC29"/>
    <mergeCell ref="AA52:AA53"/>
    <mergeCell ref="AB52:AB53"/>
    <mergeCell ref="AC48:AC49"/>
    <mergeCell ref="AC50:AC51"/>
    <mergeCell ref="AC52:AC53"/>
    <mergeCell ref="AA46:AA47"/>
    <mergeCell ref="AB46:AB47"/>
    <mergeCell ref="AB42:AB43"/>
    <mergeCell ref="AA34:AA35"/>
    <mergeCell ref="AA28:AA29"/>
    <mergeCell ref="AB28:AB29"/>
    <mergeCell ref="AA32:AA33"/>
  </mergeCells>
  <conditionalFormatting sqref="I38:V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3 I14:T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6319-5D73-4E4E-883B-32893420FCBF}">
  <dimension ref="B1:AF53"/>
  <sheetViews>
    <sheetView showGridLines="0" zoomScaleNormal="100" workbookViewId="0">
      <pane xSplit="22" ySplit="3" topLeftCell="AD4" activePane="bottomRight" state="frozen"/>
      <selection pane="topRight" activeCell="W1" sqref="W1"/>
      <selection pane="bottomLeft" activeCell="A4" sqref="A4"/>
      <selection pane="bottomRight" activeCell="U16" sqref="U16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29" width="21.85546875" style="6" hidden="1" customWidth="1"/>
    <col min="30" max="32" width="21.85546875" style="6" customWidth="1"/>
    <col min="33" max="16384" width="9.140625" style="6"/>
  </cols>
  <sheetData>
    <row r="1" spans="2:32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32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32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W3" s="6" t="s">
        <v>404</v>
      </c>
      <c r="X3" s="35">
        <v>44708</v>
      </c>
      <c r="Y3" s="35">
        <v>44715</v>
      </c>
      <c r="Z3" s="54">
        <v>44827</v>
      </c>
      <c r="AA3" s="54">
        <v>44848</v>
      </c>
      <c r="AB3" s="54">
        <v>44900</v>
      </c>
      <c r="AC3" s="54">
        <v>44907</v>
      </c>
      <c r="AD3" s="54">
        <v>45078</v>
      </c>
      <c r="AE3" s="54" t="s">
        <v>440</v>
      </c>
      <c r="AF3" s="54">
        <v>44987</v>
      </c>
    </row>
    <row r="4" spans="2:32" ht="13.7" customHeight="1">
      <c r="B4" s="145" t="s">
        <v>22</v>
      </c>
      <c r="C4" s="146">
        <v>1</v>
      </c>
      <c r="D4" s="147" t="s">
        <v>64</v>
      </c>
      <c r="E4" s="148" t="s">
        <v>62</v>
      </c>
      <c r="F4" s="146" t="s">
        <v>50</v>
      </c>
      <c r="G4" s="56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  <c r="AB4" s="137"/>
      <c r="AC4" s="137"/>
      <c r="AD4" s="137"/>
      <c r="AE4" s="137"/>
      <c r="AF4" s="137"/>
    </row>
    <row r="5" spans="2:32">
      <c r="B5" s="139"/>
      <c r="C5" s="141"/>
      <c r="D5" s="143"/>
      <c r="E5" s="143"/>
      <c r="F5" s="141"/>
      <c r="G5" s="57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137"/>
      <c r="AA5" s="137"/>
      <c r="AB5" s="137"/>
      <c r="AC5" s="137"/>
      <c r="AD5" s="137"/>
      <c r="AE5" s="137"/>
      <c r="AF5" s="137"/>
    </row>
    <row r="6" spans="2:32" ht="13.7" customHeight="1">
      <c r="B6" s="145" t="s">
        <v>22</v>
      </c>
      <c r="C6" s="146">
        <v>2</v>
      </c>
      <c r="D6" s="147" t="s">
        <v>27</v>
      </c>
      <c r="E6" s="148" t="s">
        <v>25</v>
      </c>
      <c r="F6" s="146" t="s">
        <v>49</v>
      </c>
      <c r="G6" s="56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W6" s="6">
        <f>+(115/60)*24*12</f>
        <v>552</v>
      </c>
      <c r="X6" s="68" t="s">
        <v>61</v>
      </c>
      <c r="Y6" s="113" t="s">
        <v>83</v>
      </c>
      <c r="Z6" s="137"/>
      <c r="AA6" s="137"/>
      <c r="AB6" s="137"/>
      <c r="AC6" s="137"/>
      <c r="AD6" s="137"/>
      <c r="AE6" s="137"/>
      <c r="AF6" s="137"/>
    </row>
    <row r="7" spans="2:32">
      <c r="B7" s="139"/>
      <c r="C7" s="141"/>
      <c r="D7" s="143"/>
      <c r="E7" s="143"/>
      <c r="F7" s="141"/>
      <c r="G7" s="57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137"/>
      <c r="AA7" s="137"/>
      <c r="AB7" s="137"/>
      <c r="AC7" s="137"/>
      <c r="AD7" s="137"/>
      <c r="AE7" s="137"/>
      <c r="AF7" s="137"/>
    </row>
    <row r="8" spans="2:32" ht="13.7" customHeight="1">
      <c r="B8" s="145" t="s">
        <v>22</v>
      </c>
      <c r="C8" s="146">
        <v>3</v>
      </c>
      <c r="D8" s="147" t="s">
        <v>28</v>
      </c>
      <c r="E8" s="148" t="s">
        <v>48</v>
      </c>
      <c r="F8" s="146" t="s">
        <v>49</v>
      </c>
      <c r="G8" s="56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137"/>
      <c r="AA8" s="137"/>
      <c r="AB8" s="137"/>
      <c r="AC8" s="137"/>
      <c r="AD8" s="137"/>
      <c r="AE8" s="137"/>
      <c r="AF8" s="137"/>
    </row>
    <row r="9" spans="2:32">
      <c r="B9" s="139"/>
      <c r="C9" s="141"/>
      <c r="D9" s="143"/>
      <c r="E9" s="143"/>
      <c r="F9" s="141"/>
      <c r="G9" s="57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137"/>
      <c r="AA9" s="137"/>
      <c r="AB9" s="137"/>
      <c r="AC9" s="137"/>
      <c r="AD9" s="137"/>
      <c r="AE9" s="137"/>
      <c r="AF9" s="137"/>
    </row>
    <row r="10" spans="2:32" ht="13.7" customHeight="1">
      <c r="B10" s="145" t="s">
        <v>22</v>
      </c>
      <c r="C10" s="146">
        <v>4</v>
      </c>
      <c r="D10" s="147" t="s">
        <v>45</v>
      </c>
      <c r="E10" s="150" t="s">
        <v>67</v>
      </c>
      <c r="F10" s="146" t="s">
        <v>163</v>
      </c>
      <c r="G10" s="56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W10" s="6">
        <v>240</v>
      </c>
      <c r="X10" s="120" t="s">
        <v>59</v>
      </c>
      <c r="Y10" s="112" t="s">
        <v>85</v>
      </c>
      <c r="Z10" s="137"/>
      <c r="AA10" s="137"/>
      <c r="AB10" s="137"/>
      <c r="AC10" s="137"/>
      <c r="AD10" s="137"/>
      <c r="AE10" s="137"/>
      <c r="AF10" s="137"/>
    </row>
    <row r="11" spans="2:32">
      <c r="B11" s="139"/>
      <c r="C11" s="141"/>
      <c r="D11" s="143"/>
      <c r="E11" s="143"/>
      <c r="F11" s="141"/>
      <c r="G11" s="57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137"/>
      <c r="AA11" s="137"/>
      <c r="AB11" s="137"/>
      <c r="AC11" s="137"/>
      <c r="AD11" s="137"/>
      <c r="AE11" s="137"/>
      <c r="AF11" s="137"/>
    </row>
    <row r="12" spans="2:32" ht="13.7" customHeight="1">
      <c r="B12" s="145" t="s">
        <v>22</v>
      </c>
      <c r="C12" s="146">
        <v>5</v>
      </c>
      <c r="D12" s="147" t="s">
        <v>52</v>
      </c>
      <c r="E12" s="148" t="s">
        <v>69</v>
      </c>
      <c r="F12" s="149" t="s">
        <v>255</v>
      </c>
      <c r="G12" s="56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137"/>
      <c r="AA12" s="137"/>
      <c r="AB12" s="137"/>
      <c r="AC12" s="137"/>
      <c r="AD12" s="137"/>
      <c r="AE12" s="137"/>
      <c r="AF12" s="137"/>
    </row>
    <row r="13" spans="2:32">
      <c r="B13" s="139"/>
      <c r="C13" s="141"/>
      <c r="D13" s="143"/>
      <c r="E13" s="143"/>
      <c r="F13" s="141"/>
      <c r="G13" s="57"/>
      <c r="H13" s="2" t="s">
        <v>21</v>
      </c>
      <c r="I13" s="2"/>
      <c r="J13" s="2"/>
      <c r="K13" s="2"/>
      <c r="L13" s="2"/>
      <c r="M13" s="2">
        <v>1</v>
      </c>
      <c r="N13" s="2">
        <v>1</v>
      </c>
      <c r="O13" s="2"/>
      <c r="P13" s="2"/>
      <c r="Q13" s="2"/>
      <c r="R13" s="2"/>
      <c r="S13" s="2"/>
      <c r="T13" s="8"/>
      <c r="U13" s="9"/>
      <c r="V13" s="8"/>
      <c r="X13" s="119"/>
      <c r="Y13" s="112"/>
      <c r="Z13" s="137"/>
      <c r="AA13" s="137"/>
      <c r="AB13" s="137"/>
      <c r="AC13" s="137"/>
      <c r="AD13" s="137"/>
      <c r="AE13" s="137"/>
      <c r="AF13" s="137"/>
    </row>
    <row r="14" spans="2:32" ht="13.7" customHeight="1">
      <c r="B14" s="145" t="s">
        <v>22</v>
      </c>
      <c r="C14" s="146">
        <v>6</v>
      </c>
      <c r="D14" s="147" t="s">
        <v>32</v>
      </c>
      <c r="E14" s="148" t="s">
        <v>47</v>
      </c>
      <c r="F14" s="146" t="s">
        <v>50</v>
      </c>
      <c r="G14" s="56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136" t="s">
        <v>398</v>
      </c>
      <c r="AA14" s="137"/>
      <c r="AB14" s="137"/>
      <c r="AC14" s="137"/>
      <c r="AD14" s="137"/>
      <c r="AE14" s="137"/>
      <c r="AF14" s="137"/>
    </row>
    <row r="15" spans="2:32">
      <c r="B15" s="139"/>
      <c r="C15" s="141"/>
      <c r="D15" s="143"/>
      <c r="E15" s="143"/>
      <c r="F15" s="141"/>
      <c r="G15" s="57"/>
      <c r="H15" s="2" t="s">
        <v>21</v>
      </c>
      <c r="I15" s="2"/>
      <c r="J15" s="2"/>
      <c r="K15" s="2"/>
      <c r="L15" s="2"/>
      <c r="M15" s="2">
        <v>1</v>
      </c>
      <c r="N15" s="2">
        <v>1</v>
      </c>
      <c r="O15" s="2"/>
      <c r="P15" s="2"/>
      <c r="Q15" s="2"/>
      <c r="R15" s="2"/>
      <c r="S15" s="2"/>
      <c r="T15" s="8"/>
      <c r="U15" s="9"/>
      <c r="V15" s="8"/>
      <c r="Z15" s="136"/>
      <c r="AA15" s="137"/>
      <c r="AB15" s="137"/>
      <c r="AC15" s="137"/>
      <c r="AD15" s="137"/>
      <c r="AE15" s="137"/>
      <c r="AF15" s="137"/>
    </row>
    <row r="16" spans="2:32" ht="13.7" customHeight="1">
      <c r="B16" s="145" t="s">
        <v>22</v>
      </c>
      <c r="C16" s="146">
        <v>7</v>
      </c>
      <c r="D16" s="147" t="s">
        <v>53</v>
      </c>
      <c r="E16" s="148" t="s">
        <v>86</v>
      </c>
      <c r="F16" s="146" t="s">
        <v>50</v>
      </c>
      <c r="G16" s="56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137"/>
      <c r="AA16" s="137"/>
      <c r="AB16" s="137"/>
      <c r="AC16" s="137"/>
      <c r="AD16" s="137"/>
      <c r="AE16" s="137"/>
      <c r="AF16" s="137"/>
    </row>
    <row r="17" spans="2:32">
      <c r="B17" s="139"/>
      <c r="C17" s="141"/>
      <c r="D17" s="143"/>
      <c r="E17" s="143"/>
      <c r="F17" s="141"/>
      <c r="G17" s="57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137"/>
      <c r="AA17" s="137"/>
      <c r="AB17" s="137"/>
      <c r="AC17" s="137"/>
      <c r="AD17" s="137"/>
      <c r="AE17" s="137"/>
      <c r="AF17" s="137"/>
    </row>
    <row r="18" spans="2:32" ht="13.7" customHeight="1">
      <c r="B18" s="145" t="s">
        <v>22</v>
      </c>
      <c r="C18" s="146">
        <v>8</v>
      </c>
      <c r="D18" s="147" t="s">
        <v>52</v>
      </c>
      <c r="E18" s="148" t="s">
        <v>44</v>
      </c>
      <c r="F18" s="146" t="s">
        <v>50</v>
      </c>
      <c r="G18" s="56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136" t="s">
        <v>399</v>
      </c>
      <c r="AA18" s="136" t="s">
        <v>405</v>
      </c>
      <c r="AB18" s="136" t="s">
        <v>424</v>
      </c>
      <c r="AC18" s="137"/>
      <c r="AD18" s="137"/>
      <c r="AE18" s="137"/>
      <c r="AF18" s="137"/>
    </row>
    <row r="19" spans="2:32">
      <c r="B19" s="139"/>
      <c r="C19" s="141"/>
      <c r="D19" s="143"/>
      <c r="E19" s="143"/>
      <c r="F19" s="141"/>
      <c r="G19" s="57"/>
      <c r="H19" s="2" t="s">
        <v>21</v>
      </c>
      <c r="I19" s="2"/>
      <c r="J19" s="2"/>
      <c r="K19" s="2"/>
      <c r="L19" s="2"/>
      <c r="M19" s="2"/>
      <c r="N19" s="2"/>
      <c r="O19" s="55">
        <v>1</v>
      </c>
      <c r="P19" s="2">
        <v>1</v>
      </c>
      <c r="Q19" s="2"/>
      <c r="R19" s="2"/>
      <c r="S19" s="2"/>
      <c r="T19" s="8"/>
      <c r="U19" s="9"/>
      <c r="V19" s="8"/>
      <c r="Z19" s="136"/>
      <c r="AA19" s="136"/>
      <c r="AB19" s="136"/>
      <c r="AC19" s="137"/>
      <c r="AD19" s="137"/>
      <c r="AE19" s="137"/>
      <c r="AF19" s="137"/>
    </row>
    <row r="20" spans="2:32" ht="13.7" customHeight="1">
      <c r="B20" s="116" t="s">
        <v>22</v>
      </c>
      <c r="C20" s="114">
        <v>9</v>
      </c>
      <c r="D20" s="118" t="s">
        <v>45</v>
      </c>
      <c r="E20" s="120" t="s">
        <v>439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136" t="s">
        <v>400</v>
      </c>
      <c r="AA20" s="136" t="s">
        <v>406</v>
      </c>
      <c r="AB20" s="136" t="s">
        <v>428</v>
      </c>
      <c r="AC20" s="136" t="s">
        <v>429</v>
      </c>
      <c r="AD20" s="136"/>
      <c r="AE20" s="136" t="s">
        <v>444</v>
      </c>
      <c r="AF20" s="136"/>
    </row>
    <row r="21" spans="2:32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/>
      <c r="T21" s="8"/>
      <c r="U21" s="9"/>
      <c r="V21" s="8"/>
      <c r="Z21" s="136"/>
      <c r="AA21" s="136"/>
      <c r="AB21" s="136"/>
      <c r="AC21" s="136"/>
      <c r="AD21" s="136"/>
      <c r="AE21" s="136"/>
      <c r="AF21" s="136"/>
    </row>
    <row r="22" spans="2:32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374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136" t="s">
        <v>401</v>
      </c>
      <c r="AA22" s="136" t="s">
        <v>407</v>
      </c>
      <c r="AB22" s="136" t="s">
        <v>425</v>
      </c>
      <c r="AC22" s="136" t="s">
        <v>430</v>
      </c>
      <c r="AD22" s="136"/>
      <c r="AE22" s="136" t="s">
        <v>445</v>
      </c>
      <c r="AF22" s="136" t="s">
        <v>450</v>
      </c>
    </row>
    <row r="23" spans="2:32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/>
      <c r="O23" s="2">
        <v>1</v>
      </c>
      <c r="P23" s="2">
        <v>1</v>
      </c>
      <c r="Q23" s="2">
        <v>1</v>
      </c>
      <c r="R23" s="2"/>
      <c r="S23" s="2"/>
      <c r="T23" s="8"/>
      <c r="U23" s="9"/>
      <c r="V23" s="8"/>
      <c r="X23" s="119"/>
      <c r="Y23" s="112"/>
      <c r="Z23" s="136"/>
      <c r="AA23" s="136"/>
      <c r="AB23" s="136"/>
      <c r="AC23" s="136"/>
      <c r="AD23" s="136"/>
      <c r="AE23" s="136"/>
      <c r="AF23" s="136"/>
    </row>
    <row r="24" spans="2:32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/>
      <c r="P24" s="3">
        <v>1</v>
      </c>
      <c r="Q24" s="3">
        <v>1</v>
      </c>
      <c r="R24" s="3">
        <v>1</v>
      </c>
      <c r="S24" s="3">
        <v>1</v>
      </c>
      <c r="T24" s="4">
        <v>1</v>
      </c>
      <c r="U24" s="5"/>
      <c r="V24" s="4">
        <v>1</v>
      </c>
      <c r="W24" s="6">
        <f>500*12/1000</f>
        <v>6</v>
      </c>
      <c r="X24" s="120"/>
      <c r="Y24" s="112"/>
      <c r="Z24" s="136" t="s">
        <v>402</v>
      </c>
      <c r="AA24" s="136" t="s">
        <v>408</v>
      </c>
      <c r="AB24" s="136" t="s">
        <v>426</v>
      </c>
      <c r="AC24" s="136" t="s">
        <v>431</v>
      </c>
      <c r="AD24" s="136"/>
      <c r="AE24" s="136" t="s">
        <v>441</v>
      </c>
      <c r="AF24" s="136" t="s">
        <v>449</v>
      </c>
    </row>
    <row r="25" spans="2:32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>
        <v>1</v>
      </c>
      <c r="Q25" s="2">
        <v>1</v>
      </c>
      <c r="R25" s="2">
        <v>1</v>
      </c>
      <c r="S25" s="2"/>
      <c r="T25" s="8"/>
      <c r="U25" s="9"/>
      <c r="V25" s="8"/>
      <c r="X25" s="119"/>
      <c r="Y25" s="112"/>
      <c r="Z25" s="136"/>
      <c r="AA25" s="136"/>
      <c r="AB25" s="136"/>
      <c r="AC25" s="136"/>
      <c r="AD25" s="136"/>
      <c r="AE25" s="136"/>
      <c r="AF25" s="136"/>
    </row>
    <row r="26" spans="2:32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136"/>
      <c r="AA26" s="136"/>
      <c r="AB26" s="136"/>
      <c r="AC26" s="136"/>
      <c r="AD26" s="136"/>
      <c r="AE26" s="136" t="s">
        <v>442</v>
      </c>
      <c r="AF26" s="136" t="s">
        <v>448</v>
      </c>
    </row>
    <row r="27" spans="2:32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>
        <v>1</v>
      </c>
      <c r="S27" s="2"/>
      <c r="T27" s="8"/>
      <c r="U27" s="9"/>
      <c r="V27" s="8"/>
      <c r="X27" s="119"/>
      <c r="Y27" s="112"/>
      <c r="Z27" s="136"/>
      <c r="AA27" s="136"/>
      <c r="AB27" s="136"/>
      <c r="AC27" s="136"/>
      <c r="AD27" s="136"/>
      <c r="AE27" s="136"/>
      <c r="AF27" s="136"/>
    </row>
    <row r="28" spans="2:32" ht="13.7" customHeight="1">
      <c r="B28" s="145" t="s">
        <v>22</v>
      </c>
      <c r="C28" s="146">
        <v>13</v>
      </c>
      <c r="D28" s="147" t="s">
        <v>36</v>
      </c>
      <c r="E28" s="148" t="s">
        <v>66</v>
      </c>
      <c r="F28" s="146" t="s">
        <v>37</v>
      </c>
      <c r="G28" s="56" t="s">
        <v>37</v>
      </c>
      <c r="H28" s="3" t="s">
        <v>20</v>
      </c>
      <c r="I28" s="3"/>
      <c r="J28" s="3"/>
      <c r="K28" s="3"/>
      <c r="L28" s="3"/>
      <c r="M28" s="3"/>
      <c r="N28" s="3"/>
      <c r="O28" s="3"/>
      <c r="P28" s="3">
        <v>1</v>
      </c>
      <c r="Q28" s="3">
        <v>1</v>
      </c>
      <c r="R28" s="3">
        <v>1</v>
      </c>
      <c r="S28" s="3"/>
      <c r="T28" s="4"/>
      <c r="U28" s="5"/>
      <c r="V28" s="4">
        <v>0.5</v>
      </c>
      <c r="X28" s="120" t="s">
        <v>58</v>
      </c>
      <c r="Y28" s="112"/>
      <c r="Z28" s="136"/>
      <c r="AA28" s="136" t="s">
        <v>409</v>
      </c>
      <c r="AB28" s="136" t="s">
        <v>427</v>
      </c>
      <c r="AC28" s="136" t="s">
        <v>432</v>
      </c>
      <c r="AD28" s="136" t="s">
        <v>436</v>
      </c>
      <c r="AE28" s="136" t="s">
        <v>446</v>
      </c>
      <c r="AF28" s="136" t="s">
        <v>456</v>
      </c>
    </row>
    <row r="29" spans="2:32">
      <c r="B29" s="139"/>
      <c r="C29" s="141"/>
      <c r="D29" s="143"/>
      <c r="E29" s="143"/>
      <c r="F29" s="141"/>
      <c r="G29" s="57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>
        <v>1</v>
      </c>
      <c r="S29" s="2"/>
      <c r="T29" s="8"/>
      <c r="U29" s="9"/>
      <c r="V29" s="8"/>
      <c r="X29" s="119"/>
      <c r="Y29" s="112"/>
      <c r="Z29" s="136"/>
      <c r="AA29" s="136"/>
      <c r="AB29" s="136"/>
      <c r="AC29" s="136"/>
      <c r="AD29" s="136"/>
      <c r="AE29" s="136"/>
      <c r="AF29" s="136"/>
    </row>
    <row r="30" spans="2:32" ht="15.75" customHeight="1">
      <c r="B30" s="170" t="s">
        <v>22</v>
      </c>
      <c r="C30" s="171">
        <v>14</v>
      </c>
      <c r="D30" s="173" t="s">
        <v>76</v>
      </c>
      <c r="E30" s="173" t="s">
        <v>75</v>
      </c>
      <c r="F30" s="174" t="s">
        <v>163</v>
      </c>
      <c r="G30" s="63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158"/>
      <c r="AA30" s="176" t="s">
        <v>433</v>
      </c>
      <c r="AB30" s="176"/>
      <c r="AC30" s="176"/>
      <c r="AD30" s="176"/>
      <c r="AE30" s="136" t="s">
        <v>443</v>
      </c>
      <c r="AF30" s="136" t="s">
        <v>443</v>
      </c>
    </row>
    <row r="31" spans="2:32">
      <c r="B31" s="170"/>
      <c r="C31" s="172"/>
      <c r="D31" s="173"/>
      <c r="E31" s="173"/>
      <c r="F31" s="174"/>
      <c r="G31" s="64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159"/>
      <c r="AA31" s="176"/>
      <c r="AB31" s="176"/>
      <c r="AC31" s="176"/>
      <c r="AD31" s="176"/>
      <c r="AE31" s="136"/>
      <c r="AF31" s="136"/>
    </row>
    <row r="32" spans="2:32">
      <c r="B32" s="165" t="s">
        <v>22</v>
      </c>
      <c r="C32" s="166">
        <v>15</v>
      </c>
      <c r="D32" s="168" t="s">
        <v>78</v>
      </c>
      <c r="E32" s="168" t="s">
        <v>42</v>
      </c>
      <c r="F32" s="169" t="s">
        <v>163</v>
      </c>
      <c r="G32" s="61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136"/>
      <c r="AA32" s="136"/>
      <c r="AB32" s="136"/>
      <c r="AC32" s="136"/>
      <c r="AE32" s="136"/>
      <c r="AF32" s="136" t="s">
        <v>451</v>
      </c>
    </row>
    <row r="33" spans="2:32">
      <c r="B33" s="165"/>
      <c r="C33" s="167"/>
      <c r="D33" s="168"/>
      <c r="E33" s="168"/>
      <c r="F33" s="169"/>
      <c r="G33" s="62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136"/>
      <c r="AA33" s="136"/>
      <c r="AB33" s="136"/>
      <c r="AC33" s="136"/>
      <c r="AE33" s="136"/>
      <c r="AF33" s="136"/>
    </row>
    <row r="34" spans="2:32" ht="15.75" customHeight="1">
      <c r="B34" s="138" t="s">
        <v>22</v>
      </c>
      <c r="C34" s="140">
        <v>16</v>
      </c>
      <c r="D34" s="142" t="s">
        <v>27</v>
      </c>
      <c r="E34" s="144" t="s">
        <v>80</v>
      </c>
      <c r="F34" s="140" t="s">
        <v>49</v>
      </c>
      <c r="G34" s="58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136" t="s">
        <v>403</v>
      </c>
      <c r="AA34" s="137"/>
      <c r="AB34" s="137"/>
      <c r="AC34" s="137"/>
      <c r="AD34" s="137"/>
      <c r="AE34" s="137"/>
      <c r="AF34" s="137"/>
    </row>
    <row r="35" spans="2:32">
      <c r="B35" s="139"/>
      <c r="C35" s="141"/>
      <c r="D35" s="143"/>
      <c r="E35" s="143"/>
      <c r="F35" s="141"/>
      <c r="G35" s="57"/>
      <c r="H35" s="2" t="s">
        <v>21</v>
      </c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8"/>
      <c r="U35" s="9">
        <v>2.2999999999999998</v>
      </c>
      <c r="V35" s="8"/>
      <c r="W35" s="6">
        <f>2*24*12</f>
        <v>576</v>
      </c>
      <c r="Z35" s="136"/>
      <c r="AA35" s="137"/>
      <c r="AB35" s="137"/>
      <c r="AC35" s="137"/>
      <c r="AD35" s="137"/>
      <c r="AE35" s="137"/>
      <c r="AF35" s="137"/>
    </row>
    <row r="36" spans="2:32">
      <c r="B36" s="66" t="s">
        <v>22</v>
      </c>
      <c r="C36" s="110">
        <v>17</v>
      </c>
      <c r="D36" s="96" t="s">
        <v>45</v>
      </c>
      <c r="E36" s="99" t="s">
        <v>447</v>
      </c>
      <c r="F36" s="175" t="s">
        <v>164</v>
      </c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4">
        <v>1</v>
      </c>
      <c r="U36" s="5"/>
      <c r="V36" s="4"/>
      <c r="W36" s="6">
        <f>576*4/1000</f>
        <v>2.3039999999999998</v>
      </c>
      <c r="Z36" s="68"/>
      <c r="AA36" s="68"/>
      <c r="AB36" s="68"/>
      <c r="AC36" s="68"/>
      <c r="AD36" s="68"/>
      <c r="AE36" s="68"/>
      <c r="AF36" s="68"/>
    </row>
    <row r="37" spans="2:32" ht="16.5" thickBot="1">
      <c r="B37" s="94"/>
      <c r="C37" s="111"/>
      <c r="D37" s="97"/>
      <c r="E37" s="151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  <c r="AC37" s="68"/>
      <c r="AD37" s="68"/>
      <c r="AE37" s="68"/>
      <c r="AF37" s="68"/>
    </row>
    <row r="38" spans="2:32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9</v>
      </c>
      <c r="M38" s="6">
        <f t="shared" si="0"/>
        <v>8</v>
      </c>
      <c r="N38" s="6">
        <f t="shared" si="0"/>
        <v>9</v>
      </c>
      <c r="O38" s="6">
        <f t="shared" si="0"/>
        <v>7</v>
      </c>
      <c r="P38" s="6">
        <f t="shared" si="0"/>
        <v>9</v>
      </c>
      <c r="Q38" s="6">
        <f t="shared" si="0"/>
        <v>8</v>
      </c>
      <c r="R38" s="6">
        <f t="shared" si="0"/>
        <v>10</v>
      </c>
      <c r="S38" s="6">
        <f t="shared" si="0"/>
        <v>7</v>
      </c>
      <c r="T38" s="6">
        <f t="shared" si="0"/>
        <v>6</v>
      </c>
      <c r="U38" s="19"/>
    </row>
    <row r="39" spans="2:32" ht="16.5" thickBot="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32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0">
        <f>SUMIF($H$4:$H$37,"Result",$U$4:$U$37)</f>
        <v>2.2999999999999998</v>
      </c>
      <c r="V40" s="23"/>
    </row>
    <row r="41" spans="2:32" ht="10.5" customHeight="1">
      <c r="B41" s="17"/>
      <c r="C41" s="17"/>
      <c r="U41" s="24"/>
    </row>
    <row r="42" spans="2:32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/>
      <c r="AB42" s="137"/>
      <c r="AC42" s="137"/>
      <c r="AD42" s="137"/>
      <c r="AE42" s="137"/>
      <c r="AF42" s="137"/>
    </row>
    <row r="43" spans="2:32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  <c r="AB43" s="137"/>
      <c r="AC43" s="137"/>
      <c r="AD43" s="137"/>
      <c r="AE43" s="137"/>
      <c r="AF43" s="137"/>
    </row>
    <row r="44" spans="2:32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137" t="s">
        <v>386</v>
      </c>
      <c r="AA44" s="137"/>
      <c r="AB44" s="137"/>
      <c r="AC44" s="137"/>
      <c r="AD44" s="137"/>
      <c r="AE44" s="137"/>
      <c r="AF44" s="137"/>
    </row>
    <row r="45" spans="2:32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>
        <v>1</v>
      </c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137"/>
      <c r="AA45" s="137"/>
      <c r="AB45" s="137"/>
      <c r="AC45" s="137"/>
      <c r="AD45" s="137"/>
      <c r="AE45" s="137"/>
      <c r="AF45" s="137"/>
    </row>
    <row r="46" spans="2:32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137" t="s">
        <v>386</v>
      </c>
      <c r="AA46" s="137"/>
      <c r="AB46" s="137"/>
      <c r="AC46" s="137"/>
      <c r="AD46" s="137"/>
      <c r="AE46" s="137"/>
      <c r="AF46" s="137"/>
    </row>
    <row r="47" spans="2:32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137"/>
      <c r="AA47" s="137"/>
      <c r="AB47" s="137"/>
      <c r="AC47" s="137"/>
      <c r="AD47" s="137"/>
      <c r="AE47" s="137"/>
      <c r="AF47" s="137"/>
    </row>
    <row r="48" spans="2:32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386</v>
      </c>
      <c r="AA48" s="137"/>
      <c r="AB48" s="137"/>
      <c r="AC48" s="137"/>
      <c r="AD48" s="137"/>
      <c r="AE48" s="137"/>
      <c r="AF48" s="137"/>
    </row>
    <row r="49" spans="2:32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>
        <v>1</v>
      </c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  <c r="AB49" s="137"/>
      <c r="AC49" s="137"/>
      <c r="AD49" s="137"/>
      <c r="AE49" s="137"/>
      <c r="AF49" s="137"/>
    </row>
    <row r="50" spans="2:32">
      <c r="B50" s="66" t="s">
        <v>22</v>
      </c>
      <c r="C50" s="110">
        <v>22</v>
      </c>
      <c r="D50" s="96"/>
      <c r="E50" s="99" t="s">
        <v>417</v>
      </c>
      <c r="F50" s="67" t="s">
        <v>37</v>
      </c>
      <c r="G50" s="15"/>
      <c r="H50" s="3" t="s">
        <v>20</v>
      </c>
      <c r="I50" s="3"/>
      <c r="J50" s="3"/>
      <c r="K50" s="3"/>
      <c r="L50" s="3"/>
      <c r="M50" s="3"/>
      <c r="N50" s="3"/>
      <c r="O50" s="3"/>
      <c r="P50" s="3"/>
      <c r="Q50" s="3">
        <v>1</v>
      </c>
      <c r="R50" s="3"/>
      <c r="S50" s="3"/>
      <c r="T50" s="4"/>
      <c r="U50" s="5"/>
      <c r="V50" s="4"/>
      <c r="Z50" s="68"/>
      <c r="AA50" s="68"/>
      <c r="AB50" s="68"/>
      <c r="AC50" s="68" t="s">
        <v>434</v>
      </c>
      <c r="AD50" s="68" t="s">
        <v>437</v>
      </c>
      <c r="AE50" s="68" t="s">
        <v>437</v>
      </c>
      <c r="AF50" s="68"/>
    </row>
    <row r="51" spans="2:32" ht="16.5" thickBot="1">
      <c r="B51" s="94"/>
      <c r="C51" s="111"/>
      <c r="D51" s="97"/>
      <c r="E51" s="151"/>
      <c r="F51" s="95"/>
      <c r="G51" s="31"/>
      <c r="H51" s="32" t="s">
        <v>21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3"/>
      <c r="U51" s="34"/>
      <c r="V51" s="33"/>
      <c r="Z51" s="68"/>
      <c r="AA51" s="68"/>
      <c r="AB51" s="68"/>
      <c r="AC51" s="68"/>
      <c r="AD51" s="68"/>
      <c r="AE51" s="68"/>
      <c r="AF51" s="68"/>
    </row>
    <row r="52" spans="2:32">
      <c r="B52" s="66" t="s">
        <v>22</v>
      </c>
      <c r="C52" s="110">
        <v>23</v>
      </c>
      <c r="D52" s="96"/>
      <c r="E52" s="99" t="s">
        <v>418</v>
      </c>
      <c r="F52" s="67" t="s">
        <v>49</v>
      </c>
      <c r="G52" s="15"/>
      <c r="H52" s="3" t="s">
        <v>20</v>
      </c>
      <c r="I52" s="3"/>
      <c r="J52" s="3"/>
      <c r="K52" s="3"/>
      <c r="L52" s="3"/>
      <c r="M52" s="3"/>
      <c r="N52" s="3"/>
      <c r="O52" s="3"/>
      <c r="P52" s="3">
        <v>1</v>
      </c>
      <c r="Q52" s="3">
        <v>1</v>
      </c>
      <c r="R52" s="3">
        <v>1</v>
      </c>
      <c r="S52" s="3"/>
      <c r="T52" s="4"/>
      <c r="U52" s="5"/>
      <c r="V52" s="4"/>
      <c r="Z52" s="68"/>
      <c r="AA52" s="68"/>
      <c r="AB52" s="68"/>
      <c r="AC52" s="68" t="s">
        <v>435</v>
      </c>
      <c r="AD52" s="68" t="s">
        <v>438</v>
      </c>
      <c r="AE52" s="68" t="s">
        <v>438</v>
      </c>
      <c r="AF52" s="68"/>
    </row>
    <row r="53" spans="2:32" ht="16.5" thickBot="1">
      <c r="B53" s="94"/>
      <c r="C53" s="111"/>
      <c r="D53" s="97"/>
      <c r="E53" s="151"/>
      <c r="F53" s="95"/>
      <c r="G53" s="31"/>
      <c r="H53" s="32" t="s">
        <v>21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3"/>
      <c r="U53" s="34"/>
      <c r="V53" s="33"/>
      <c r="Z53" s="68"/>
      <c r="AA53" s="68"/>
      <c r="AB53" s="68"/>
      <c r="AC53" s="68"/>
      <c r="AD53" s="68"/>
      <c r="AE53" s="68"/>
      <c r="AF53" s="68"/>
    </row>
  </sheetData>
  <autoFilter ref="B3:X40" xr:uid="{00000000-0009-0000-0000-00000B000000}"/>
  <mergeCells count="299">
    <mergeCell ref="AF44:AF45"/>
    <mergeCell ref="AF46:AF47"/>
    <mergeCell ref="AF48:AF49"/>
    <mergeCell ref="AF50:AF51"/>
    <mergeCell ref="AF52:AF53"/>
    <mergeCell ref="AF22:AF23"/>
    <mergeCell ref="AF24:AF25"/>
    <mergeCell ref="AF26:AF27"/>
    <mergeCell ref="AF28:AF29"/>
    <mergeCell ref="AF30:AF31"/>
    <mergeCell ref="AF32:AF33"/>
    <mergeCell ref="AF34:AF35"/>
    <mergeCell ref="AF36:AF37"/>
    <mergeCell ref="AF42:AF43"/>
    <mergeCell ref="AF4:AF5"/>
    <mergeCell ref="AF6:AF7"/>
    <mergeCell ref="AF8:AF9"/>
    <mergeCell ref="AF10:AF11"/>
    <mergeCell ref="AF12:AF13"/>
    <mergeCell ref="AF14:AF15"/>
    <mergeCell ref="AF16:AF17"/>
    <mergeCell ref="AF18:AF19"/>
    <mergeCell ref="AF20:AF21"/>
    <mergeCell ref="AD50:AD51"/>
    <mergeCell ref="AD52:AD53"/>
    <mergeCell ref="AD34:AD35"/>
    <mergeCell ref="AD36:AD37"/>
    <mergeCell ref="AD42:AD43"/>
    <mergeCell ref="AD44:AD45"/>
    <mergeCell ref="AD46:AD47"/>
    <mergeCell ref="AD48:AD49"/>
    <mergeCell ref="AD20:AD21"/>
    <mergeCell ref="AD22:AD23"/>
    <mergeCell ref="AD24:AD25"/>
    <mergeCell ref="AD26:AD27"/>
    <mergeCell ref="AD28:AD29"/>
    <mergeCell ref="AA30:AD31"/>
    <mergeCell ref="AA28:AA29"/>
    <mergeCell ref="AB28:AB29"/>
    <mergeCell ref="AA22:AA23"/>
    <mergeCell ref="AB22:AB23"/>
    <mergeCell ref="AA50:AA51"/>
    <mergeCell ref="AB50:AB51"/>
    <mergeCell ref="AC50:AC51"/>
    <mergeCell ref="AB52:AB53"/>
    <mergeCell ref="AC52:AC53"/>
    <mergeCell ref="AA32:AA33"/>
    <mergeCell ref="AD4:AD5"/>
    <mergeCell ref="AD6:AD7"/>
    <mergeCell ref="AD8:AD9"/>
    <mergeCell ref="AD10:AD11"/>
    <mergeCell ref="AD12:AD13"/>
    <mergeCell ref="AD14:AD15"/>
    <mergeCell ref="AD16:AD17"/>
    <mergeCell ref="AD18:AD19"/>
    <mergeCell ref="AC46:AC47"/>
    <mergeCell ref="AC44:AC45"/>
    <mergeCell ref="AC42:AC43"/>
    <mergeCell ref="AC36:AC37"/>
    <mergeCell ref="AC34:AC35"/>
    <mergeCell ref="AC28:AC29"/>
    <mergeCell ref="AC48:AC49"/>
    <mergeCell ref="B52:B53"/>
    <mergeCell ref="C52:C53"/>
    <mergeCell ref="D52:D53"/>
    <mergeCell ref="E52:E53"/>
    <mergeCell ref="F52:F53"/>
    <mergeCell ref="Z52:Z53"/>
    <mergeCell ref="AA52:AA53"/>
    <mergeCell ref="B50:B51"/>
    <mergeCell ref="C50:C51"/>
    <mergeCell ref="D50:D51"/>
    <mergeCell ref="E50:E51"/>
    <mergeCell ref="F50:F51"/>
    <mergeCell ref="Z50:Z51"/>
    <mergeCell ref="AB36:AB37"/>
    <mergeCell ref="AB34:AB35"/>
    <mergeCell ref="B48:B49"/>
    <mergeCell ref="C48:C49"/>
    <mergeCell ref="D48:D49"/>
    <mergeCell ref="E48:E49"/>
    <mergeCell ref="F48:F49"/>
    <mergeCell ref="Z48:Z49"/>
    <mergeCell ref="AA48:AA49"/>
    <mergeCell ref="AB48:AB49"/>
    <mergeCell ref="B46:B47"/>
    <mergeCell ref="C46:C47"/>
    <mergeCell ref="D46:D47"/>
    <mergeCell ref="E46:E47"/>
    <mergeCell ref="F46:F47"/>
    <mergeCell ref="Z46:Z47"/>
    <mergeCell ref="AA46:AA47"/>
    <mergeCell ref="AB46:AB47"/>
    <mergeCell ref="AA42:AA43"/>
    <mergeCell ref="AB42:AB43"/>
    <mergeCell ref="B44:B45"/>
    <mergeCell ref="C44:C45"/>
    <mergeCell ref="D44:D45"/>
    <mergeCell ref="E44:E45"/>
    <mergeCell ref="F44:F45"/>
    <mergeCell ref="Z44:Z45"/>
    <mergeCell ref="AA44:AA45"/>
    <mergeCell ref="AB44:AB45"/>
    <mergeCell ref="AB32:AB33"/>
    <mergeCell ref="AC32:AC33"/>
    <mergeCell ref="O39:T39"/>
    <mergeCell ref="O40:T40"/>
    <mergeCell ref="B42:B43"/>
    <mergeCell ref="C42:C43"/>
    <mergeCell ref="D42:D43"/>
    <mergeCell ref="E42:E43"/>
    <mergeCell ref="F42:F43"/>
    <mergeCell ref="Z42:Z43"/>
    <mergeCell ref="AA34:AA35"/>
    <mergeCell ref="B36:B37"/>
    <mergeCell ref="C36:C37"/>
    <mergeCell ref="D36:D37"/>
    <mergeCell ref="E36:E37"/>
    <mergeCell ref="F36:F37"/>
    <mergeCell ref="Z36:Z37"/>
    <mergeCell ref="AA36:AA37"/>
    <mergeCell ref="B34:B35"/>
    <mergeCell ref="C34:C35"/>
    <mergeCell ref="D34:D35"/>
    <mergeCell ref="E34:E35"/>
    <mergeCell ref="F34:F35"/>
    <mergeCell ref="Z34:Z35"/>
    <mergeCell ref="Z30:Z31"/>
    <mergeCell ref="X28:X29"/>
    <mergeCell ref="Y28:Y29"/>
    <mergeCell ref="Z28:Z29"/>
    <mergeCell ref="B32:B33"/>
    <mergeCell ref="C32:C33"/>
    <mergeCell ref="D32:D33"/>
    <mergeCell ref="E32:E33"/>
    <mergeCell ref="F32:F33"/>
    <mergeCell ref="Z32:Z33"/>
    <mergeCell ref="B28:B29"/>
    <mergeCell ref="C28:C29"/>
    <mergeCell ref="D28:D29"/>
    <mergeCell ref="E28:E29"/>
    <mergeCell ref="F28:F29"/>
    <mergeCell ref="B30:B31"/>
    <mergeCell ref="C30:C31"/>
    <mergeCell ref="D30:D31"/>
    <mergeCell ref="E30:E31"/>
    <mergeCell ref="F30:F31"/>
    <mergeCell ref="Z22:Z23"/>
    <mergeCell ref="Z24:Z25"/>
    <mergeCell ref="AA24:AA25"/>
    <mergeCell ref="AB24:AB25"/>
    <mergeCell ref="AC24:AC25"/>
    <mergeCell ref="B26:B27"/>
    <mergeCell ref="C26:C27"/>
    <mergeCell ref="D26:D27"/>
    <mergeCell ref="E26:E27"/>
    <mergeCell ref="F26:F27"/>
    <mergeCell ref="X26:X27"/>
    <mergeCell ref="Y26:Y27"/>
    <mergeCell ref="Z26:Z27"/>
    <mergeCell ref="AA26:AA27"/>
    <mergeCell ref="AB26:AB27"/>
    <mergeCell ref="AC26:AC27"/>
    <mergeCell ref="B20:B21"/>
    <mergeCell ref="C20:C21"/>
    <mergeCell ref="D20:D21"/>
    <mergeCell ref="E20:E21"/>
    <mergeCell ref="F20:F21"/>
    <mergeCell ref="Z20:Z21"/>
    <mergeCell ref="AA20:AA21"/>
    <mergeCell ref="AC22:AC23"/>
    <mergeCell ref="B24:B25"/>
    <mergeCell ref="C24:C25"/>
    <mergeCell ref="D24:D25"/>
    <mergeCell ref="E24:E25"/>
    <mergeCell ref="F24:F25"/>
    <mergeCell ref="X24:X25"/>
    <mergeCell ref="Y24:Y25"/>
    <mergeCell ref="AB20:AB21"/>
    <mergeCell ref="AC20:AC21"/>
    <mergeCell ref="B22:B23"/>
    <mergeCell ref="C22:C23"/>
    <mergeCell ref="D22:D23"/>
    <mergeCell ref="E22:E23"/>
    <mergeCell ref="F22:F23"/>
    <mergeCell ref="X22:X23"/>
    <mergeCell ref="Y22:Y23"/>
    <mergeCell ref="B18:B19"/>
    <mergeCell ref="C18:C19"/>
    <mergeCell ref="D18:D19"/>
    <mergeCell ref="E18:E19"/>
    <mergeCell ref="F18:F19"/>
    <mergeCell ref="Z18:Z19"/>
    <mergeCell ref="AA18:AA19"/>
    <mergeCell ref="AB18:AB19"/>
    <mergeCell ref="AC18:AC19"/>
    <mergeCell ref="AA14:AA15"/>
    <mergeCell ref="AB14:AB15"/>
    <mergeCell ref="AC14:AC15"/>
    <mergeCell ref="B16:B17"/>
    <mergeCell ref="C16:C17"/>
    <mergeCell ref="D16:D17"/>
    <mergeCell ref="E16:E17"/>
    <mergeCell ref="F16:F17"/>
    <mergeCell ref="X16:X17"/>
    <mergeCell ref="Y16:Y17"/>
    <mergeCell ref="B14:B15"/>
    <mergeCell ref="C14:C15"/>
    <mergeCell ref="D14:D15"/>
    <mergeCell ref="E14:E15"/>
    <mergeCell ref="F14:F15"/>
    <mergeCell ref="Z14:Z15"/>
    <mergeCell ref="Z16:Z17"/>
    <mergeCell ref="AA16:AA17"/>
    <mergeCell ref="AB16:AB17"/>
    <mergeCell ref="AC16:AC17"/>
    <mergeCell ref="X12:X13"/>
    <mergeCell ref="Y12:Y13"/>
    <mergeCell ref="Z12:Z13"/>
    <mergeCell ref="AA12:AA13"/>
    <mergeCell ref="AB12:AB13"/>
    <mergeCell ref="AC12:AC13"/>
    <mergeCell ref="Y10:Y11"/>
    <mergeCell ref="Z10:Z11"/>
    <mergeCell ref="AA10:AA11"/>
    <mergeCell ref="AB10:AB11"/>
    <mergeCell ref="AC10:AC11"/>
    <mergeCell ref="X10:X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X8:X9"/>
    <mergeCell ref="Y8:Y9"/>
    <mergeCell ref="Z8:Z9"/>
    <mergeCell ref="AA8:AA9"/>
    <mergeCell ref="AB8:AB9"/>
    <mergeCell ref="AC8:AC9"/>
    <mergeCell ref="Y6:Y7"/>
    <mergeCell ref="Z6:Z7"/>
    <mergeCell ref="AA6:AA7"/>
    <mergeCell ref="AB6:AB7"/>
    <mergeCell ref="AC6:AC7"/>
    <mergeCell ref="X6:X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X4:X5"/>
    <mergeCell ref="Y4:Y5"/>
    <mergeCell ref="Z4:Z5"/>
    <mergeCell ref="AA4:AA5"/>
    <mergeCell ref="AB4:AB5"/>
    <mergeCell ref="AC4:AC5"/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  <mergeCell ref="AE4:AE5"/>
    <mergeCell ref="AE6:AE7"/>
    <mergeCell ref="AE8:AE9"/>
    <mergeCell ref="AE10:AE11"/>
    <mergeCell ref="AE12:AE13"/>
    <mergeCell ref="AE14:AE15"/>
    <mergeCell ref="AE16:AE17"/>
    <mergeCell ref="AE18:AE19"/>
    <mergeCell ref="AE20:AE21"/>
    <mergeCell ref="AE46:AE47"/>
    <mergeCell ref="AE48:AE49"/>
    <mergeCell ref="AE50:AE51"/>
    <mergeCell ref="AE52:AE53"/>
    <mergeCell ref="AE22:AE23"/>
    <mergeCell ref="AE24:AE25"/>
    <mergeCell ref="AE26:AE27"/>
    <mergeCell ref="AE28:AE29"/>
    <mergeCell ref="AE32:AE33"/>
    <mergeCell ref="AE34:AE35"/>
    <mergeCell ref="AE36:AE37"/>
    <mergeCell ref="AE42:AE43"/>
    <mergeCell ref="AE44:AE45"/>
    <mergeCell ref="AE30:AE31"/>
  </mergeCells>
  <conditionalFormatting sqref="I38:V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0 I22:T23 T21 I21:R21 I14:T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B38C-DB51-415E-8570-D1DEC785788E}">
  <dimension ref="B1:AG53"/>
  <sheetViews>
    <sheetView showGridLines="0" zoomScaleNormal="100" workbookViewId="0">
      <pane xSplit="22" ySplit="3" topLeftCell="W10" activePane="bottomRight" state="frozen"/>
      <selection pane="topRight" activeCell="W1" sqref="W1"/>
      <selection pane="bottomLeft" activeCell="A4" sqref="A4"/>
      <selection pane="bottomRight" activeCell="AG14" sqref="AG14:AG15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31" width="21.85546875" style="6" hidden="1" customWidth="1"/>
    <col min="32" max="32" width="19" style="6" customWidth="1"/>
    <col min="33" max="33" width="26.5703125" style="6" customWidth="1"/>
    <col min="34" max="16384" width="9.140625" style="6"/>
  </cols>
  <sheetData>
    <row r="1" spans="2:33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33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33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W3" s="6" t="s">
        <v>404</v>
      </c>
      <c r="X3" s="35">
        <v>44708</v>
      </c>
      <c r="Y3" s="35">
        <v>44715</v>
      </c>
      <c r="Z3" s="54">
        <v>44827</v>
      </c>
      <c r="AA3" s="54">
        <v>44848</v>
      </c>
      <c r="AB3" s="54">
        <v>44900</v>
      </c>
      <c r="AC3" s="54">
        <v>44907</v>
      </c>
      <c r="AD3" s="54">
        <v>45078</v>
      </c>
      <c r="AE3" s="54" t="s">
        <v>440</v>
      </c>
      <c r="AF3" s="54">
        <v>44987</v>
      </c>
      <c r="AG3" s="54" t="s">
        <v>452</v>
      </c>
    </row>
    <row r="4" spans="2:33" ht="13.7" customHeight="1">
      <c r="B4" s="145" t="s">
        <v>22</v>
      </c>
      <c r="C4" s="146">
        <v>1</v>
      </c>
      <c r="D4" s="147" t="s">
        <v>64</v>
      </c>
      <c r="E4" s="148" t="s">
        <v>62</v>
      </c>
      <c r="F4" s="146" t="s">
        <v>50</v>
      </c>
      <c r="G4" s="56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  <c r="AB4" s="137"/>
      <c r="AC4" s="137"/>
      <c r="AD4" s="137"/>
      <c r="AE4" s="137"/>
      <c r="AF4" s="137"/>
      <c r="AG4" s="137"/>
    </row>
    <row r="5" spans="2:33">
      <c r="B5" s="139"/>
      <c r="C5" s="141"/>
      <c r="D5" s="143"/>
      <c r="E5" s="143"/>
      <c r="F5" s="141"/>
      <c r="G5" s="57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137"/>
      <c r="AA5" s="137"/>
      <c r="AB5" s="137"/>
      <c r="AC5" s="137"/>
      <c r="AD5" s="137"/>
      <c r="AE5" s="137"/>
      <c r="AF5" s="137"/>
      <c r="AG5" s="137"/>
    </row>
    <row r="6" spans="2:33" ht="13.7" customHeight="1">
      <c r="B6" s="145" t="s">
        <v>22</v>
      </c>
      <c r="C6" s="146">
        <v>2</v>
      </c>
      <c r="D6" s="147" t="s">
        <v>27</v>
      </c>
      <c r="E6" s="148" t="s">
        <v>25</v>
      </c>
      <c r="F6" s="146" t="s">
        <v>49</v>
      </c>
      <c r="G6" s="56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W6" s="6">
        <f>+(115/60)*24*12</f>
        <v>552</v>
      </c>
      <c r="X6" s="68" t="s">
        <v>61</v>
      </c>
      <c r="Y6" s="113" t="s">
        <v>83</v>
      </c>
      <c r="Z6" s="137"/>
      <c r="AA6" s="137"/>
      <c r="AB6" s="137"/>
      <c r="AC6" s="137"/>
      <c r="AD6" s="137"/>
      <c r="AE6" s="137"/>
      <c r="AF6" s="137"/>
      <c r="AG6" s="137"/>
    </row>
    <row r="7" spans="2:33">
      <c r="B7" s="139"/>
      <c r="C7" s="141"/>
      <c r="D7" s="143"/>
      <c r="E7" s="143"/>
      <c r="F7" s="141"/>
      <c r="G7" s="57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137"/>
      <c r="AA7" s="137"/>
      <c r="AB7" s="137"/>
      <c r="AC7" s="137"/>
      <c r="AD7" s="137"/>
      <c r="AE7" s="137"/>
      <c r="AF7" s="137"/>
      <c r="AG7" s="137"/>
    </row>
    <row r="8" spans="2:33" ht="13.7" customHeight="1">
      <c r="B8" s="145" t="s">
        <v>22</v>
      </c>
      <c r="C8" s="146">
        <v>3</v>
      </c>
      <c r="D8" s="147" t="s">
        <v>28</v>
      </c>
      <c r="E8" s="148" t="s">
        <v>48</v>
      </c>
      <c r="F8" s="146" t="s">
        <v>49</v>
      </c>
      <c r="G8" s="56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137"/>
      <c r="AA8" s="137"/>
      <c r="AB8" s="137"/>
      <c r="AC8" s="137"/>
      <c r="AD8" s="137"/>
      <c r="AE8" s="137"/>
      <c r="AF8" s="137"/>
      <c r="AG8" s="137"/>
    </row>
    <row r="9" spans="2:33">
      <c r="B9" s="139"/>
      <c r="C9" s="141"/>
      <c r="D9" s="143"/>
      <c r="E9" s="143"/>
      <c r="F9" s="141"/>
      <c r="G9" s="57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137"/>
      <c r="AA9" s="137"/>
      <c r="AB9" s="137"/>
      <c r="AC9" s="137"/>
      <c r="AD9" s="137"/>
      <c r="AE9" s="137"/>
      <c r="AF9" s="137"/>
      <c r="AG9" s="137"/>
    </row>
    <row r="10" spans="2:33" ht="13.7" customHeight="1">
      <c r="B10" s="145" t="s">
        <v>22</v>
      </c>
      <c r="C10" s="146">
        <v>4</v>
      </c>
      <c r="D10" s="147" t="s">
        <v>45</v>
      </c>
      <c r="E10" s="150" t="s">
        <v>67</v>
      </c>
      <c r="F10" s="146" t="s">
        <v>163</v>
      </c>
      <c r="G10" s="56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W10" s="6">
        <v>240</v>
      </c>
      <c r="X10" s="120" t="s">
        <v>59</v>
      </c>
      <c r="Y10" s="112" t="s">
        <v>85</v>
      </c>
      <c r="Z10" s="137"/>
      <c r="AA10" s="137"/>
      <c r="AB10" s="137"/>
      <c r="AC10" s="137"/>
      <c r="AD10" s="137"/>
      <c r="AE10" s="137"/>
      <c r="AF10" s="137"/>
      <c r="AG10" s="137"/>
    </row>
    <row r="11" spans="2:33">
      <c r="B11" s="139"/>
      <c r="C11" s="141"/>
      <c r="D11" s="143"/>
      <c r="E11" s="143"/>
      <c r="F11" s="141"/>
      <c r="G11" s="57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137"/>
      <c r="AA11" s="137"/>
      <c r="AB11" s="137"/>
      <c r="AC11" s="137"/>
      <c r="AD11" s="137"/>
      <c r="AE11" s="137"/>
      <c r="AF11" s="137"/>
      <c r="AG11" s="137"/>
    </row>
    <row r="12" spans="2:33" ht="13.7" customHeight="1">
      <c r="B12" s="145" t="s">
        <v>22</v>
      </c>
      <c r="C12" s="146">
        <v>5</v>
      </c>
      <c r="D12" s="147" t="s">
        <v>52</v>
      </c>
      <c r="E12" s="148" t="s">
        <v>69</v>
      </c>
      <c r="F12" s="149" t="s">
        <v>255</v>
      </c>
      <c r="G12" s="56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137"/>
      <c r="AA12" s="137"/>
      <c r="AB12" s="137"/>
      <c r="AC12" s="137"/>
      <c r="AD12" s="137"/>
      <c r="AE12" s="137"/>
      <c r="AF12" s="137"/>
      <c r="AG12" s="137"/>
    </row>
    <row r="13" spans="2:33">
      <c r="B13" s="139"/>
      <c r="C13" s="141"/>
      <c r="D13" s="143"/>
      <c r="E13" s="143"/>
      <c r="F13" s="141"/>
      <c r="G13" s="57"/>
      <c r="H13" s="2" t="s">
        <v>21</v>
      </c>
      <c r="I13" s="2"/>
      <c r="J13" s="2"/>
      <c r="K13" s="2"/>
      <c r="L13" s="2"/>
      <c r="M13" s="2">
        <v>1</v>
      </c>
      <c r="N13" s="2">
        <v>1</v>
      </c>
      <c r="O13" s="2"/>
      <c r="P13" s="2"/>
      <c r="Q13" s="2"/>
      <c r="R13" s="2"/>
      <c r="S13" s="2"/>
      <c r="T13" s="8"/>
      <c r="U13" s="9"/>
      <c r="V13" s="8"/>
      <c r="X13" s="119"/>
      <c r="Y13" s="112"/>
      <c r="Z13" s="137"/>
      <c r="AA13" s="137"/>
      <c r="AB13" s="137"/>
      <c r="AC13" s="137"/>
      <c r="AD13" s="137"/>
      <c r="AE13" s="137"/>
      <c r="AF13" s="137"/>
      <c r="AG13" s="137"/>
    </row>
    <row r="14" spans="2:33" ht="13.7" customHeight="1">
      <c r="B14" s="145" t="s">
        <v>22</v>
      </c>
      <c r="C14" s="146">
        <v>6</v>
      </c>
      <c r="D14" s="147" t="s">
        <v>32</v>
      </c>
      <c r="E14" s="148" t="s">
        <v>47</v>
      </c>
      <c r="F14" s="146" t="s">
        <v>50</v>
      </c>
      <c r="G14" s="56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136" t="s">
        <v>398</v>
      </c>
      <c r="AA14" s="137"/>
      <c r="AB14" s="137"/>
      <c r="AC14" s="137"/>
      <c r="AD14" s="137"/>
      <c r="AE14" s="137"/>
      <c r="AF14" s="137"/>
      <c r="AG14" s="137"/>
    </row>
    <row r="15" spans="2:33">
      <c r="B15" s="139"/>
      <c r="C15" s="141"/>
      <c r="D15" s="143"/>
      <c r="E15" s="143"/>
      <c r="F15" s="141"/>
      <c r="G15" s="57"/>
      <c r="H15" s="2" t="s">
        <v>21</v>
      </c>
      <c r="I15" s="2"/>
      <c r="J15" s="2"/>
      <c r="K15" s="2"/>
      <c r="L15" s="2"/>
      <c r="M15" s="2">
        <v>1</v>
      </c>
      <c r="N15" s="2">
        <v>1</v>
      </c>
      <c r="O15" s="2"/>
      <c r="P15" s="2"/>
      <c r="Q15" s="2"/>
      <c r="R15" s="2"/>
      <c r="S15" s="2"/>
      <c r="T15" s="8"/>
      <c r="U15" s="9"/>
      <c r="V15" s="8"/>
      <c r="Z15" s="136"/>
      <c r="AA15" s="137"/>
      <c r="AB15" s="137"/>
      <c r="AC15" s="137"/>
      <c r="AD15" s="137"/>
      <c r="AE15" s="137"/>
      <c r="AF15" s="137"/>
      <c r="AG15" s="137"/>
    </row>
    <row r="16" spans="2:33" ht="13.7" customHeight="1">
      <c r="B16" s="145" t="s">
        <v>22</v>
      </c>
      <c r="C16" s="146">
        <v>7</v>
      </c>
      <c r="D16" s="147" t="s">
        <v>53</v>
      </c>
      <c r="E16" s="148" t="s">
        <v>86</v>
      </c>
      <c r="F16" s="146" t="s">
        <v>50</v>
      </c>
      <c r="G16" s="56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137"/>
      <c r="AA16" s="137"/>
      <c r="AB16" s="137"/>
      <c r="AC16" s="137"/>
      <c r="AD16" s="137"/>
      <c r="AE16" s="137"/>
      <c r="AF16" s="137"/>
      <c r="AG16" s="137"/>
    </row>
    <row r="17" spans="2:33">
      <c r="B17" s="139"/>
      <c r="C17" s="141"/>
      <c r="D17" s="143"/>
      <c r="E17" s="143"/>
      <c r="F17" s="141"/>
      <c r="G17" s="57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137"/>
      <c r="AA17" s="137"/>
      <c r="AB17" s="137"/>
      <c r="AC17" s="137"/>
      <c r="AD17" s="137"/>
      <c r="AE17" s="137"/>
      <c r="AF17" s="137"/>
      <c r="AG17" s="137"/>
    </row>
    <row r="18" spans="2:33" ht="13.7" customHeight="1">
      <c r="B18" s="145" t="s">
        <v>22</v>
      </c>
      <c r="C18" s="146">
        <v>8</v>
      </c>
      <c r="D18" s="147" t="s">
        <v>52</v>
      </c>
      <c r="E18" s="148" t="s">
        <v>44</v>
      </c>
      <c r="F18" s="146" t="s">
        <v>50</v>
      </c>
      <c r="G18" s="56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136" t="s">
        <v>399</v>
      </c>
      <c r="AA18" s="136" t="s">
        <v>405</v>
      </c>
      <c r="AB18" s="136" t="s">
        <v>424</v>
      </c>
      <c r="AC18" s="137"/>
      <c r="AD18" s="137"/>
      <c r="AE18" s="137"/>
      <c r="AF18" s="137"/>
      <c r="AG18" s="137"/>
    </row>
    <row r="19" spans="2:33">
      <c r="B19" s="139"/>
      <c r="C19" s="141"/>
      <c r="D19" s="143"/>
      <c r="E19" s="143"/>
      <c r="F19" s="141"/>
      <c r="G19" s="57"/>
      <c r="H19" s="2" t="s">
        <v>21</v>
      </c>
      <c r="I19" s="2"/>
      <c r="J19" s="2"/>
      <c r="K19" s="2"/>
      <c r="L19" s="2"/>
      <c r="M19" s="2"/>
      <c r="N19" s="2"/>
      <c r="O19" s="55">
        <v>1</v>
      </c>
      <c r="P19" s="2">
        <v>1</v>
      </c>
      <c r="Q19" s="2"/>
      <c r="R19" s="2"/>
      <c r="S19" s="2"/>
      <c r="T19" s="8"/>
      <c r="U19" s="9"/>
      <c r="V19" s="8"/>
      <c r="Z19" s="136"/>
      <c r="AA19" s="136"/>
      <c r="AB19" s="136"/>
      <c r="AC19" s="137"/>
      <c r="AD19" s="137"/>
      <c r="AE19" s="137"/>
      <c r="AF19" s="137"/>
      <c r="AG19" s="137"/>
    </row>
    <row r="20" spans="2:33" ht="13.7" customHeight="1">
      <c r="B20" s="116" t="s">
        <v>22</v>
      </c>
      <c r="C20" s="114">
        <v>9</v>
      </c>
      <c r="D20" s="118" t="s">
        <v>45</v>
      </c>
      <c r="E20" s="120" t="s">
        <v>439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136" t="s">
        <v>400</v>
      </c>
      <c r="AA20" s="136" t="s">
        <v>406</v>
      </c>
      <c r="AB20" s="136" t="s">
        <v>428</v>
      </c>
      <c r="AC20" s="136" t="s">
        <v>429</v>
      </c>
      <c r="AD20" s="136"/>
      <c r="AE20" s="136" t="s">
        <v>444</v>
      </c>
      <c r="AF20" s="136"/>
      <c r="AG20" s="136" t="s">
        <v>453</v>
      </c>
    </row>
    <row r="21" spans="2:33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/>
      <c r="T21" s="8"/>
      <c r="U21" s="9"/>
      <c r="V21" s="8"/>
      <c r="Z21" s="136"/>
      <c r="AA21" s="136"/>
      <c r="AB21" s="136"/>
      <c r="AC21" s="136"/>
      <c r="AD21" s="136"/>
      <c r="AE21" s="136"/>
      <c r="AF21" s="136"/>
      <c r="AG21" s="136"/>
    </row>
    <row r="22" spans="2:33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374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136" t="s">
        <v>401</v>
      </c>
      <c r="AA22" s="136" t="s">
        <v>407</v>
      </c>
      <c r="AB22" s="136" t="s">
        <v>425</v>
      </c>
      <c r="AC22" s="136" t="s">
        <v>430</v>
      </c>
      <c r="AD22" s="136"/>
      <c r="AE22" s="136" t="s">
        <v>445</v>
      </c>
      <c r="AF22" s="136" t="s">
        <v>450</v>
      </c>
      <c r="AG22" s="136" t="s">
        <v>454</v>
      </c>
    </row>
    <row r="23" spans="2:33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/>
      <c r="O23" s="2">
        <v>1</v>
      </c>
      <c r="P23" s="2">
        <v>1</v>
      </c>
      <c r="Q23" s="2">
        <v>1</v>
      </c>
      <c r="R23" s="2"/>
      <c r="S23" s="2"/>
      <c r="T23" s="8"/>
      <c r="U23" s="9"/>
      <c r="V23" s="8"/>
      <c r="X23" s="119"/>
      <c r="Y23" s="112"/>
      <c r="Z23" s="136"/>
      <c r="AA23" s="136"/>
      <c r="AB23" s="136"/>
      <c r="AC23" s="136"/>
      <c r="AD23" s="136"/>
      <c r="AE23" s="136"/>
      <c r="AF23" s="136"/>
      <c r="AG23" s="136"/>
    </row>
    <row r="24" spans="2:33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/>
      <c r="P24" s="3">
        <v>1</v>
      </c>
      <c r="Q24" s="3">
        <v>1</v>
      </c>
      <c r="R24" s="3">
        <v>1</v>
      </c>
      <c r="S24" s="3">
        <v>1</v>
      </c>
      <c r="T24" s="4">
        <v>1</v>
      </c>
      <c r="U24" s="5"/>
      <c r="V24" s="4">
        <v>1</v>
      </c>
      <c r="W24" s="6">
        <f>500*12/1000</f>
        <v>6</v>
      </c>
      <c r="X24" s="120"/>
      <c r="Y24" s="112"/>
      <c r="Z24" s="136" t="s">
        <v>402</v>
      </c>
      <c r="AA24" s="136" t="s">
        <v>408</v>
      </c>
      <c r="AB24" s="136" t="s">
        <v>426</v>
      </c>
      <c r="AC24" s="136" t="s">
        <v>431</v>
      </c>
      <c r="AD24" s="136"/>
      <c r="AE24" s="136" t="s">
        <v>441</v>
      </c>
      <c r="AF24" s="136" t="s">
        <v>449</v>
      </c>
      <c r="AG24" s="136" t="s">
        <v>449</v>
      </c>
    </row>
    <row r="25" spans="2:33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>
        <v>1</v>
      </c>
      <c r="Q25" s="2">
        <v>1</v>
      </c>
      <c r="R25" s="2">
        <v>1</v>
      </c>
      <c r="S25" s="2"/>
      <c r="T25" s="8"/>
      <c r="U25" s="9"/>
      <c r="V25" s="8"/>
      <c r="X25" s="119"/>
      <c r="Y25" s="112"/>
      <c r="Z25" s="136"/>
      <c r="AA25" s="136"/>
      <c r="AB25" s="136"/>
      <c r="AC25" s="136"/>
      <c r="AD25" s="136"/>
      <c r="AE25" s="136"/>
      <c r="AF25" s="136"/>
      <c r="AG25" s="136"/>
    </row>
    <row r="26" spans="2:33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136"/>
      <c r="AA26" s="136"/>
      <c r="AB26" s="136"/>
      <c r="AC26" s="136"/>
      <c r="AD26" s="136"/>
      <c r="AE26" s="136" t="s">
        <v>442</v>
      </c>
      <c r="AF26" s="136" t="s">
        <v>448</v>
      </c>
      <c r="AG26" s="136" t="s">
        <v>448</v>
      </c>
    </row>
    <row r="27" spans="2:33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>
        <v>1</v>
      </c>
      <c r="S27" s="2"/>
      <c r="T27" s="8"/>
      <c r="U27" s="9"/>
      <c r="V27" s="8"/>
      <c r="X27" s="119"/>
      <c r="Y27" s="112"/>
      <c r="Z27" s="136"/>
      <c r="AA27" s="136"/>
      <c r="AB27" s="136"/>
      <c r="AC27" s="136"/>
      <c r="AD27" s="136"/>
      <c r="AE27" s="136"/>
      <c r="AF27" s="136"/>
      <c r="AG27" s="136"/>
    </row>
    <row r="28" spans="2:33" ht="13.7" customHeight="1">
      <c r="B28" s="145" t="s">
        <v>22</v>
      </c>
      <c r="C28" s="146">
        <v>13</v>
      </c>
      <c r="D28" s="147" t="s">
        <v>36</v>
      </c>
      <c r="E28" s="148" t="s">
        <v>66</v>
      </c>
      <c r="F28" s="146" t="s">
        <v>37</v>
      </c>
      <c r="G28" s="56" t="s">
        <v>37</v>
      </c>
      <c r="H28" s="3" t="s">
        <v>20</v>
      </c>
      <c r="I28" s="3"/>
      <c r="J28" s="3"/>
      <c r="K28" s="3"/>
      <c r="L28" s="3"/>
      <c r="M28" s="3"/>
      <c r="N28" s="3"/>
      <c r="O28" s="3"/>
      <c r="P28" s="3">
        <v>1</v>
      </c>
      <c r="Q28" s="3">
        <v>1</v>
      </c>
      <c r="R28" s="3">
        <v>1</v>
      </c>
      <c r="S28" s="3"/>
      <c r="T28" s="4"/>
      <c r="U28" s="5"/>
      <c r="V28" s="4">
        <v>0.5</v>
      </c>
      <c r="X28" s="120" t="s">
        <v>58</v>
      </c>
      <c r="Y28" s="112"/>
      <c r="Z28" s="136"/>
      <c r="AA28" s="136" t="s">
        <v>409</v>
      </c>
      <c r="AB28" s="136" t="s">
        <v>427</v>
      </c>
      <c r="AC28" s="136" t="s">
        <v>432</v>
      </c>
      <c r="AD28" s="136" t="s">
        <v>436</v>
      </c>
      <c r="AE28" s="136" t="s">
        <v>446</v>
      </c>
      <c r="AF28" s="136" t="s">
        <v>456</v>
      </c>
      <c r="AG28" s="136" t="s">
        <v>457</v>
      </c>
    </row>
    <row r="29" spans="2:33">
      <c r="B29" s="139"/>
      <c r="C29" s="141"/>
      <c r="D29" s="143"/>
      <c r="E29" s="143"/>
      <c r="F29" s="141"/>
      <c r="G29" s="57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>
        <v>1</v>
      </c>
      <c r="S29" s="2"/>
      <c r="T29" s="8"/>
      <c r="U29" s="9"/>
      <c r="V29" s="8"/>
      <c r="X29" s="119"/>
      <c r="Y29" s="112"/>
      <c r="Z29" s="136"/>
      <c r="AA29" s="136"/>
      <c r="AB29" s="136"/>
      <c r="AC29" s="136"/>
      <c r="AD29" s="136"/>
      <c r="AE29" s="136"/>
      <c r="AF29" s="136"/>
      <c r="AG29" s="136"/>
    </row>
    <row r="30" spans="2:33" ht="15.75" customHeight="1">
      <c r="B30" s="170" t="s">
        <v>22</v>
      </c>
      <c r="C30" s="171">
        <v>14</v>
      </c>
      <c r="D30" s="173" t="s">
        <v>76</v>
      </c>
      <c r="E30" s="173" t="s">
        <v>75</v>
      </c>
      <c r="F30" s="174" t="s">
        <v>163</v>
      </c>
      <c r="G30" s="63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158"/>
      <c r="AA30" s="176" t="s">
        <v>433</v>
      </c>
      <c r="AB30" s="176"/>
      <c r="AC30" s="176"/>
      <c r="AD30" s="176"/>
      <c r="AE30" s="136" t="s">
        <v>443</v>
      </c>
      <c r="AF30" s="136" t="s">
        <v>443</v>
      </c>
      <c r="AG30" s="136" t="s">
        <v>455</v>
      </c>
    </row>
    <row r="31" spans="2:33">
      <c r="B31" s="170"/>
      <c r="C31" s="172"/>
      <c r="D31" s="173"/>
      <c r="E31" s="173"/>
      <c r="F31" s="174"/>
      <c r="G31" s="64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8"/>
      <c r="U31" s="9"/>
      <c r="V31" s="8"/>
      <c r="Z31" s="159"/>
      <c r="AA31" s="176"/>
      <c r="AB31" s="176"/>
      <c r="AC31" s="176"/>
      <c r="AD31" s="176"/>
      <c r="AE31" s="136"/>
      <c r="AF31" s="136"/>
      <c r="AG31" s="136"/>
    </row>
    <row r="32" spans="2:33">
      <c r="B32" s="165" t="s">
        <v>22</v>
      </c>
      <c r="C32" s="166">
        <v>15</v>
      </c>
      <c r="D32" s="168" t="s">
        <v>78</v>
      </c>
      <c r="E32" s="168" t="s">
        <v>42</v>
      </c>
      <c r="F32" s="169" t="s">
        <v>163</v>
      </c>
      <c r="G32" s="61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136"/>
      <c r="AA32" s="136"/>
      <c r="AB32" s="136"/>
      <c r="AC32" s="136"/>
      <c r="AE32" s="136"/>
      <c r="AF32" s="136" t="s">
        <v>451</v>
      </c>
      <c r="AG32" s="136" t="s">
        <v>451</v>
      </c>
    </row>
    <row r="33" spans="2:33">
      <c r="B33" s="165"/>
      <c r="C33" s="167"/>
      <c r="D33" s="168"/>
      <c r="E33" s="168"/>
      <c r="F33" s="169"/>
      <c r="G33" s="62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136"/>
      <c r="AA33" s="136"/>
      <c r="AB33" s="136"/>
      <c r="AC33" s="136"/>
      <c r="AE33" s="136"/>
      <c r="AF33" s="136"/>
      <c r="AG33" s="136"/>
    </row>
    <row r="34" spans="2:33" ht="15.75" customHeight="1">
      <c r="B34" s="138" t="s">
        <v>22</v>
      </c>
      <c r="C34" s="140">
        <v>16</v>
      </c>
      <c r="D34" s="142" t="s">
        <v>27</v>
      </c>
      <c r="E34" s="144" t="s">
        <v>80</v>
      </c>
      <c r="F34" s="140" t="s">
        <v>49</v>
      </c>
      <c r="G34" s="58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136" t="s">
        <v>403</v>
      </c>
      <c r="AA34" s="137"/>
      <c r="AB34" s="137"/>
      <c r="AC34" s="137"/>
      <c r="AD34" s="137"/>
      <c r="AE34" s="137"/>
      <c r="AF34" s="137"/>
      <c r="AG34" s="137"/>
    </row>
    <row r="35" spans="2:33">
      <c r="B35" s="139"/>
      <c r="C35" s="141"/>
      <c r="D35" s="143"/>
      <c r="E35" s="143"/>
      <c r="F35" s="141"/>
      <c r="G35" s="57"/>
      <c r="H35" s="2" t="s">
        <v>21</v>
      </c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8"/>
      <c r="U35" s="9">
        <v>2.2999999999999998</v>
      </c>
      <c r="V35" s="8"/>
      <c r="W35" s="6">
        <f>2*24*12</f>
        <v>576</v>
      </c>
      <c r="Z35" s="136"/>
      <c r="AA35" s="137"/>
      <c r="AB35" s="137"/>
      <c r="AC35" s="137"/>
      <c r="AD35" s="137"/>
      <c r="AE35" s="137"/>
      <c r="AF35" s="137"/>
      <c r="AG35" s="137"/>
    </row>
    <row r="36" spans="2:33">
      <c r="B36" s="66" t="s">
        <v>22</v>
      </c>
      <c r="C36" s="110">
        <v>17</v>
      </c>
      <c r="D36" s="96" t="s">
        <v>45</v>
      </c>
      <c r="E36" s="99" t="s">
        <v>447</v>
      </c>
      <c r="F36" s="175" t="s">
        <v>164</v>
      </c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4">
        <v>1</v>
      </c>
      <c r="U36" s="5"/>
      <c r="V36" s="4"/>
      <c r="W36" s="6">
        <f>576*4/1000</f>
        <v>2.3039999999999998</v>
      </c>
      <c r="Z36" s="68"/>
      <c r="AA36" s="68"/>
      <c r="AB36" s="68"/>
      <c r="AC36" s="68"/>
      <c r="AD36" s="68"/>
      <c r="AE36" s="68"/>
      <c r="AF36" s="68"/>
      <c r="AG36" s="68" t="s">
        <v>458</v>
      </c>
    </row>
    <row r="37" spans="2:33" ht="16.5" thickBot="1">
      <c r="B37" s="94"/>
      <c r="C37" s="111"/>
      <c r="D37" s="97"/>
      <c r="E37" s="151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  <c r="AC37" s="68"/>
      <c r="AD37" s="68"/>
      <c r="AE37" s="68"/>
      <c r="AF37" s="68"/>
      <c r="AG37" s="68"/>
    </row>
    <row r="38" spans="2:33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9</v>
      </c>
      <c r="M38" s="6">
        <f t="shared" si="0"/>
        <v>8</v>
      </c>
      <c r="N38" s="6">
        <f t="shared" si="0"/>
        <v>9</v>
      </c>
      <c r="O38" s="6">
        <f t="shared" si="0"/>
        <v>7</v>
      </c>
      <c r="P38" s="6">
        <f t="shared" si="0"/>
        <v>9</v>
      </c>
      <c r="Q38" s="6">
        <f t="shared" si="0"/>
        <v>8</v>
      </c>
      <c r="R38" s="6">
        <f t="shared" si="0"/>
        <v>10</v>
      </c>
      <c r="S38" s="6">
        <f t="shared" si="0"/>
        <v>8</v>
      </c>
      <c r="T38" s="6">
        <f t="shared" si="0"/>
        <v>6</v>
      </c>
      <c r="U38" s="19"/>
    </row>
    <row r="39" spans="2:33" ht="16.5" thickBot="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33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0">
        <f>SUMIF($H$4:$H$37,"Result",$U$4:$U$37)</f>
        <v>2.2999999999999998</v>
      </c>
      <c r="V40" s="23"/>
    </row>
    <row r="41" spans="2:33" ht="10.5" customHeight="1">
      <c r="B41" s="17"/>
      <c r="C41" s="17"/>
      <c r="U41" s="24"/>
    </row>
    <row r="42" spans="2:33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/>
      <c r="AB42" s="137"/>
      <c r="AC42" s="137"/>
      <c r="AD42" s="137"/>
      <c r="AE42" s="137"/>
      <c r="AF42" s="137"/>
      <c r="AG42" s="137"/>
    </row>
    <row r="43" spans="2:33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  <c r="AB43" s="137"/>
      <c r="AC43" s="137"/>
      <c r="AD43" s="137"/>
      <c r="AE43" s="137"/>
      <c r="AF43" s="137"/>
      <c r="AG43" s="137"/>
    </row>
    <row r="44" spans="2:33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137" t="s">
        <v>386</v>
      </c>
      <c r="AA44" s="137"/>
      <c r="AB44" s="137"/>
      <c r="AC44" s="137"/>
      <c r="AD44" s="137"/>
      <c r="AE44" s="137"/>
      <c r="AF44" s="137"/>
      <c r="AG44" s="137"/>
    </row>
    <row r="45" spans="2:33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>
        <v>1</v>
      </c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137"/>
      <c r="AA45" s="137"/>
      <c r="AB45" s="137"/>
      <c r="AC45" s="137"/>
      <c r="AD45" s="137"/>
      <c r="AE45" s="137"/>
      <c r="AF45" s="137"/>
      <c r="AG45" s="137"/>
    </row>
    <row r="46" spans="2:33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137" t="s">
        <v>386</v>
      </c>
      <c r="AA46" s="137"/>
      <c r="AB46" s="137"/>
      <c r="AC46" s="137"/>
      <c r="AD46" s="137"/>
      <c r="AE46" s="137"/>
      <c r="AF46" s="137"/>
      <c r="AG46" s="137"/>
    </row>
    <row r="47" spans="2:33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137"/>
      <c r="AA47" s="137"/>
      <c r="AB47" s="137"/>
      <c r="AC47" s="137"/>
      <c r="AD47" s="137"/>
      <c r="AE47" s="137"/>
      <c r="AF47" s="137"/>
      <c r="AG47" s="137"/>
    </row>
    <row r="48" spans="2:33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386</v>
      </c>
      <c r="AA48" s="137"/>
      <c r="AB48" s="137"/>
      <c r="AC48" s="137"/>
      <c r="AD48" s="137"/>
      <c r="AE48" s="137"/>
      <c r="AF48" s="137"/>
      <c r="AG48" s="137"/>
    </row>
    <row r="49" spans="2:33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>
        <v>1</v>
      </c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  <c r="AB49" s="137"/>
      <c r="AC49" s="137"/>
      <c r="AD49" s="137"/>
      <c r="AE49" s="137"/>
      <c r="AF49" s="137"/>
      <c r="AG49" s="137"/>
    </row>
    <row r="50" spans="2:33">
      <c r="B50" s="66" t="s">
        <v>22</v>
      </c>
      <c r="C50" s="110">
        <v>22</v>
      </c>
      <c r="D50" s="96"/>
      <c r="E50" s="99" t="s">
        <v>417</v>
      </c>
      <c r="F50" s="67" t="s">
        <v>37</v>
      </c>
      <c r="G50" s="15"/>
      <c r="H50" s="3" t="s">
        <v>20</v>
      </c>
      <c r="I50" s="3"/>
      <c r="J50" s="3"/>
      <c r="K50" s="3"/>
      <c r="L50" s="3"/>
      <c r="M50" s="3"/>
      <c r="N50" s="3"/>
      <c r="O50" s="3"/>
      <c r="P50" s="3"/>
      <c r="Q50" s="3">
        <v>1</v>
      </c>
      <c r="R50" s="3"/>
      <c r="S50" s="3"/>
      <c r="T50" s="4"/>
      <c r="U50" s="5"/>
      <c r="V50" s="4"/>
      <c r="Z50" s="68"/>
      <c r="AA50" s="68"/>
      <c r="AB50" s="68"/>
      <c r="AC50" s="68" t="s">
        <v>434</v>
      </c>
      <c r="AD50" s="68" t="s">
        <v>437</v>
      </c>
      <c r="AE50" s="68" t="s">
        <v>437</v>
      </c>
      <c r="AF50" s="68"/>
      <c r="AG50" s="68"/>
    </row>
    <row r="51" spans="2:33" ht="16.5" thickBot="1">
      <c r="B51" s="94"/>
      <c r="C51" s="111"/>
      <c r="D51" s="97"/>
      <c r="E51" s="151"/>
      <c r="F51" s="95"/>
      <c r="G51" s="31"/>
      <c r="H51" s="32" t="s">
        <v>21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3"/>
      <c r="U51" s="34"/>
      <c r="V51" s="33"/>
      <c r="Z51" s="68"/>
      <c r="AA51" s="68"/>
      <c r="AB51" s="68"/>
      <c r="AC51" s="68"/>
      <c r="AD51" s="68"/>
      <c r="AE51" s="68"/>
      <c r="AF51" s="68"/>
      <c r="AG51" s="68"/>
    </row>
    <row r="52" spans="2:33">
      <c r="B52" s="66" t="s">
        <v>22</v>
      </c>
      <c r="C52" s="110">
        <v>23</v>
      </c>
      <c r="D52" s="96"/>
      <c r="E52" s="99" t="s">
        <v>418</v>
      </c>
      <c r="F52" s="67" t="s">
        <v>49</v>
      </c>
      <c r="G52" s="15"/>
      <c r="H52" s="3" t="s">
        <v>20</v>
      </c>
      <c r="I52" s="3"/>
      <c r="J52" s="3"/>
      <c r="K52" s="3"/>
      <c r="L52" s="3"/>
      <c r="M52" s="3"/>
      <c r="N52" s="3"/>
      <c r="O52" s="3"/>
      <c r="P52" s="3">
        <v>1</v>
      </c>
      <c r="Q52" s="3">
        <v>1</v>
      </c>
      <c r="R52" s="3">
        <v>1</v>
      </c>
      <c r="S52" s="3"/>
      <c r="T52" s="4"/>
      <c r="U52" s="5"/>
      <c r="V52" s="4"/>
      <c r="Z52" s="68"/>
      <c r="AA52" s="68"/>
      <c r="AB52" s="68"/>
      <c r="AC52" s="68" t="s">
        <v>435</v>
      </c>
      <c r="AD52" s="68" t="s">
        <v>438</v>
      </c>
      <c r="AE52" s="68" t="s">
        <v>438</v>
      </c>
      <c r="AF52" s="68"/>
      <c r="AG52" s="68"/>
    </row>
    <row r="53" spans="2:33" ht="16.5" thickBot="1">
      <c r="B53" s="94"/>
      <c r="C53" s="111"/>
      <c r="D53" s="97"/>
      <c r="E53" s="151"/>
      <c r="F53" s="95"/>
      <c r="G53" s="31"/>
      <c r="H53" s="32" t="s">
        <v>21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3"/>
      <c r="U53" s="34"/>
      <c r="V53" s="33"/>
      <c r="Z53" s="68"/>
      <c r="AA53" s="68"/>
      <c r="AB53" s="68"/>
      <c r="AC53" s="68"/>
      <c r="AD53" s="68"/>
      <c r="AE53" s="68"/>
      <c r="AF53" s="68"/>
      <c r="AG53" s="68"/>
    </row>
  </sheetData>
  <autoFilter ref="B3:X40" xr:uid="{00000000-0009-0000-0000-00000B000000}"/>
  <mergeCells count="322"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  <mergeCell ref="AD4:AD5"/>
    <mergeCell ref="AE4:AE5"/>
    <mergeCell ref="AF4:AF5"/>
    <mergeCell ref="B6:B7"/>
    <mergeCell ref="C6:C7"/>
    <mergeCell ref="D6:D7"/>
    <mergeCell ref="E6:E7"/>
    <mergeCell ref="F6:F7"/>
    <mergeCell ref="X6:X7"/>
    <mergeCell ref="Y6:Y7"/>
    <mergeCell ref="X4:X5"/>
    <mergeCell ref="Y4:Y5"/>
    <mergeCell ref="Z4:Z5"/>
    <mergeCell ref="AA4:AA5"/>
    <mergeCell ref="AB4:AB5"/>
    <mergeCell ref="AC4:AC5"/>
    <mergeCell ref="AF6:AF7"/>
    <mergeCell ref="Z6:Z7"/>
    <mergeCell ref="AA6:AA7"/>
    <mergeCell ref="AB6:AB7"/>
    <mergeCell ref="AC6:AC7"/>
    <mergeCell ref="AD6:AD7"/>
    <mergeCell ref="AE6:AE7"/>
    <mergeCell ref="B8:B9"/>
    <mergeCell ref="C8:C9"/>
    <mergeCell ref="D8:D9"/>
    <mergeCell ref="E8:E9"/>
    <mergeCell ref="F8:F9"/>
    <mergeCell ref="X8:X9"/>
    <mergeCell ref="Y8:Y9"/>
    <mergeCell ref="Z8:Z9"/>
    <mergeCell ref="AA8:AA9"/>
    <mergeCell ref="B10:B11"/>
    <mergeCell ref="C10:C11"/>
    <mergeCell ref="D10:D11"/>
    <mergeCell ref="E10:E11"/>
    <mergeCell ref="F10:F11"/>
    <mergeCell ref="AD10:AD11"/>
    <mergeCell ref="AE10:AE11"/>
    <mergeCell ref="AF10:AF11"/>
    <mergeCell ref="Z10:Z11"/>
    <mergeCell ref="AA10:AA11"/>
    <mergeCell ref="AB10:AB11"/>
    <mergeCell ref="AC10:AC11"/>
    <mergeCell ref="X10:X11"/>
    <mergeCell ref="Y10:Y11"/>
    <mergeCell ref="X12:X13"/>
    <mergeCell ref="Y12:Y13"/>
    <mergeCell ref="AB8:AB9"/>
    <mergeCell ref="AC8:AC9"/>
    <mergeCell ref="AD8:AD9"/>
    <mergeCell ref="AE8:AE9"/>
    <mergeCell ref="AF8:AF9"/>
    <mergeCell ref="AF12:AF13"/>
    <mergeCell ref="Z12:Z13"/>
    <mergeCell ref="AA12:AA13"/>
    <mergeCell ref="AB12:AB13"/>
    <mergeCell ref="AC12:AC13"/>
    <mergeCell ref="AD12:AD13"/>
    <mergeCell ref="AE12:AE13"/>
    <mergeCell ref="B14:B15"/>
    <mergeCell ref="C14:C15"/>
    <mergeCell ref="D14:D15"/>
    <mergeCell ref="E14:E15"/>
    <mergeCell ref="F14:F15"/>
    <mergeCell ref="Z14:Z15"/>
    <mergeCell ref="AA14:AA15"/>
    <mergeCell ref="AB14:AB15"/>
    <mergeCell ref="AC14:AC15"/>
    <mergeCell ref="AB20:AB21"/>
    <mergeCell ref="AC20:AC21"/>
    <mergeCell ref="AD14:AD15"/>
    <mergeCell ref="AE14:AE15"/>
    <mergeCell ref="AF14:AF15"/>
    <mergeCell ref="B12:B13"/>
    <mergeCell ref="C12:C13"/>
    <mergeCell ref="D12:D13"/>
    <mergeCell ref="E12:E13"/>
    <mergeCell ref="F12:F13"/>
    <mergeCell ref="B16:B17"/>
    <mergeCell ref="C16:C17"/>
    <mergeCell ref="D16:D17"/>
    <mergeCell ref="E16:E17"/>
    <mergeCell ref="F16:F17"/>
    <mergeCell ref="X16:X17"/>
    <mergeCell ref="Y16:Y17"/>
    <mergeCell ref="AF16:AF17"/>
    <mergeCell ref="Z16:Z17"/>
    <mergeCell ref="AA16:AA17"/>
    <mergeCell ref="AB16:AB17"/>
    <mergeCell ref="AC16:AC17"/>
    <mergeCell ref="AD16:AD17"/>
    <mergeCell ref="AE16:AE17"/>
    <mergeCell ref="B18:B19"/>
    <mergeCell ref="C18:C19"/>
    <mergeCell ref="D18:D19"/>
    <mergeCell ref="E18:E19"/>
    <mergeCell ref="F18:F19"/>
    <mergeCell ref="Z18:Z19"/>
    <mergeCell ref="AA18:AA19"/>
    <mergeCell ref="AB18:AB19"/>
    <mergeCell ref="AC18:AC19"/>
    <mergeCell ref="AD20:AD21"/>
    <mergeCell ref="AE20:AE21"/>
    <mergeCell ref="AF20:AF21"/>
    <mergeCell ref="B22:B23"/>
    <mergeCell ref="C22:C23"/>
    <mergeCell ref="D22:D23"/>
    <mergeCell ref="E22:E23"/>
    <mergeCell ref="F22:F23"/>
    <mergeCell ref="B20:B21"/>
    <mergeCell ref="C20:C21"/>
    <mergeCell ref="D20:D21"/>
    <mergeCell ref="E20:E21"/>
    <mergeCell ref="F20:F21"/>
    <mergeCell ref="Z20:Z21"/>
    <mergeCell ref="AA20:AA21"/>
    <mergeCell ref="AD22:AD23"/>
    <mergeCell ref="AE22:AE23"/>
    <mergeCell ref="AF22:AF23"/>
    <mergeCell ref="Z22:Z23"/>
    <mergeCell ref="AA22:AA23"/>
    <mergeCell ref="AB22:AB23"/>
    <mergeCell ref="AC22:AC23"/>
    <mergeCell ref="X22:X23"/>
    <mergeCell ref="Y22:Y23"/>
    <mergeCell ref="Z24:Z25"/>
    <mergeCell ref="AA24:AA25"/>
    <mergeCell ref="AB24:AB25"/>
    <mergeCell ref="AC24:AC25"/>
    <mergeCell ref="AD24:AD25"/>
    <mergeCell ref="AE24:AE25"/>
    <mergeCell ref="AD26:AD27"/>
    <mergeCell ref="AE26:AE27"/>
    <mergeCell ref="B24:B25"/>
    <mergeCell ref="C24:C25"/>
    <mergeCell ref="D24:D25"/>
    <mergeCell ref="E24:E25"/>
    <mergeCell ref="F24:F25"/>
    <mergeCell ref="X24:X25"/>
    <mergeCell ref="Y24:Y25"/>
    <mergeCell ref="AC34:AC35"/>
    <mergeCell ref="AD34:AD35"/>
    <mergeCell ref="AE34:AE35"/>
    <mergeCell ref="AF34:AF35"/>
    <mergeCell ref="B30:B31"/>
    <mergeCell ref="C30:C31"/>
    <mergeCell ref="D30:D31"/>
    <mergeCell ref="E30:E31"/>
    <mergeCell ref="F30:F31"/>
    <mergeCell ref="Z30:Z31"/>
    <mergeCell ref="AA30:AD31"/>
    <mergeCell ref="AF26:AF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X26:X27"/>
    <mergeCell ref="Y26:Y27"/>
    <mergeCell ref="Z26:Z27"/>
    <mergeCell ref="AA26:AA27"/>
    <mergeCell ref="X28:X29"/>
    <mergeCell ref="Y28:Y29"/>
    <mergeCell ref="Z28:Z29"/>
    <mergeCell ref="AA28:AA29"/>
    <mergeCell ref="AB28:AB29"/>
    <mergeCell ref="AC28:AC29"/>
    <mergeCell ref="AB26:AB27"/>
    <mergeCell ref="AC26:AC27"/>
    <mergeCell ref="B44:B45"/>
    <mergeCell ref="C44:C45"/>
    <mergeCell ref="D44:D45"/>
    <mergeCell ref="E44:E45"/>
    <mergeCell ref="F44:F45"/>
    <mergeCell ref="AC32:AC33"/>
    <mergeCell ref="AE32:AE33"/>
    <mergeCell ref="AF32:AF33"/>
    <mergeCell ref="B34:B35"/>
    <mergeCell ref="C34:C35"/>
    <mergeCell ref="D34:D35"/>
    <mergeCell ref="E34:E35"/>
    <mergeCell ref="F34:F35"/>
    <mergeCell ref="Z34:Z35"/>
    <mergeCell ref="AA34:AA35"/>
    <mergeCell ref="B32:B33"/>
    <mergeCell ref="C32:C33"/>
    <mergeCell ref="D32:D33"/>
    <mergeCell ref="E32:E33"/>
    <mergeCell ref="F32:F33"/>
    <mergeCell ref="Z32:Z33"/>
    <mergeCell ref="AA32:AA33"/>
    <mergeCell ref="AB32:AB33"/>
    <mergeCell ref="AB34:AB35"/>
    <mergeCell ref="AF36:AF37"/>
    <mergeCell ref="O39:T39"/>
    <mergeCell ref="O40:T40"/>
    <mergeCell ref="B42:B43"/>
    <mergeCell ref="C42:C43"/>
    <mergeCell ref="D42:D43"/>
    <mergeCell ref="E42:E43"/>
    <mergeCell ref="F42:F43"/>
    <mergeCell ref="Z42:Z43"/>
    <mergeCell ref="AA42:AA43"/>
    <mergeCell ref="Z36:Z37"/>
    <mergeCell ref="AA36:AA37"/>
    <mergeCell ref="AB36:AB37"/>
    <mergeCell ref="AC36:AC37"/>
    <mergeCell ref="AD36:AD37"/>
    <mergeCell ref="AE36:AE37"/>
    <mergeCell ref="B36:B37"/>
    <mergeCell ref="C36:C37"/>
    <mergeCell ref="D36:D37"/>
    <mergeCell ref="E36:E37"/>
    <mergeCell ref="F36:F37"/>
    <mergeCell ref="Z44:Z45"/>
    <mergeCell ref="AA44:AA45"/>
    <mergeCell ref="AB44:AB45"/>
    <mergeCell ref="AC44:AC45"/>
    <mergeCell ref="AD44:AD45"/>
    <mergeCell ref="AE44:AE45"/>
    <mergeCell ref="AB42:AB43"/>
    <mergeCell ref="AC42:AC43"/>
    <mergeCell ref="AD42:AD43"/>
    <mergeCell ref="AE42:AE43"/>
    <mergeCell ref="B46:B47"/>
    <mergeCell ref="C46:C47"/>
    <mergeCell ref="D46:D47"/>
    <mergeCell ref="E46:E47"/>
    <mergeCell ref="F46:F47"/>
    <mergeCell ref="Z46:Z47"/>
    <mergeCell ref="AA46:AA47"/>
    <mergeCell ref="AB46:AB47"/>
    <mergeCell ref="AC46:AC47"/>
    <mergeCell ref="AC48:AC49"/>
    <mergeCell ref="AD48:AD49"/>
    <mergeCell ref="AE48:AE49"/>
    <mergeCell ref="AF48:AF49"/>
    <mergeCell ref="B50:B51"/>
    <mergeCell ref="C50:C51"/>
    <mergeCell ref="D50:D51"/>
    <mergeCell ref="E50:E51"/>
    <mergeCell ref="F50:F51"/>
    <mergeCell ref="B48:B49"/>
    <mergeCell ref="C48:C49"/>
    <mergeCell ref="D48:D49"/>
    <mergeCell ref="E48:E49"/>
    <mergeCell ref="F48:F49"/>
    <mergeCell ref="Z48:Z49"/>
    <mergeCell ref="AA48:AA49"/>
    <mergeCell ref="AG4:AG5"/>
    <mergeCell ref="AG6:AG7"/>
    <mergeCell ref="AG8:AG9"/>
    <mergeCell ref="AG10:AG11"/>
    <mergeCell ref="AG12:AG13"/>
    <mergeCell ref="AG14:AG15"/>
    <mergeCell ref="AG16:AG17"/>
    <mergeCell ref="AF50:AF51"/>
    <mergeCell ref="B52:B53"/>
    <mergeCell ref="C52:C53"/>
    <mergeCell ref="D52:D53"/>
    <mergeCell ref="E52:E53"/>
    <mergeCell ref="F52:F53"/>
    <mergeCell ref="Z52:Z53"/>
    <mergeCell ref="AA52:AA53"/>
    <mergeCell ref="AB52:AB53"/>
    <mergeCell ref="AC52:AC53"/>
    <mergeCell ref="Z50:Z51"/>
    <mergeCell ref="AA50:AA51"/>
    <mergeCell ref="AB50:AB51"/>
    <mergeCell ref="AC50:AC51"/>
    <mergeCell ref="AD50:AD51"/>
    <mergeCell ref="AE50:AE51"/>
    <mergeCell ref="AB48:AB49"/>
    <mergeCell ref="AG18:AG19"/>
    <mergeCell ref="AG20:AG21"/>
    <mergeCell ref="AG22:AG23"/>
    <mergeCell ref="AG24:AG25"/>
    <mergeCell ref="AG26:AG27"/>
    <mergeCell ref="AG28:AG29"/>
    <mergeCell ref="AD52:AD53"/>
    <mergeCell ref="AE52:AE53"/>
    <mergeCell ref="AF52:AF53"/>
    <mergeCell ref="AD46:AD47"/>
    <mergeCell ref="AE46:AE47"/>
    <mergeCell ref="AF46:AF47"/>
    <mergeCell ref="AF44:AF45"/>
    <mergeCell ref="AF42:AF43"/>
    <mergeCell ref="AE30:AE31"/>
    <mergeCell ref="AF30:AF31"/>
    <mergeCell ref="AD28:AD29"/>
    <mergeCell ref="AE28:AE29"/>
    <mergeCell ref="AF28:AF29"/>
    <mergeCell ref="AF24:AF25"/>
    <mergeCell ref="AD18:AD19"/>
    <mergeCell ref="AE18:AE19"/>
    <mergeCell ref="AF18:AF19"/>
    <mergeCell ref="AG46:AG47"/>
    <mergeCell ref="AG48:AG49"/>
    <mergeCell ref="AG50:AG51"/>
    <mergeCell ref="AG52:AG53"/>
    <mergeCell ref="AG30:AG31"/>
    <mergeCell ref="AG32:AG33"/>
    <mergeCell ref="AG34:AG35"/>
    <mergeCell ref="AG36:AG37"/>
    <mergeCell ref="AG42:AG43"/>
    <mergeCell ref="AG44:AG45"/>
  </mergeCells>
  <conditionalFormatting sqref="I38:V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0 I22:T23 T21 I21:R21 I14:T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CC20-A92B-4F7D-AC13-A67688205B16}">
  <dimension ref="B1:AH53"/>
  <sheetViews>
    <sheetView showGridLines="0" tabSelected="1" zoomScaleNormal="100" workbookViewId="0">
      <pane xSplit="22" ySplit="3" topLeftCell="W22" activePane="bottomRight" state="frozen"/>
      <selection pane="topRight" activeCell="W1" sqref="W1"/>
      <selection pane="bottomLeft" activeCell="A4" sqref="A4"/>
      <selection pane="bottomRight" activeCell="U40" sqref="U40"/>
    </sheetView>
  </sheetViews>
  <sheetFormatPr defaultColWidth="9.140625" defaultRowHeight="15.75"/>
  <cols>
    <col min="1" max="1" width="3.28515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15.140625" style="6" bestFit="1" customWidth="1"/>
    <col min="24" max="24" width="33.7109375" style="6" hidden="1" customWidth="1"/>
    <col min="25" max="25" width="34.42578125" style="6" hidden="1" customWidth="1"/>
    <col min="26" max="31" width="21.85546875" style="6" hidden="1" customWidth="1"/>
    <col min="32" max="32" width="19" style="6" hidden="1" customWidth="1"/>
    <col min="33" max="33" width="26.5703125" style="6" hidden="1" customWidth="1"/>
    <col min="34" max="34" width="33.28515625" style="6" customWidth="1"/>
    <col min="35" max="16384" width="9.140625" style="6"/>
  </cols>
  <sheetData>
    <row r="1" spans="2:34" ht="12.75" customHeight="1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34" ht="9.75" customHeight="1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34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W3" s="6" t="s">
        <v>404</v>
      </c>
      <c r="X3" s="35">
        <v>44708</v>
      </c>
      <c r="Y3" s="35">
        <v>44715</v>
      </c>
      <c r="Z3" s="54">
        <v>44827</v>
      </c>
      <c r="AA3" s="54">
        <v>44848</v>
      </c>
      <c r="AB3" s="54">
        <v>44900</v>
      </c>
      <c r="AC3" s="54">
        <v>44907</v>
      </c>
      <c r="AD3" s="54">
        <v>45078</v>
      </c>
      <c r="AE3" s="54" t="s">
        <v>440</v>
      </c>
      <c r="AF3" s="54">
        <v>44987</v>
      </c>
      <c r="AG3" s="54" t="s">
        <v>452</v>
      </c>
      <c r="AH3" s="54">
        <v>44988</v>
      </c>
    </row>
    <row r="4" spans="2:34" ht="13.7" customHeight="1">
      <c r="B4" s="145" t="s">
        <v>22</v>
      </c>
      <c r="C4" s="146">
        <v>1</v>
      </c>
      <c r="D4" s="147" t="s">
        <v>64</v>
      </c>
      <c r="E4" s="148" t="s">
        <v>62</v>
      </c>
      <c r="F4" s="146" t="s">
        <v>50</v>
      </c>
      <c r="G4" s="56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  <c r="AB4" s="137"/>
      <c r="AC4" s="137"/>
      <c r="AD4" s="137"/>
      <c r="AE4" s="137"/>
      <c r="AF4" s="137"/>
      <c r="AG4" s="137"/>
      <c r="AH4" s="137"/>
    </row>
    <row r="5" spans="2:34">
      <c r="B5" s="139"/>
      <c r="C5" s="141"/>
      <c r="D5" s="143"/>
      <c r="E5" s="143"/>
      <c r="F5" s="141"/>
      <c r="G5" s="57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>
        <v>5.4</v>
      </c>
      <c r="V5" s="8"/>
      <c r="X5" s="68"/>
      <c r="Y5" s="113"/>
      <c r="Z5" s="137"/>
      <c r="AA5" s="137"/>
      <c r="AB5" s="137"/>
      <c r="AC5" s="137"/>
      <c r="AD5" s="137"/>
      <c r="AE5" s="137"/>
      <c r="AF5" s="137"/>
      <c r="AG5" s="137"/>
      <c r="AH5" s="137"/>
    </row>
    <row r="6" spans="2:34" ht="13.7" customHeight="1">
      <c r="B6" s="145" t="s">
        <v>22</v>
      </c>
      <c r="C6" s="146">
        <v>2</v>
      </c>
      <c r="D6" s="147" t="s">
        <v>27</v>
      </c>
      <c r="E6" s="148" t="s">
        <v>25</v>
      </c>
      <c r="F6" s="146" t="s">
        <v>49</v>
      </c>
      <c r="G6" s="56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W6" s="6">
        <f>+(120/60)*24*12</f>
        <v>576</v>
      </c>
      <c r="X6" s="68" t="s">
        <v>61</v>
      </c>
      <c r="Y6" s="113" t="s">
        <v>83</v>
      </c>
      <c r="Z6" s="137"/>
      <c r="AA6" s="137"/>
      <c r="AB6" s="137"/>
      <c r="AC6" s="137"/>
      <c r="AD6" s="137"/>
      <c r="AE6" s="137"/>
      <c r="AF6" s="137"/>
      <c r="AG6" s="137"/>
      <c r="AH6" s="137"/>
    </row>
    <row r="7" spans="2:34">
      <c r="B7" s="139"/>
      <c r="C7" s="141"/>
      <c r="D7" s="143"/>
      <c r="E7" s="143"/>
      <c r="F7" s="141"/>
      <c r="G7" s="57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>
        <v>1.2</v>
      </c>
      <c r="V7" s="8"/>
      <c r="W7" s="6">
        <f>+W6*2</f>
        <v>1152</v>
      </c>
      <c r="X7" s="68"/>
      <c r="Y7" s="113"/>
      <c r="Z7" s="137"/>
      <c r="AA7" s="137"/>
      <c r="AB7" s="137"/>
      <c r="AC7" s="137"/>
      <c r="AD7" s="137"/>
      <c r="AE7" s="137"/>
      <c r="AF7" s="137"/>
      <c r="AG7" s="137"/>
      <c r="AH7" s="137"/>
    </row>
    <row r="8" spans="2:34" ht="13.7" customHeight="1">
      <c r="B8" s="145" t="s">
        <v>22</v>
      </c>
      <c r="C8" s="146">
        <v>3</v>
      </c>
      <c r="D8" s="147" t="s">
        <v>28</v>
      </c>
      <c r="E8" s="148" t="s">
        <v>48</v>
      </c>
      <c r="F8" s="146" t="s">
        <v>49</v>
      </c>
      <c r="G8" s="56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137"/>
      <c r="AA8" s="137"/>
      <c r="AB8" s="137"/>
      <c r="AC8" s="137"/>
      <c r="AD8" s="137"/>
      <c r="AE8" s="137"/>
      <c r="AF8" s="137"/>
      <c r="AG8" s="137"/>
      <c r="AH8" s="137"/>
    </row>
    <row r="9" spans="2:34">
      <c r="B9" s="139"/>
      <c r="C9" s="141"/>
      <c r="D9" s="143"/>
      <c r="E9" s="143"/>
      <c r="F9" s="141"/>
      <c r="G9" s="57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2:34" ht="13.7" customHeight="1">
      <c r="B10" s="145" t="s">
        <v>22</v>
      </c>
      <c r="C10" s="146">
        <v>4</v>
      </c>
      <c r="D10" s="147" t="s">
        <v>45</v>
      </c>
      <c r="E10" s="150" t="s">
        <v>67</v>
      </c>
      <c r="F10" s="146" t="s">
        <v>163</v>
      </c>
      <c r="G10" s="56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W10" s="6">
        <v>240</v>
      </c>
      <c r="X10" s="120" t="s">
        <v>59</v>
      </c>
      <c r="Y10" s="112" t="s">
        <v>85</v>
      </c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2:34">
      <c r="B11" s="139"/>
      <c r="C11" s="141"/>
      <c r="D11" s="143"/>
      <c r="E11" s="143"/>
      <c r="F11" s="141"/>
      <c r="G11" s="57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>
        <v>1.1000000000000001</v>
      </c>
      <c r="V11" s="8"/>
      <c r="W11" s="6">
        <f>+W10*4</f>
        <v>960</v>
      </c>
      <c r="X11" s="119"/>
      <c r="Y11" s="112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2:34" ht="13.7" customHeight="1">
      <c r="B12" s="145" t="s">
        <v>22</v>
      </c>
      <c r="C12" s="146">
        <v>5</v>
      </c>
      <c r="D12" s="147" t="s">
        <v>52</v>
      </c>
      <c r="E12" s="148" t="s">
        <v>69</v>
      </c>
      <c r="F12" s="149" t="s">
        <v>255</v>
      </c>
      <c r="G12" s="56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2:34">
      <c r="B13" s="139"/>
      <c r="C13" s="141"/>
      <c r="D13" s="143"/>
      <c r="E13" s="143"/>
      <c r="F13" s="141"/>
      <c r="G13" s="57"/>
      <c r="H13" s="2" t="s">
        <v>21</v>
      </c>
      <c r="I13" s="2"/>
      <c r="J13" s="2"/>
      <c r="K13" s="2"/>
      <c r="L13" s="2"/>
      <c r="M13" s="2">
        <v>1</v>
      </c>
      <c r="N13" s="2">
        <v>1</v>
      </c>
      <c r="O13" s="2"/>
      <c r="P13" s="2"/>
      <c r="Q13" s="2"/>
      <c r="R13" s="2"/>
      <c r="S13" s="2"/>
      <c r="T13" s="8"/>
      <c r="U13" s="9"/>
      <c r="V13" s="8"/>
      <c r="X13" s="119"/>
      <c r="Y13" s="112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2:34" ht="13.7" customHeight="1">
      <c r="B14" s="145" t="s">
        <v>22</v>
      </c>
      <c r="C14" s="146">
        <v>6</v>
      </c>
      <c r="D14" s="147" t="s">
        <v>32</v>
      </c>
      <c r="E14" s="148" t="s">
        <v>47</v>
      </c>
      <c r="F14" s="146" t="s">
        <v>50</v>
      </c>
      <c r="G14" s="56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136" t="s">
        <v>398</v>
      </c>
      <c r="AA14" s="137"/>
      <c r="AB14" s="137"/>
      <c r="AC14" s="137"/>
      <c r="AD14" s="137"/>
      <c r="AE14" s="137"/>
      <c r="AF14" s="137"/>
      <c r="AG14" s="137"/>
      <c r="AH14" s="137"/>
    </row>
    <row r="15" spans="2:34">
      <c r="B15" s="139"/>
      <c r="C15" s="141"/>
      <c r="D15" s="143"/>
      <c r="E15" s="143"/>
      <c r="F15" s="141"/>
      <c r="G15" s="57"/>
      <c r="H15" s="2" t="s">
        <v>21</v>
      </c>
      <c r="I15" s="2"/>
      <c r="J15" s="2"/>
      <c r="K15" s="2"/>
      <c r="L15" s="2"/>
      <c r="M15" s="2">
        <v>1</v>
      </c>
      <c r="N15" s="2">
        <v>1</v>
      </c>
      <c r="O15" s="2"/>
      <c r="P15" s="2"/>
      <c r="Q15" s="2"/>
      <c r="R15" s="2"/>
      <c r="S15" s="2"/>
      <c r="T15" s="8"/>
      <c r="U15" s="9">
        <v>29</v>
      </c>
      <c r="V15" s="8"/>
      <c r="Z15" s="136"/>
      <c r="AA15" s="137"/>
      <c r="AB15" s="137"/>
      <c r="AC15" s="137"/>
      <c r="AD15" s="137"/>
      <c r="AE15" s="137"/>
      <c r="AF15" s="137"/>
      <c r="AG15" s="137"/>
      <c r="AH15" s="137"/>
    </row>
    <row r="16" spans="2:34" ht="13.7" customHeight="1">
      <c r="B16" s="145" t="s">
        <v>22</v>
      </c>
      <c r="C16" s="146">
        <v>7</v>
      </c>
      <c r="D16" s="147" t="s">
        <v>53</v>
      </c>
      <c r="E16" s="148" t="s">
        <v>86</v>
      </c>
      <c r="F16" s="146" t="s">
        <v>50</v>
      </c>
      <c r="G16" s="56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137"/>
      <c r="AA16" s="137"/>
      <c r="AB16" s="137"/>
      <c r="AC16" s="137"/>
      <c r="AD16" s="137"/>
      <c r="AE16" s="137"/>
      <c r="AF16" s="137"/>
      <c r="AG16" s="137"/>
      <c r="AH16" s="137">
        <f>(((3273/60)/60)*24*12*2)/1000</f>
        <v>0.52367999999999992</v>
      </c>
    </row>
    <row r="17" spans="2:34">
      <c r="B17" s="139"/>
      <c r="C17" s="141"/>
      <c r="D17" s="143"/>
      <c r="E17" s="143"/>
      <c r="F17" s="141"/>
      <c r="G17" s="57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2:34" ht="13.7" customHeight="1">
      <c r="B18" s="145" t="s">
        <v>22</v>
      </c>
      <c r="C18" s="146">
        <v>8</v>
      </c>
      <c r="D18" s="147" t="s">
        <v>52</v>
      </c>
      <c r="E18" s="148" t="s">
        <v>44</v>
      </c>
      <c r="F18" s="146" t="s">
        <v>50</v>
      </c>
      <c r="G18" s="56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136" t="s">
        <v>399</v>
      </c>
      <c r="AA18" s="136" t="s">
        <v>405</v>
      </c>
      <c r="AB18" s="136" t="s">
        <v>424</v>
      </c>
      <c r="AC18" s="137"/>
      <c r="AD18" s="137"/>
      <c r="AE18" s="137"/>
      <c r="AF18" s="137"/>
      <c r="AG18" s="137"/>
      <c r="AH18" s="137"/>
    </row>
    <row r="19" spans="2:34">
      <c r="B19" s="139"/>
      <c r="C19" s="141"/>
      <c r="D19" s="143"/>
      <c r="E19" s="143"/>
      <c r="F19" s="141"/>
      <c r="G19" s="57"/>
      <c r="H19" s="2" t="s">
        <v>21</v>
      </c>
      <c r="I19" s="2"/>
      <c r="J19" s="2"/>
      <c r="K19" s="2"/>
      <c r="L19" s="2"/>
      <c r="M19" s="2"/>
      <c r="N19" s="2"/>
      <c r="O19" s="55">
        <v>1</v>
      </c>
      <c r="P19" s="2">
        <v>1</v>
      </c>
      <c r="Q19" s="2"/>
      <c r="R19" s="2"/>
      <c r="S19" s="2"/>
      <c r="T19" s="8"/>
      <c r="U19" s="9"/>
      <c r="V19" s="8"/>
      <c r="Z19" s="136"/>
      <c r="AA19" s="136"/>
      <c r="AB19" s="136"/>
      <c r="AC19" s="137"/>
      <c r="AD19" s="137"/>
      <c r="AE19" s="137"/>
      <c r="AF19" s="137"/>
      <c r="AG19" s="137"/>
      <c r="AH19" s="137"/>
    </row>
    <row r="20" spans="2:34" ht="13.7" customHeight="1">
      <c r="B20" s="116" t="s">
        <v>22</v>
      </c>
      <c r="C20" s="114">
        <v>9</v>
      </c>
      <c r="D20" s="118" t="s">
        <v>45</v>
      </c>
      <c r="E20" s="120" t="s">
        <v>439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136" t="s">
        <v>400</v>
      </c>
      <c r="AA20" s="136" t="s">
        <v>406</v>
      </c>
      <c r="AB20" s="136" t="s">
        <v>428</v>
      </c>
      <c r="AC20" s="136" t="s">
        <v>429</v>
      </c>
      <c r="AD20" s="136"/>
      <c r="AE20" s="136" t="s">
        <v>444</v>
      </c>
      <c r="AF20" s="136"/>
      <c r="AG20" s="136" t="s">
        <v>453</v>
      </c>
      <c r="AH20" s="136" t="s">
        <v>459</v>
      </c>
    </row>
    <row r="21" spans="2:34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8">
        <v>1</v>
      </c>
      <c r="T21" s="8"/>
      <c r="U21" s="9"/>
      <c r="V21" s="8"/>
      <c r="Z21" s="136"/>
      <c r="AA21" s="136"/>
      <c r="AB21" s="136"/>
      <c r="AC21" s="136"/>
      <c r="AD21" s="136"/>
      <c r="AE21" s="136"/>
      <c r="AF21" s="136"/>
      <c r="AG21" s="136"/>
      <c r="AH21" s="136"/>
    </row>
    <row r="22" spans="2:34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374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136" t="s">
        <v>401</v>
      </c>
      <c r="AA22" s="136" t="s">
        <v>407</v>
      </c>
      <c r="AB22" s="136" t="s">
        <v>425</v>
      </c>
      <c r="AC22" s="136" t="s">
        <v>430</v>
      </c>
      <c r="AD22" s="136"/>
      <c r="AE22" s="136" t="s">
        <v>445</v>
      </c>
      <c r="AF22" s="136" t="s">
        <v>450</v>
      </c>
      <c r="AG22" s="136" t="s">
        <v>454</v>
      </c>
      <c r="AH22" s="136" t="s">
        <v>454</v>
      </c>
    </row>
    <row r="23" spans="2:34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/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8"/>
      <c r="U23" s="9">
        <f>+(((W23/60)*2)/1000)+0.36</f>
        <v>4.7200000000000006</v>
      </c>
      <c r="V23" s="8"/>
      <c r="W23" s="26">
        <f>+(900*12)+(120000)</f>
        <v>130800</v>
      </c>
      <c r="X23" s="119"/>
      <c r="Y23" s="112"/>
      <c r="Z23" s="136"/>
      <c r="AA23" s="136"/>
      <c r="AB23" s="136"/>
      <c r="AC23" s="136"/>
      <c r="AD23" s="136"/>
      <c r="AE23" s="136"/>
      <c r="AF23" s="136"/>
      <c r="AG23" s="136"/>
      <c r="AH23" s="136"/>
    </row>
    <row r="24" spans="2:34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/>
      <c r="P24" s="3">
        <v>1</v>
      </c>
      <c r="Q24" s="3">
        <v>1</v>
      </c>
      <c r="R24" s="3">
        <v>1</v>
      </c>
      <c r="S24" s="3">
        <v>1</v>
      </c>
      <c r="T24" s="4">
        <v>1</v>
      </c>
      <c r="U24" s="5"/>
      <c r="V24" s="4">
        <v>1</v>
      </c>
      <c r="W24" s="6">
        <f>500*12/1000</f>
        <v>6</v>
      </c>
      <c r="X24" s="120"/>
      <c r="Y24" s="112"/>
      <c r="Z24" s="136" t="s">
        <v>402</v>
      </c>
      <c r="AA24" s="136" t="s">
        <v>408</v>
      </c>
      <c r="AB24" s="136" t="s">
        <v>426</v>
      </c>
      <c r="AC24" s="136" t="s">
        <v>431</v>
      </c>
      <c r="AD24" s="136"/>
      <c r="AE24" s="136" t="s">
        <v>441</v>
      </c>
      <c r="AF24" s="136" t="s">
        <v>449</v>
      </c>
      <c r="AG24" s="136" t="s">
        <v>449</v>
      </c>
      <c r="AH24" s="136" t="s">
        <v>449</v>
      </c>
    </row>
    <row r="25" spans="2:34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>
        <v>1</v>
      </c>
      <c r="Q25" s="2">
        <v>1</v>
      </c>
      <c r="R25" s="2">
        <v>1</v>
      </c>
      <c r="S25" s="2">
        <v>1</v>
      </c>
      <c r="T25" s="8"/>
      <c r="U25" s="9"/>
      <c r="V25" s="8">
        <v>1</v>
      </c>
      <c r="X25" s="119"/>
      <c r="Y25" s="112"/>
      <c r="Z25" s="136"/>
      <c r="AA25" s="136"/>
      <c r="AB25" s="136"/>
      <c r="AC25" s="136"/>
      <c r="AD25" s="136"/>
      <c r="AE25" s="136"/>
      <c r="AF25" s="136"/>
      <c r="AG25" s="136"/>
      <c r="AH25" s="136"/>
    </row>
    <row r="26" spans="2:34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136"/>
      <c r="AA26" s="136"/>
      <c r="AB26" s="136"/>
      <c r="AC26" s="136"/>
      <c r="AD26" s="136"/>
      <c r="AE26" s="136" t="s">
        <v>442</v>
      </c>
      <c r="AF26" s="136" t="s">
        <v>448</v>
      </c>
      <c r="AG26" s="136" t="s">
        <v>448</v>
      </c>
      <c r="AH26" s="177" t="s">
        <v>460</v>
      </c>
    </row>
    <row r="27" spans="2:34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>
        <v>1</v>
      </c>
      <c r="S27" s="2">
        <v>1</v>
      </c>
      <c r="T27" s="8"/>
      <c r="U27" s="9"/>
      <c r="V27" s="8"/>
      <c r="X27" s="119"/>
      <c r="Y27" s="112"/>
      <c r="Z27" s="136"/>
      <c r="AA27" s="136"/>
      <c r="AB27" s="136"/>
      <c r="AC27" s="136"/>
      <c r="AD27" s="136"/>
      <c r="AE27" s="136"/>
      <c r="AF27" s="136"/>
      <c r="AG27" s="136"/>
      <c r="AH27" s="177"/>
    </row>
    <row r="28" spans="2:34" ht="13.7" customHeight="1">
      <c r="B28" s="145" t="s">
        <v>22</v>
      </c>
      <c r="C28" s="146">
        <v>13</v>
      </c>
      <c r="D28" s="147" t="s">
        <v>36</v>
      </c>
      <c r="E28" s="148" t="s">
        <v>66</v>
      </c>
      <c r="F28" s="146" t="s">
        <v>37</v>
      </c>
      <c r="G28" s="56" t="s">
        <v>37</v>
      </c>
      <c r="H28" s="3" t="s">
        <v>20</v>
      </c>
      <c r="I28" s="3"/>
      <c r="J28" s="3"/>
      <c r="K28" s="3"/>
      <c r="L28" s="3"/>
      <c r="M28" s="3"/>
      <c r="N28" s="3"/>
      <c r="O28" s="3"/>
      <c r="P28" s="3">
        <v>1</v>
      </c>
      <c r="Q28" s="3">
        <v>1</v>
      </c>
      <c r="R28" s="3">
        <v>1</v>
      </c>
      <c r="S28" s="3"/>
      <c r="T28" s="4"/>
      <c r="U28" s="5"/>
      <c r="V28" s="4">
        <v>0.5</v>
      </c>
      <c r="W28" s="6">
        <f>+((30/60)*24*12)</f>
        <v>144</v>
      </c>
      <c r="X28" s="120" t="s">
        <v>58</v>
      </c>
      <c r="Y28" s="112"/>
      <c r="Z28" s="136"/>
      <c r="AA28" s="136" t="s">
        <v>409</v>
      </c>
      <c r="AB28" s="136" t="s">
        <v>427</v>
      </c>
      <c r="AC28" s="136" t="s">
        <v>432</v>
      </c>
      <c r="AD28" s="136" t="s">
        <v>436</v>
      </c>
      <c r="AE28" s="136" t="s">
        <v>446</v>
      </c>
      <c r="AF28" s="136" t="s">
        <v>456</v>
      </c>
      <c r="AG28" s="136" t="s">
        <v>457</v>
      </c>
      <c r="AH28" s="136" t="s">
        <v>461</v>
      </c>
    </row>
    <row r="29" spans="2:34">
      <c r="B29" s="139"/>
      <c r="C29" s="141"/>
      <c r="D29" s="143"/>
      <c r="E29" s="143"/>
      <c r="F29" s="141"/>
      <c r="G29" s="57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>
        <v>1</v>
      </c>
      <c r="S29" s="2"/>
      <c r="T29" s="8"/>
      <c r="U29" s="9">
        <v>0.4</v>
      </c>
      <c r="V29" s="8"/>
      <c r="W29" s="6">
        <f>+W28*2/1000</f>
        <v>0.28799999999999998</v>
      </c>
      <c r="X29" s="119"/>
      <c r="Y29" s="112"/>
      <c r="Z29" s="136"/>
      <c r="AA29" s="136"/>
      <c r="AB29" s="136"/>
      <c r="AC29" s="136"/>
      <c r="AD29" s="136"/>
      <c r="AE29" s="136"/>
      <c r="AF29" s="136"/>
      <c r="AG29" s="136"/>
      <c r="AH29" s="136"/>
    </row>
    <row r="30" spans="2:34" ht="15.75" customHeight="1">
      <c r="B30" s="170" t="s">
        <v>22</v>
      </c>
      <c r="C30" s="171">
        <v>14</v>
      </c>
      <c r="D30" s="173" t="s">
        <v>76</v>
      </c>
      <c r="E30" s="173" t="s">
        <v>75</v>
      </c>
      <c r="F30" s="174" t="s">
        <v>163</v>
      </c>
      <c r="G30" s="63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W30" s="6">
        <f>105/60*24</f>
        <v>42</v>
      </c>
      <c r="Z30" s="158"/>
      <c r="AA30" s="176" t="s">
        <v>433</v>
      </c>
      <c r="AB30" s="176"/>
      <c r="AC30" s="176"/>
      <c r="AD30" s="176"/>
      <c r="AE30" s="136" t="s">
        <v>443</v>
      </c>
      <c r="AF30" s="136" t="s">
        <v>443</v>
      </c>
      <c r="AG30" s="136" t="s">
        <v>455</v>
      </c>
      <c r="AH30" s="136" t="s">
        <v>463</v>
      </c>
    </row>
    <row r="31" spans="2:34">
      <c r="B31" s="170"/>
      <c r="C31" s="172"/>
      <c r="D31" s="173"/>
      <c r="E31" s="173"/>
      <c r="F31" s="174"/>
      <c r="G31" s="64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8"/>
      <c r="U31" s="9">
        <v>6</v>
      </c>
      <c r="V31" s="8"/>
      <c r="W31" s="6">
        <f>+(W30*12*4)/1000</f>
        <v>2.016</v>
      </c>
      <c r="Z31" s="159"/>
      <c r="AA31" s="176"/>
      <c r="AB31" s="176"/>
      <c r="AC31" s="176"/>
      <c r="AD31" s="176"/>
      <c r="AE31" s="136"/>
      <c r="AF31" s="136"/>
      <c r="AG31" s="136"/>
      <c r="AH31" s="136"/>
    </row>
    <row r="32" spans="2:34">
      <c r="B32" s="165" t="s">
        <v>22</v>
      </c>
      <c r="C32" s="166">
        <v>15</v>
      </c>
      <c r="D32" s="168" t="s">
        <v>78</v>
      </c>
      <c r="E32" s="168" t="s">
        <v>42</v>
      </c>
      <c r="F32" s="169" t="s">
        <v>163</v>
      </c>
      <c r="G32" s="61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136"/>
      <c r="AA32" s="136"/>
      <c r="AB32" s="136"/>
      <c r="AC32" s="136"/>
      <c r="AE32" s="136"/>
      <c r="AF32" s="136" t="s">
        <v>451</v>
      </c>
      <c r="AG32" s="136" t="s">
        <v>451</v>
      </c>
      <c r="AH32" s="137"/>
    </row>
    <row r="33" spans="2:34">
      <c r="B33" s="165"/>
      <c r="C33" s="167"/>
      <c r="D33" s="168"/>
      <c r="E33" s="168"/>
      <c r="F33" s="169"/>
      <c r="G33" s="62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136"/>
      <c r="AA33" s="136"/>
      <c r="AB33" s="136"/>
      <c r="AC33" s="136"/>
      <c r="AE33" s="136"/>
      <c r="AF33" s="136"/>
      <c r="AG33" s="136"/>
      <c r="AH33" s="137"/>
    </row>
    <row r="34" spans="2:34" ht="15.75" customHeight="1">
      <c r="B34" s="138" t="s">
        <v>22</v>
      </c>
      <c r="C34" s="140">
        <v>16</v>
      </c>
      <c r="D34" s="142" t="s">
        <v>27</v>
      </c>
      <c r="E34" s="144" t="s">
        <v>80</v>
      </c>
      <c r="F34" s="140" t="s">
        <v>49</v>
      </c>
      <c r="G34" s="58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136" t="s">
        <v>403</v>
      </c>
      <c r="AA34" s="137"/>
      <c r="AB34" s="137"/>
      <c r="AC34" s="137"/>
      <c r="AD34" s="137"/>
      <c r="AE34" s="137"/>
      <c r="AF34" s="137"/>
      <c r="AG34" s="137"/>
      <c r="AH34" s="137"/>
    </row>
    <row r="35" spans="2:34">
      <c r="B35" s="139"/>
      <c r="C35" s="141"/>
      <c r="D35" s="143"/>
      <c r="E35" s="143"/>
      <c r="F35" s="141"/>
      <c r="G35" s="57"/>
      <c r="H35" s="2" t="s">
        <v>21</v>
      </c>
      <c r="I35" s="2"/>
      <c r="J35" s="2"/>
      <c r="K35" s="2"/>
      <c r="L35" s="2"/>
      <c r="M35" s="2"/>
      <c r="N35" s="2">
        <v>1</v>
      </c>
      <c r="O35" s="2"/>
      <c r="P35" s="2"/>
      <c r="Q35" s="2"/>
      <c r="R35" s="2"/>
      <c r="S35" s="2"/>
      <c r="T35" s="8"/>
      <c r="U35" s="9">
        <v>2.2999999999999998</v>
      </c>
      <c r="V35" s="8"/>
      <c r="W35" s="6">
        <f>2*24*12</f>
        <v>576</v>
      </c>
      <c r="Z35" s="136"/>
      <c r="AA35" s="137"/>
      <c r="AB35" s="137"/>
      <c r="AC35" s="137"/>
      <c r="AD35" s="137"/>
      <c r="AE35" s="137"/>
      <c r="AF35" s="137"/>
      <c r="AG35" s="137"/>
      <c r="AH35" s="137"/>
    </row>
    <row r="36" spans="2:34">
      <c r="B36" s="66" t="s">
        <v>22</v>
      </c>
      <c r="C36" s="110">
        <v>17</v>
      </c>
      <c r="D36" s="96" t="s">
        <v>45</v>
      </c>
      <c r="E36" s="99" t="s">
        <v>447</v>
      </c>
      <c r="F36" s="175" t="s">
        <v>164</v>
      </c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4">
        <v>1</v>
      </c>
      <c r="U36" s="5"/>
      <c r="V36" s="4"/>
      <c r="W36" s="6">
        <f>576*4/1000</f>
        <v>2.3039999999999998</v>
      </c>
      <c r="Z36" s="68"/>
      <c r="AA36" s="68"/>
      <c r="AB36" s="68"/>
      <c r="AC36" s="68"/>
      <c r="AD36" s="68"/>
      <c r="AE36" s="68"/>
      <c r="AF36" s="68"/>
      <c r="AG36" s="68" t="s">
        <v>458</v>
      </c>
      <c r="AH36" s="68" t="s">
        <v>458</v>
      </c>
    </row>
    <row r="37" spans="2:34" ht="16.5" thickBot="1">
      <c r="B37" s="94"/>
      <c r="C37" s="111"/>
      <c r="D37" s="97"/>
      <c r="E37" s="151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  <c r="AC37" s="68"/>
      <c r="AD37" s="68"/>
      <c r="AE37" s="68"/>
      <c r="AF37" s="68"/>
      <c r="AG37" s="68"/>
      <c r="AH37" s="68"/>
    </row>
    <row r="38" spans="2:34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9</v>
      </c>
      <c r="M38" s="6">
        <f t="shared" si="0"/>
        <v>8</v>
      </c>
      <c r="N38" s="6">
        <f t="shared" si="0"/>
        <v>9</v>
      </c>
      <c r="O38" s="6">
        <f t="shared" si="0"/>
        <v>7</v>
      </c>
      <c r="P38" s="6">
        <f t="shared" si="0"/>
        <v>9</v>
      </c>
      <c r="Q38" s="6">
        <f t="shared" si="0"/>
        <v>8</v>
      </c>
      <c r="R38" s="6">
        <f t="shared" si="0"/>
        <v>12</v>
      </c>
      <c r="S38" s="6">
        <f t="shared" si="0"/>
        <v>12</v>
      </c>
      <c r="T38" s="6">
        <f t="shared" si="0"/>
        <v>6</v>
      </c>
      <c r="U38" s="19"/>
    </row>
    <row r="39" spans="2:34" ht="16.5" thickBot="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34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0">
        <f>SUMIF($H$4:$H$37,"Result",$U$4:$U$37)</f>
        <v>50.12</v>
      </c>
      <c r="V40" s="21">
        <f>SUMIF($H$4:$H$37,"Result",$V$4:$V$37)</f>
        <v>1</v>
      </c>
    </row>
    <row r="41" spans="2:34" ht="10.5" customHeight="1">
      <c r="B41" s="17"/>
      <c r="C41" s="17"/>
      <c r="U41" s="24"/>
    </row>
    <row r="42" spans="2:34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/>
      <c r="AB42" s="137"/>
      <c r="AC42" s="137"/>
      <c r="AD42" s="137"/>
      <c r="AE42" s="137"/>
      <c r="AF42" s="137"/>
      <c r="AG42" s="137"/>
      <c r="AH42" s="137"/>
    </row>
    <row r="43" spans="2:34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2:34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137" t="s">
        <v>386</v>
      </c>
      <c r="AA44" s="137"/>
      <c r="AB44" s="137"/>
      <c r="AC44" s="137"/>
      <c r="AD44" s="137"/>
      <c r="AE44" s="137"/>
      <c r="AF44" s="137"/>
      <c r="AG44" s="137"/>
      <c r="AH44" s="137"/>
    </row>
    <row r="45" spans="2:34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>
        <v>1</v>
      </c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2:34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137" t="s">
        <v>386</v>
      </c>
      <c r="AA46" s="137"/>
      <c r="AB46" s="137"/>
      <c r="AC46" s="137"/>
      <c r="AD46" s="137"/>
      <c r="AE46" s="137"/>
      <c r="AF46" s="137"/>
      <c r="AG46" s="137"/>
      <c r="AH46" s="137"/>
    </row>
    <row r="47" spans="2:34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2:34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386</v>
      </c>
      <c r="AA48" s="137"/>
      <c r="AB48" s="137"/>
      <c r="AC48" s="137"/>
      <c r="AD48" s="137"/>
      <c r="AE48" s="137"/>
      <c r="AF48" s="137"/>
      <c r="AG48" s="137"/>
      <c r="AH48" s="137"/>
    </row>
    <row r="49" spans="2:34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>
        <v>1</v>
      </c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2:34">
      <c r="B50" s="66" t="s">
        <v>22</v>
      </c>
      <c r="C50" s="110">
        <v>22</v>
      </c>
      <c r="D50" s="96"/>
      <c r="E50" s="99" t="s">
        <v>417</v>
      </c>
      <c r="F50" s="67" t="s">
        <v>37</v>
      </c>
      <c r="G50" s="15"/>
      <c r="H50" s="3" t="s">
        <v>20</v>
      </c>
      <c r="I50" s="3"/>
      <c r="J50" s="3"/>
      <c r="K50" s="3"/>
      <c r="L50" s="3"/>
      <c r="M50" s="3"/>
      <c r="N50" s="3"/>
      <c r="O50" s="3"/>
      <c r="P50" s="3"/>
      <c r="Q50" s="3">
        <v>1</v>
      </c>
      <c r="R50" s="3"/>
      <c r="S50" s="3"/>
      <c r="T50" s="4"/>
      <c r="U50" s="5"/>
      <c r="V50" s="4"/>
      <c r="Z50" s="68"/>
      <c r="AA50" s="68"/>
      <c r="AB50" s="68"/>
      <c r="AC50" s="68" t="s">
        <v>434</v>
      </c>
      <c r="AD50" s="68" t="s">
        <v>437</v>
      </c>
      <c r="AE50" s="68" t="s">
        <v>437</v>
      </c>
      <c r="AF50" s="68"/>
      <c r="AG50" s="68"/>
      <c r="AH50" s="68" t="s">
        <v>462</v>
      </c>
    </row>
    <row r="51" spans="2:34" ht="16.5" thickBot="1">
      <c r="B51" s="94"/>
      <c r="C51" s="111"/>
      <c r="D51" s="97"/>
      <c r="E51" s="151"/>
      <c r="F51" s="95"/>
      <c r="G51" s="31"/>
      <c r="H51" s="32" t="s">
        <v>21</v>
      </c>
      <c r="I51" s="32"/>
      <c r="J51" s="32"/>
      <c r="K51" s="32"/>
      <c r="L51" s="32"/>
      <c r="M51" s="32"/>
      <c r="N51" s="32"/>
      <c r="O51" s="32"/>
      <c r="P51" s="32"/>
      <c r="Q51" s="32">
        <v>1</v>
      </c>
      <c r="R51" s="32"/>
      <c r="S51" s="32"/>
      <c r="T51" s="33"/>
      <c r="U51" s="34"/>
      <c r="V51" s="33"/>
      <c r="Z51" s="68"/>
      <c r="AA51" s="68"/>
      <c r="AB51" s="68"/>
      <c r="AC51" s="68"/>
      <c r="AD51" s="68"/>
      <c r="AE51" s="68"/>
      <c r="AF51" s="68"/>
      <c r="AG51" s="68"/>
      <c r="AH51" s="68"/>
    </row>
    <row r="52" spans="2:34">
      <c r="B52" s="66" t="s">
        <v>22</v>
      </c>
      <c r="C52" s="110">
        <v>23</v>
      </c>
      <c r="D52" s="96"/>
      <c r="E52" s="99" t="s">
        <v>418</v>
      </c>
      <c r="F52" s="67" t="s">
        <v>49</v>
      </c>
      <c r="G52" s="15"/>
      <c r="H52" s="3" t="s">
        <v>20</v>
      </c>
      <c r="I52" s="3"/>
      <c r="J52" s="3"/>
      <c r="K52" s="3"/>
      <c r="L52" s="3"/>
      <c r="M52" s="3"/>
      <c r="N52" s="3"/>
      <c r="O52" s="3"/>
      <c r="P52" s="3">
        <v>1</v>
      </c>
      <c r="Q52" s="3">
        <v>1</v>
      </c>
      <c r="R52" s="3">
        <v>1</v>
      </c>
      <c r="S52" s="3"/>
      <c r="T52" s="4"/>
      <c r="U52" s="5"/>
      <c r="V52" s="4"/>
      <c r="Z52" s="68"/>
      <c r="AA52" s="68"/>
      <c r="AB52" s="68"/>
      <c r="AC52" s="68" t="s">
        <v>435</v>
      </c>
      <c r="AD52" s="68" t="s">
        <v>438</v>
      </c>
      <c r="AE52" s="68" t="s">
        <v>438</v>
      </c>
      <c r="AF52" s="68"/>
      <c r="AG52" s="68"/>
      <c r="AH52" s="68" t="s">
        <v>462</v>
      </c>
    </row>
    <row r="53" spans="2:34" ht="16.5" thickBot="1">
      <c r="B53" s="94"/>
      <c r="C53" s="111"/>
      <c r="D53" s="97"/>
      <c r="E53" s="151"/>
      <c r="F53" s="95"/>
      <c r="G53" s="31"/>
      <c r="H53" s="32" t="s">
        <v>21</v>
      </c>
      <c r="I53" s="32"/>
      <c r="J53" s="32"/>
      <c r="K53" s="32"/>
      <c r="L53" s="32"/>
      <c r="M53" s="32"/>
      <c r="N53" s="32"/>
      <c r="O53" s="32"/>
      <c r="P53" s="32">
        <v>1</v>
      </c>
      <c r="Q53" s="32">
        <v>1</v>
      </c>
      <c r="R53" s="32">
        <v>1</v>
      </c>
      <c r="S53" s="32"/>
      <c r="T53" s="33"/>
      <c r="U53" s="34"/>
      <c r="V53" s="33"/>
      <c r="Z53" s="68"/>
      <c r="AA53" s="68"/>
      <c r="AB53" s="68"/>
      <c r="AC53" s="68"/>
      <c r="AD53" s="68"/>
      <c r="AE53" s="68"/>
      <c r="AF53" s="68"/>
      <c r="AG53" s="68"/>
      <c r="AH53" s="68"/>
    </row>
  </sheetData>
  <autoFilter ref="B3:X40" xr:uid="{00000000-0009-0000-0000-00000B000000}"/>
  <mergeCells count="345">
    <mergeCell ref="AH44:AH45"/>
    <mergeCell ref="AH46:AH47"/>
    <mergeCell ref="AH48:AH49"/>
    <mergeCell ref="AH50:AH51"/>
    <mergeCell ref="AH52:AH53"/>
    <mergeCell ref="AH28:AH29"/>
    <mergeCell ref="AH30:AH31"/>
    <mergeCell ref="AH32:AH33"/>
    <mergeCell ref="AH34:AH35"/>
    <mergeCell ref="AH36:AH37"/>
    <mergeCell ref="AH42:AH43"/>
    <mergeCell ref="AH16:AH17"/>
    <mergeCell ref="AH18:AH19"/>
    <mergeCell ref="AH20:AH21"/>
    <mergeCell ref="AH22:AH23"/>
    <mergeCell ref="AH24:AH25"/>
    <mergeCell ref="AH26:AH27"/>
    <mergeCell ref="AD52:AD53"/>
    <mergeCell ref="AE52:AE53"/>
    <mergeCell ref="AF52:AF53"/>
    <mergeCell ref="AG52:AG53"/>
    <mergeCell ref="AF48:AF49"/>
    <mergeCell ref="AG48:AG49"/>
    <mergeCell ref="AD44:AD45"/>
    <mergeCell ref="AE44:AE45"/>
    <mergeCell ref="AF44:AF45"/>
    <mergeCell ref="AG44:AG45"/>
    <mergeCell ref="AE32:AE33"/>
    <mergeCell ref="AF32:AF33"/>
    <mergeCell ref="AG32:AG33"/>
    <mergeCell ref="AA30:AD31"/>
    <mergeCell ref="AE30:AE31"/>
    <mergeCell ref="AF30:AF31"/>
    <mergeCell ref="AG30:AG31"/>
    <mergeCell ref="AE28:AE29"/>
    <mergeCell ref="AH4:AH5"/>
    <mergeCell ref="AH6:AH7"/>
    <mergeCell ref="AH8:AH9"/>
    <mergeCell ref="AH10:AH11"/>
    <mergeCell ref="AH12:AH13"/>
    <mergeCell ref="AH14:AH15"/>
    <mergeCell ref="AG50:AG51"/>
    <mergeCell ref="B52:B53"/>
    <mergeCell ref="C52:C53"/>
    <mergeCell ref="D52:D53"/>
    <mergeCell ref="E52:E53"/>
    <mergeCell ref="F52:F53"/>
    <mergeCell ref="Z52:Z53"/>
    <mergeCell ref="AA52:AA53"/>
    <mergeCell ref="AB52:AB53"/>
    <mergeCell ref="AC52:AC53"/>
    <mergeCell ref="AA50:AA51"/>
    <mergeCell ref="AB50:AB51"/>
    <mergeCell ref="AC50:AC51"/>
    <mergeCell ref="AD50:AD51"/>
    <mergeCell ref="AE50:AE51"/>
    <mergeCell ref="AF50:AF51"/>
    <mergeCell ref="AD48:AD49"/>
    <mergeCell ref="AE48:AE49"/>
    <mergeCell ref="B50:B51"/>
    <mergeCell ref="C50:C51"/>
    <mergeCell ref="D50:D51"/>
    <mergeCell ref="E50:E51"/>
    <mergeCell ref="F50:F51"/>
    <mergeCell ref="Z50:Z51"/>
    <mergeCell ref="AG46:AG47"/>
    <mergeCell ref="B48:B49"/>
    <mergeCell ref="C48:C49"/>
    <mergeCell ref="D48:D49"/>
    <mergeCell ref="E48:E49"/>
    <mergeCell ref="F48:F49"/>
    <mergeCell ref="Z48:Z49"/>
    <mergeCell ref="AA48:AA49"/>
    <mergeCell ref="AB48:AB49"/>
    <mergeCell ref="AC48:AC49"/>
    <mergeCell ref="AA46:AA47"/>
    <mergeCell ref="AB46:AB47"/>
    <mergeCell ref="AC46:AC47"/>
    <mergeCell ref="AD46:AD47"/>
    <mergeCell ref="AE46:AE47"/>
    <mergeCell ref="AF46:AF47"/>
    <mergeCell ref="B46:B47"/>
    <mergeCell ref="C46:C47"/>
    <mergeCell ref="D46:D47"/>
    <mergeCell ref="E46:E47"/>
    <mergeCell ref="F46:F47"/>
    <mergeCell ref="Z46:Z47"/>
    <mergeCell ref="AG42:AG43"/>
    <mergeCell ref="B44:B45"/>
    <mergeCell ref="C44:C45"/>
    <mergeCell ref="D44:D45"/>
    <mergeCell ref="E44:E45"/>
    <mergeCell ref="F44:F45"/>
    <mergeCell ref="Z44:Z45"/>
    <mergeCell ref="AA44:AA45"/>
    <mergeCell ref="AB44:AB45"/>
    <mergeCell ref="AC44:AC45"/>
    <mergeCell ref="AA42:AA43"/>
    <mergeCell ref="AB42:AB43"/>
    <mergeCell ref="AC42:AC43"/>
    <mergeCell ref="AD42:AD43"/>
    <mergeCell ref="AE42:AE43"/>
    <mergeCell ref="AF42:AF43"/>
    <mergeCell ref="B42:B43"/>
    <mergeCell ref="C42:C43"/>
    <mergeCell ref="D42:D43"/>
    <mergeCell ref="E42:E43"/>
    <mergeCell ref="F42:F43"/>
    <mergeCell ref="Z42:Z43"/>
    <mergeCell ref="AD36:AD37"/>
    <mergeCell ref="AE36:AE37"/>
    <mergeCell ref="AF36:AF37"/>
    <mergeCell ref="AG36:AG37"/>
    <mergeCell ref="O39:T39"/>
    <mergeCell ref="O40:T40"/>
    <mergeCell ref="AG34:AG35"/>
    <mergeCell ref="AA34:AA35"/>
    <mergeCell ref="AB34:AB35"/>
    <mergeCell ref="AC34:AC35"/>
    <mergeCell ref="AD34:AD35"/>
    <mergeCell ref="AE34:AE35"/>
    <mergeCell ref="AF34:AF35"/>
    <mergeCell ref="B36:B37"/>
    <mergeCell ref="C36:C37"/>
    <mergeCell ref="D36:D37"/>
    <mergeCell ref="E36:E37"/>
    <mergeCell ref="F36:F37"/>
    <mergeCell ref="Z36:Z37"/>
    <mergeCell ref="AA36:AA37"/>
    <mergeCell ref="AB36:AB37"/>
    <mergeCell ref="AC36:AC37"/>
    <mergeCell ref="B34:B35"/>
    <mergeCell ref="C34:C35"/>
    <mergeCell ref="D34:D35"/>
    <mergeCell ref="E34:E35"/>
    <mergeCell ref="F34:F35"/>
    <mergeCell ref="Z34:Z35"/>
    <mergeCell ref="AA32:AA33"/>
    <mergeCell ref="AB32:AB33"/>
    <mergeCell ref="AC32:AC33"/>
    <mergeCell ref="B32:B33"/>
    <mergeCell ref="C32:C33"/>
    <mergeCell ref="D32:D33"/>
    <mergeCell ref="E32:E33"/>
    <mergeCell ref="F32:F33"/>
    <mergeCell ref="Z32:Z33"/>
    <mergeCell ref="B30:B31"/>
    <mergeCell ref="C30:C31"/>
    <mergeCell ref="D30:D31"/>
    <mergeCell ref="E30:E31"/>
    <mergeCell ref="F30:F31"/>
    <mergeCell ref="Z30:Z31"/>
    <mergeCell ref="AB28:AB29"/>
    <mergeCell ref="AC28:AC29"/>
    <mergeCell ref="AD28:AD29"/>
    <mergeCell ref="AF28:AF29"/>
    <mergeCell ref="AG28:AG29"/>
    <mergeCell ref="AG26:AG27"/>
    <mergeCell ref="B28:B29"/>
    <mergeCell ref="C28:C29"/>
    <mergeCell ref="D28:D29"/>
    <mergeCell ref="E28:E29"/>
    <mergeCell ref="F28:F29"/>
    <mergeCell ref="X28:X29"/>
    <mergeCell ref="Y28:Y29"/>
    <mergeCell ref="Z28:Z29"/>
    <mergeCell ref="AA28:AA29"/>
    <mergeCell ref="AA26:AA27"/>
    <mergeCell ref="AB26:AB27"/>
    <mergeCell ref="AC26:AC27"/>
    <mergeCell ref="AD26:AD27"/>
    <mergeCell ref="AE26:AE27"/>
    <mergeCell ref="AF26:AF27"/>
    <mergeCell ref="AF24:AF25"/>
    <mergeCell ref="AG24:AG25"/>
    <mergeCell ref="B26:B27"/>
    <mergeCell ref="C26:C27"/>
    <mergeCell ref="D26:D27"/>
    <mergeCell ref="E26:E27"/>
    <mergeCell ref="F26:F27"/>
    <mergeCell ref="X26:X27"/>
    <mergeCell ref="Y26:Y27"/>
    <mergeCell ref="Z26:Z27"/>
    <mergeCell ref="Z24:Z25"/>
    <mergeCell ref="AA24:AA25"/>
    <mergeCell ref="AB24:AB25"/>
    <mergeCell ref="AC24:AC25"/>
    <mergeCell ref="AD24:AD25"/>
    <mergeCell ref="AE24:AE25"/>
    <mergeCell ref="B24:B25"/>
    <mergeCell ref="C24:C25"/>
    <mergeCell ref="D24:D25"/>
    <mergeCell ref="E24:E25"/>
    <mergeCell ref="F24:F25"/>
    <mergeCell ref="X24:X25"/>
    <mergeCell ref="Y24:Y25"/>
    <mergeCell ref="Y22:Y23"/>
    <mergeCell ref="Z22:Z23"/>
    <mergeCell ref="AF20:AF21"/>
    <mergeCell ref="AG20:AG21"/>
    <mergeCell ref="B22:B23"/>
    <mergeCell ref="C22:C23"/>
    <mergeCell ref="D22:D23"/>
    <mergeCell ref="E22:E23"/>
    <mergeCell ref="F22:F23"/>
    <mergeCell ref="X22:X23"/>
    <mergeCell ref="AE22:AE23"/>
    <mergeCell ref="AF22:AF23"/>
    <mergeCell ref="AG22:AG23"/>
    <mergeCell ref="AA22:AA23"/>
    <mergeCell ref="AB22:AB23"/>
    <mergeCell ref="AC22:AC23"/>
    <mergeCell ref="AD22:AD23"/>
    <mergeCell ref="AG18:AG19"/>
    <mergeCell ref="B20:B21"/>
    <mergeCell ref="C20:C21"/>
    <mergeCell ref="D20:D21"/>
    <mergeCell ref="E20:E21"/>
    <mergeCell ref="F20:F21"/>
    <mergeCell ref="Z20:Z21"/>
    <mergeCell ref="AA20:AA21"/>
    <mergeCell ref="AB20:AB21"/>
    <mergeCell ref="AC20:AC21"/>
    <mergeCell ref="AA18:AA19"/>
    <mergeCell ref="AB18:AB19"/>
    <mergeCell ref="AC18:AC19"/>
    <mergeCell ref="AD18:AD19"/>
    <mergeCell ref="AE18:AE19"/>
    <mergeCell ref="AF18:AF19"/>
    <mergeCell ref="B18:B19"/>
    <mergeCell ref="C18:C19"/>
    <mergeCell ref="D18:D19"/>
    <mergeCell ref="E18:E19"/>
    <mergeCell ref="F18:F19"/>
    <mergeCell ref="Z18:Z19"/>
    <mergeCell ref="AD20:AD21"/>
    <mergeCell ref="AE20:AE21"/>
    <mergeCell ref="AB16:AB17"/>
    <mergeCell ref="AC16:AC17"/>
    <mergeCell ref="AD16:AD17"/>
    <mergeCell ref="AE16:AE17"/>
    <mergeCell ref="AF16:AF17"/>
    <mergeCell ref="AG16:AG17"/>
    <mergeCell ref="AG14:AG15"/>
    <mergeCell ref="B16:B17"/>
    <mergeCell ref="C16:C17"/>
    <mergeCell ref="D16:D17"/>
    <mergeCell ref="E16:E17"/>
    <mergeCell ref="F16:F17"/>
    <mergeCell ref="X16:X17"/>
    <mergeCell ref="Y16:Y17"/>
    <mergeCell ref="Z16:Z17"/>
    <mergeCell ref="AA16:AA17"/>
    <mergeCell ref="AA14:AA15"/>
    <mergeCell ref="AB14:AB15"/>
    <mergeCell ref="AC14:AC15"/>
    <mergeCell ref="AD14:AD15"/>
    <mergeCell ref="AE14:AE15"/>
    <mergeCell ref="AF14:AF15"/>
    <mergeCell ref="B14:B15"/>
    <mergeCell ref="C14:C15"/>
    <mergeCell ref="D14:D15"/>
    <mergeCell ref="E14:E15"/>
    <mergeCell ref="F14:F15"/>
    <mergeCell ref="Z14:Z15"/>
    <mergeCell ref="AB12:AB13"/>
    <mergeCell ref="AC12:AC13"/>
    <mergeCell ref="AD12:AD13"/>
    <mergeCell ref="AE12:AE13"/>
    <mergeCell ref="AF12:AF13"/>
    <mergeCell ref="AG12:AG13"/>
    <mergeCell ref="AG10:AG11"/>
    <mergeCell ref="B12:B13"/>
    <mergeCell ref="C12:C13"/>
    <mergeCell ref="D12:D13"/>
    <mergeCell ref="E12:E13"/>
    <mergeCell ref="F12:F13"/>
    <mergeCell ref="X12:X13"/>
    <mergeCell ref="Y12:Y13"/>
    <mergeCell ref="Z12:Z13"/>
    <mergeCell ref="AA12:AA13"/>
    <mergeCell ref="AA10:AA11"/>
    <mergeCell ref="AB10:AB11"/>
    <mergeCell ref="AC10:AC11"/>
    <mergeCell ref="AD10:AD11"/>
    <mergeCell ref="AE10:AE11"/>
    <mergeCell ref="AF10:AF11"/>
    <mergeCell ref="AF8:AF9"/>
    <mergeCell ref="AG8:AG9"/>
    <mergeCell ref="B10:B11"/>
    <mergeCell ref="C10:C11"/>
    <mergeCell ref="D10:D11"/>
    <mergeCell ref="E10:E11"/>
    <mergeCell ref="F10:F11"/>
    <mergeCell ref="X10:X11"/>
    <mergeCell ref="Y10:Y11"/>
    <mergeCell ref="Z10:Z11"/>
    <mergeCell ref="Z8:Z9"/>
    <mergeCell ref="AA8:AA9"/>
    <mergeCell ref="AB8:AB9"/>
    <mergeCell ref="AC8:AC9"/>
    <mergeCell ref="AD8:AD9"/>
    <mergeCell ref="AE8:AE9"/>
    <mergeCell ref="B8:B9"/>
    <mergeCell ref="C8:C9"/>
    <mergeCell ref="D8:D9"/>
    <mergeCell ref="E8:E9"/>
    <mergeCell ref="F8:F9"/>
    <mergeCell ref="X8:X9"/>
    <mergeCell ref="Y8:Y9"/>
    <mergeCell ref="AE4:AE5"/>
    <mergeCell ref="AF4:AF5"/>
    <mergeCell ref="AG4:AG5"/>
    <mergeCell ref="B6:B7"/>
    <mergeCell ref="C6:C7"/>
    <mergeCell ref="D6:D7"/>
    <mergeCell ref="E6:E7"/>
    <mergeCell ref="F6:F7"/>
    <mergeCell ref="X6:X7"/>
    <mergeCell ref="X4:X5"/>
    <mergeCell ref="Y4:Y5"/>
    <mergeCell ref="Z4:Z5"/>
    <mergeCell ref="AA4:AA5"/>
    <mergeCell ref="AB4:AB5"/>
    <mergeCell ref="AC4:AC5"/>
    <mergeCell ref="AE6:AE7"/>
    <mergeCell ref="AF6:AF7"/>
    <mergeCell ref="AG6:AG7"/>
    <mergeCell ref="AA6:AA7"/>
    <mergeCell ref="AB6:AB7"/>
    <mergeCell ref="AC6:AC7"/>
    <mergeCell ref="AD6:AD7"/>
    <mergeCell ref="Y6:Y7"/>
    <mergeCell ref="Z6:Z7"/>
    <mergeCell ref="AD4:AD5"/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</mergeCells>
  <conditionalFormatting sqref="I38:V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4:T15 I18:T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7"/>
  <sheetViews>
    <sheetView showGridLines="0" zoomScale="85" zoomScaleNormal="85" workbookViewId="0">
      <pane xSplit="22" ySplit="2" topLeftCell="AB3" activePane="bottomRight" state="frozen"/>
      <selection pane="topRight" activeCell="W1" sqref="W1"/>
      <selection pane="bottomLeft" activeCell="A3" sqref="A3"/>
      <selection pane="bottomRight" activeCell="AB23" sqref="AB23:AB24"/>
    </sheetView>
  </sheetViews>
  <sheetFormatPr defaultColWidth="9.140625" defaultRowHeight="15.75"/>
  <cols>
    <col min="1" max="1" width="3.140625" style="6" customWidth="1"/>
    <col min="2" max="2" width="7.140625" style="6" bestFit="1" customWidth="1"/>
    <col min="3" max="3" width="5.42578125" style="6" customWidth="1"/>
    <col min="4" max="4" width="9.42578125" style="6" customWidth="1"/>
    <col min="5" max="5" width="40.42578125" style="6" customWidth="1"/>
    <col min="6" max="6" width="10.42578125" style="6" customWidth="1"/>
    <col min="7" max="7" width="13.140625" style="6" customWidth="1"/>
    <col min="8" max="8" width="8.140625" style="6" customWidth="1"/>
    <col min="9" max="20" width="5.85546875" style="6" customWidth="1"/>
    <col min="21" max="21" width="13.85546875" style="6" customWidth="1"/>
    <col min="22" max="22" width="5.85546875" style="6" customWidth="1"/>
    <col min="23" max="28" width="24.42578125" style="6" customWidth="1"/>
    <col min="29" max="16384" width="9.140625" style="6"/>
  </cols>
  <sheetData>
    <row r="1" spans="1:35" ht="16.5" thickBot="1">
      <c r="B1" s="17"/>
      <c r="C1" s="17"/>
      <c r="Q1" s="37"/>
      <c r="R1" s="37"/>
      <c r="S1" s="37"/>
      <c r="T1" s="37"/>
      <c r="U1" s="38"/>
      <c r="V1" s="38"/>
    </row>
    <row r="2" spans="1:35" ht="48" thickBot="1">
      <c r="A2" s="6" t="s">
        <v>88</v>
      </c>
      <c r="B2" s="10" t="s">
        <v>89</v>
      </c>
      <c r="C2" s="11" t="s">
        <v>90</v>
      </c>
      <c r="D2" s="11" t="s">
        <v>2</v>
      </c>
      <c r="E2" s="11" t="s">
        <v>91</v>
      </c>
      <c r="F2" s="12" t="s">
        <v>92</v>
      </c>
      <c r="G2" s="12" t="s">
        <v>93</v>
      </c>
      <c r="H2" s="12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3" t="s">
        <v>17</v>
      </c>
      <c r="U2" s="10" t="s">
        <v>94</v>
      </c>
      <c r="V2" s="13" t="s">
        <v>95</v>
      </c>
      <c r="W2" s="39">
        <v>44735</v>
      </c>
      <c r="X2" s="39">
        <v>44743</v>
      </c>
      <c r="Y2" s="39">
        <v>44750</v>
      </c>
      <c r="Z2" s="39">
        <v>44757</v>
      </c>
      <c r="AA2" s="39">
        <v>44764</v>
      </c>
      <c r="AB2" s="39">
        <v>44771</v>
      </c>
    </row>
    <row r="3" spans="1:35">
      <c r="B3" s="71" t="s">
        <v>96</v>
      </c>
      <c r="C3" s="72">
        <v>1</v>
      </c>
      <c r="D3" s="73" t="s">
        <v>97</v>
      </c>
      <c r="E3" s="73" t="s">
        <v>98</v>
      </c>
      <c r="F3" s="73" t="s">
        <v>31</v>
      </c>
      <c r="G3" s="73" t="s">
        <v>97</v>
      </c>
      <c r="H3" s="40" t="s">
        <v>20</v>
      </c>
      <c r="I3" s="41">
        <v>1</v>
      </c>
      <c r="J3" s="41">
        <v>1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0" t="s">
        <v>99</v>
      </c>
      <c r="V3" s="40"/>
      <c r="W3" s="65"/>
      <c r="X3" s="65"/>
      <c r="Y3" s="65"/>
      <c r="Z3" s="65"/>
      <c r="AA3" s="65"/>
      <c r="AB3" s="65"/>
    </row>
    <row r="4" spans="1:35">
      <c r="B4" s="66"/>
      <c r="C4" s="67"/>
      <c r="D4" s="68"/>
      <c r="E4" s="68"/>
      <c r="F4" s="68"/>
      <c r="G4" s="68"/>
      <c r="H4" s="2" t="s">
        <v>21</v>
      </c>
      <c r="I4" s="42">
        <v>1</v>
      </c>
      <c r="J4" s="42">
        <v>1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2"/>
      <c r="V4" s="2"/>
      <c r="W4" s="65"/>
      <c r="X4" s="65"/>
      <c r="Y4" s="65"/>
      <c r="Z4" s="65"/>
      <c r="AA4" s="65"/>
      <c r="AB4" s="65"/>
    </row>
    <row r="5" spans="1:35">
      <c r="B5" s="66" t="s">
        <v>96</v>
      </c>
      <c r="C5" s="67">
        <v>2</v>
      </c>
      <c r="D5" s="68" t="s">
        <v>97</v>
      </c>
      <c r="E5" s="68" t="s">
        <v>100</v>
      </c>
      <c r="F5" s="68" t="s">
        <v>31</v>
      </c>
      <c r="G5" s="69" t="s">
        <v>41</v>
      </c>
      <c r="H5" s="28" t="s">
        <v>20</v>
      </c>
      <c r="I5" s="43"/>
      <c r="J5" s="43">
        <v>1</v>
      </c>
      <c r="K5" s="43">
        <v>1</v>
      </c>
      <c r="L5" s="43"/>
      <c r="M5" s="43"/>
      <c r="N5" s="43"/>
      <c r="O5" s="43"/>
      <c r="P5" s="43"/>
      <c r="Q5" s="43"/>
      <c r="R5" s="43"/>
      <c r="S5" s="43"/>
      <c r="T5" s="43"/>
      <c r="U5" s="28" t="s">
        <v>99</v>
      </c>
      <c r="V5" s="28"/>
      <c r="W5" s="76" t="s">
        <v>180</v>
      </c>
      <c r="X5" s="75" t="s">
        <v>214</v>
      </c>
      <c r="Y5" s="75" t="s">
        <v>214</v>
      </c>
      <c r="Z5" s="76" t="s">
        <v>266</v>
      </c>
      <c r="AA5" s="75" t="s">
        <v>282</v>
      </c>
      <c r="AB5" s="65"/>
    </row>
    <row r="6" spans="1:35" ht="16.149999999999999" customHeight="1">
      <c r="B6" s="66"/>
      <c r="C6" s="67"/>
      <c r="D6" s="68"/>
      <c r="E6" s="68"/>
      <c r="F6" s="68"/>
      <c r="G6" s="70"/>
      <c r="H6" s="2" t="s">
        <v>21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"/>
      <c r="V6" s="2"/>
      <c r="W6" s="76"/>
      <c r="X6" s="75"/>
      <c r="Y6" s="75"/>
      <c r="Z6" s="76"/>
      <c r="AA6" s="75"/>
      <c r="AB6" s="65"/>
    </row>
    <row r="7" spans="1:35" ht="15" customHeight="1">
      <c r="B7" s="84" t="s">
        <v>102</v>
      </c>
      <c r="C7" s="85">
        <v>3</v>
      </c>
      <c r="D7" s="77" t="s">
        <v>103</v>
      </c>
      <c r="E7" s="77" t="s">
        <v>104</v>
      </c>
      <c r="F7" s="77" t="s">
        <v>105</v>
      </c>
      <c r="G7" s="78" t="s">
        <v>106</v>
      </c>
      <c r="H7" s="28" t="s">
        <v>20</v>
      </c>
      <c r="I7" s="43">
        <v>1</v>
      </c>
      <c r="J7" s="43">
        <v>1</v>
      </c>
      <c r="K7" s="43">
        <v>1</v>
      </c>
      <c r="L7" s="43"/>
      <c r="M7" s="43"/>
      <c r="N7" s="43"/>
      <c r="O7" s="43">
        <v>1</v>
      </c>
      <c r="P7" s="43">
        <v>1</v>
      </c>
      <c r="Q7" s="43"/>
      <c r="R7" s="43"/>
      <c r="S7" s="43"/>
      <c r="T7" s="43"/>
      <c r="U7" s="81">
        <v>50193</v>
      </c>
      <c r="V7" s="28"/>
      <c r="W7" s="101" t="s">
        <v>194</v>
      </c>
      <c r="X7" s="74" t="s">
        <v>215</v>
      </c>
      <c r="Y7" s="74" t="s">
        <v>232</v>
      </c>
      <c r="Z7" s="74" t="s">
        <v>267</v>
      </c>
      <c r="AA7" s="74" t="s">
        <v>283</v>
      </c>
      <c r="AB7" s="74" t="s">
        <v>293</v>
      </c>
    </row>
    <row r="8" spans="1:35">
      <c r="B8" s="84"/>
      <c r="C8" s="85"/>
      <c r="D8" s="77"/>
      <c r="E8" s="77"/>
      <c r="F8" s="77"/>
      <c r="G8" s="79"/>
      <c r="H8" s="2" t="s">
        <v>21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82"/>
      <c r="V8" s="2"/>
      <c r="W8" s="76"/>
      <c r="X8" s="75"/>
      <c r="Y8" s="75"/>
      <c r="Z8" s="75"/>
      <c r="AA8" s="75"/>
      <c r="AB8" s="75"/>
    </row>
    <row r="9" spans="1:35" ht="15" customHeight="1">
      <c r="B9" s="84" t="s">
        <v>102</v>
      </c>
      <c r="C9" s="85">
        <v>4</v>
      </c>
      <c r="D9" s="77" t="s">
        <v>109</v>
      </c>
      <c r="E9" s="77" t="s">
        <v>110</v>
      </c>
      <c r="F9" s="77" t="s">
        <v>51</v>
      </c>
      <c r="G9" s="78" t="s">
        <v>111</v>
      </c>
      <c r="H9" s="28" t="s">
        <v>20</v>
      </c>
      <c r="I9" s="43"/>
      <c r="J9" s="43"/>
      <c r="K9" s="43"/>
      <c r="L9" s="43"/>
      <c r="M9" s="43"/>
      <c r="N9" s="43"/>
      <c r="O9" s="43">
        <v>1</v>
      </c>
      <c r="P9" s="43">
        <v>1</v>
      </c>
      <c r="Q9" s="43">
        <v>1</v>
      </c>
      <c r="R9" s="43">
        <v>1</v>
      </c>
      <c r="S9" s="43"/>
      <c r="T9" s="43"/>
      <c r="U9" s="82"/>
      <c r="V9" s="28"/>
      <c r="W9" s="76"/>
      <c r="X9" s="76"/>
      <c r="Y9" s="102"/>
      <c r="Z9" s="76"/>
      <c r="AA9" s="76"/>
      <c r="AB9" s="76"/>
    </row>
    <row r="10" spans="1:35">
      <c r="B10" s="84"/>
      <c r="C10" s="85"/>
      <c r="D10" s="77"/>
      <c r="E10" s="77"/>
      <c r="F10" s="77"/>
      <c r="G10" s="79"/>
      <c r="H10" s="2" t="s">
        <v>21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83"/>
      <c r="V10" s="2"/>
      <c r="W10" s="76"/>
      <c r="X10" s="76"/>
      <c r="Y10" s="102"/>
      <c r="Z10" s="76"/>
      <c r="AA10" s="76"/>
      <c r="AB10" s="76"/>
    </row>
    <row r="11" spans="1:35" ht="17.100000000000001" customHeight="1">
      <c r="B11" s="66" t="s">
        <v>96</v>
      </c>
      <c r="C11" s="67">
        <v>5</v>
      </c>
      <c r="D11" s="68" t="s">
        <v>71</v>
      </c>
      <c r="E11" s="80" t="s">
        <v>269</v>
      </c>
      <c r="F11" s="68" t="s">
        <v>113</v>
      </c>
      <c r="G11" s="69" t="s">
        <v>31</v>
      </c>
      <c r="H11" s="28" t="s">
        <v>20</v>
      </c>
      <c r="I11" s="43">
        <v>1</v>
      </c>
      <c r="J11" s="43">
        <v>1</v>
      </c>
      <c r="K11" s="43">
        <v>1</v>
      </c>
      <c r="L11" s="43"/>
      <c r="M11" s="43"/>
      <c r="N11" s="43"/>
      <c r="O11" s="43"/>
      <c r="P11" s="43"/>
      <c r="Q11" s="43"/>
      <c r="R11" s="43"/>
      <c r="S11" s="43"/>
      <c r="T11" s="43"/>
      <c r="U11" s="28"/>
      <c r="V11" s="28"/>
      <c r="W11" s="101" t="s">
        <v>195</v>
      </c>
      <c r="X11" s="74" t="s">
        <v>216</v>
      </c>
      <c r="Y11" s="74" t="s">
        <v>233</v>
      </c>
      <c r="Z11" s="74" t="s">
        <v>268</v>
      </c>
      <c r="AA11" s="65"/>
      <c r="AB11" s="65"/>
    </row>
    <row r="12" spans="1:35">
      <c r="B12" s="66"/>
      <c r="C12" s="67"/>
      <c r="D12" s="68"/>
      <c r="E12" s="80"/>
      <c r="F12" s="68"/>
      <c r="G12" s="70"/>
      <c r="H12" s="2" t="s">
        <v>21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"/>
      <c r="V12" s="2"/>
      <c r="W12" s="76"/>
      <c r="X12" s="75"/>
      <c r="Y12" s="75"/>
      <c r="Z12" s="75"/>
      <c r="AA12" s="65"/>
      <c r="AB12" s="65"/>
    </row>
    <row r="13" spans="1:35" ht="17.100000000000001" customHeight="1">
      <c r="B13" s="66" t="s">
        <v>102</v>
      </c>
      <c r="C13" s="67">
        <v>6</v>
      </c>
      <c r="D13" s="68" t="s">
        <v>115</v>
      </c>
      <c r="E13" s="68" t="s">
        <v>116</v>
      </c>
      <c r="F13" s="68" t="s">
        <v>105</v>
      </c>
      <c r="G13" s="69" t="s">
        <v>73</v>
      </c>
      <c r="H13" s="28" t="s">
        <v>20</v>
      </c>
      <c r="I13" s="43"/>
      <c r="J13" s="43"/>
      <c r="K13" s="43">
        <v>1</v>
      </c>
      <c r="L13" s="43">
        <v>1</v>
      </c>
      <c r="M13" s="43">
        <v>1</v>
      </c>
      <c r="N13" s="43"/>
      <c r="O13" s="43"/>
      <c r="P13" s="43"/>
      <c r="Q13" s="43"/>
      <c r="R13" s="43"/>
      <c r="S13" s="43"/>
      <c r="T13" s="43"/>
      <c r="U13" s="28" t="s">
        <v>117</v>
      </c>
      <c r="V13" s="28"/>
      <c r="W13" s="101" t="s">
        <v>196</v>
      </c>
      <c r="X13" s="101" t="s">
        <v>217</v>
      </c>
      <c r="Y13" s="74" t="s">
        <v>234</v>
      </c>
      <c r="Z13" s="74" t="s">
        <v>270</v>
      </c>
      <c r="AA13" s="74" t="s">
        <v>284</v>
      </c>
      <c r="AB13" s="74" t="s">
        <v>294</v>
      </c>
      <c r="AG13" s="6" t="s">
        <v>2</v>
      </c>
      <c r="AH13" s="6" t="s">
        <v>120</v>
      </c>
      <c r="AI13" s="6" t="s">
        <v>121</v>
      </c>
    </row>
    <row r="14" spans="1:35">
      <c r="B14" s="66"/>
      <c r="C14" s="67"/>
      <c r="D14" s="68"/>
      <c r="E14" s="68"/>
      <c r="F14" s="68"/>
      <c r="G14" s="70"/>
      <c r="H14" s="2" t="s">
        <v>21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"/>
      <c r="V14" s="2"/>
      <c r="W14" s="76"/>
      <c r="X14" s="76"/>
      <c r="Y14" s="75"/>
      <c r="Z14" s="75"/>
      <c r="AA14" s="75"/>
      <c r="AB14" s="75"/>
    </row>
    <row r="15" spans="1:35">
      <c r="B15" s="66" t="s">
        <v>96</v>
      </c>
      <c r="C15" s="67">
        <v>7</v>
      </c>
      <c r="D15" s="68" t="s">
        <v>43</v>
      </c>
      <c r="E15" s="68" t="s">
        <v>122</v>
      </c>
      <c r="F15" s="68" t="s">
        <v>31</v>
      </c>
      <c r="G15" s="69" t="s">
        <v>123</v>
      </c>
      <c r="H15" s="28" t="s">
        <v>20</v>
      </c>
      <c r="I15" s="43"/>
      <c r="J15" s="43"/>
      <c r="K15" s="43">
        <v>1</v>
      </c>
      <c r="L15" s="43">
        <v>1</v>
      </c>
      <c r="M15" s="43">
        <v>1</v>
      </c>
      <c r="N15" s="43"/>
      <c r="O15" s="43"/>
      <c r="P15" s="43"/>
      <c r="Q15" s="43"/>
      <c r="R15" s="43"/>
      <c r="S15" s="43"/>
      <c r="T15" s="43"/>
      <c r="U15" s="28" t="s">
        <v>117</v>
      </c>
      <c r="V15" s="28"/>
      <c r="W15" s="101" t="s">
        <v>197</v>
      </c>
      <c r="X15" s="101" t="s">
        <v>218</v>
      </c>
      <c r="Y15" s="65"/>
      <c r="Z15" s="65"/>
      <c r="AA15" s="65"/>
      <c r="AB15" s="65"/>
      <c r="AG15" s="6" t="s">
        <v>39</v>
      </c>
      <c r="AH15" s="6">
        <v>8</v>
      </c>
      <c r="AI15" s="6">
        <v>2</v>
      </c>
    </row>
    <row r="16" spans="1:35">
      <c r="B16" s="66"/>
      <c r="C16" s="67"/>
      <c r="D16" s="68"/>
      <c r="E16" s="68"/>
      <c r="F16" s="68"/>
      <c r="G16" s="70"/>
      <c r="H16" s="2" t="s">
        <v>21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"/>
      <c r="V16" s="2"/>
      <c r="W16" s="76"/>
      <c r="X16" s="76"/>
      <c r="Y16" s="65"/>
      <c r="Z16" s="65"/>
      <c r="AA16" s="65"/>
      <c r="AB16" s="65"/>
      <c r="AG16" s="6" t="s">
        <v>38</v>
      </c>
      <c r="AH16" s="6">
        <v>6</v>
      </c>
    </row>
    <row r="17" spans="2:35">
      <c r="B17" s="66" t="s">
        <v>96</v>
      </c>
      <c r="C17" s="67">
        <v>8</v>
      </c>
      <c r="D17" s="68" t="s">
        <v>124</v>
      </c>
      <c r="E17" s="68" t="s">
        <v>125</v>
      </c>
      <c r="F17" s="68" t="s">
        <v>31</v>
      </c>
      <c r="G17" s="68" t="s">
        <v>126</v>
      </c>
      <c r="H17" s="28" t="s">
        <v>20</v>
      </c>
      <c r="I17" s="43"/>
      <c r="J17" s="43"/>
      <c r="K17" s="43">
        <v>1</v>
      </c>
      <c r="L17" s="43">
        <v>1</v>
      </c>
      <c r="M17" s="43">
        <v>1</v>
      </c>
      <c r="N17" s="43">
        <v>1</v>
      </c>
      <c r="O17" s="43"/>
      <c r="P17" s="43"/>
      <c r="Q17" s="43"/>
      <c r="R17" s="43"/>
      <c r="S17" s="43"/>
      <c r="T17" s="43"/>
      <c r="U17" s="28"/>
      <c r="V17" s="28"/>
      <c r="W17" s="76" t="s">
        <v>198</v>
      </c>
      <c r="X17" s="101" t="s">
        <v>219</v>
      </c>
      <c r="Y17" s="74" t="s">
        <v>235</v>
      </c>
      <c r="Z17" s="74" t="s">
        <v>271</v>
      </c>
      <c r="AA17" s="74" t="s">
        <v>285</v>
      </c>
      <c r="AB17" s="101" t="s">
        <v>295</v>
      </c>
      <c r="AG17" s="6" t="s">
        <v>97</v>
      </c>
      <c r="AH17" s="6">
        <v>8</v>
      </c>
      <c r="AI17" s="6">
        <v>5</v>
      </c>
    </row>
    <row r="18" spans="2:35">
      <c r="B18" s="66"/>
      <c r="C18" s="67"/>
      <c r="D18" s="68"/>
      <c r="E18" s="68"/>
      <c r="F18" s="68"/>
      <c r="G18" s="68"/>
      <c r="H18" s="2" t="s">
        <v>21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"/>
      <c r="V18" s="2"/>
      <c r="W18" s="76"/>
      <c r="X18" s="76"/>
      <c r="Y18" s="75"/>
      <c r="Z18" s="75"/>
      <c r="AA18" s="75"/>
      <c r="AB18" s="76"/>
      <c r="AG18" s="6" t="s">
        <v>127</v>
      </c>
      <c r="AH18" s="6">
        <v>12</v>
      </c>
      <c r="AI18" s="6">
        <v>5</v>
      </c>
    </row>
    <row r="19" spans="2:35">
      <c r="B19" s="66" t="s">
        <v>96</v>
      </c>
      <c r="C19" s="67">
        <v>9</v>
      </c>
      <c r="D19" s="68" t="s">
        <v>97</v>
      </c>
      <c r="E19" s="68" t="s">
        <v>128</v>
      </c>
      <c r="F19" s="68" t="s">
        <v>129</v>
      </c>
      <c r="G19" s="68" t="s">
        <v>130</v>
      </c>
      <c r="H19" s="28" t="s">
        <v>20</v>
      </c>
      <c r="I19" s="43"/>
      <c r="J19" s="43"/>
      <c r="K19" s="43">
        <v>1</v>
      </c>
      <c r="L19" s="43">
        <v>1</v>
      </c>
      <c r="M19" s="43"/>
      <c r="N19" s="43"/>
      <c r="O19" s="43"/>
      <c r="P19" s="43"/>
      <c r="Q19" s="43"/>
      <c r="R19" s="43"/>
      <c r="S19" s="43"/>
      <c r="T19" s="43"/>
      <c r="U19" s="28" t="s">
        <v>99</v>
      </c>
      <c r="V19" s="28"/>
      <c r="W19" s="101" t="s">
        <v>199</v>
      </c>
      <c r="X19" s="101" t="s">
        <v>220</v>
      </c>
      <c r="Y19" s="65"/>
      <c r="Z19" s="74" t="s">
        <v>272</v>
      </c>
      <c r="AA19" s="74" t="s">
        <v>286</v>
      </c>
      <c r="AB19" s="101" t="s">
        <v>286</v>
      </c>
      <c r="AG19" s="6" t="s">
        <v>40</v>
      </c>
      <c r="AH19" s="6">
        <v>1</v>
      </c>
      <c r="AI19" s="6">
        <v>0</v>
      </c>
    </row>
    <row r="20" spans="2:35" ht="42.2" customHeight="1">
      <c r="B20" s="66"/>
      <c r="C20" s="67"/>
      <c r="D20" s="68"/>
      <c r="E20" s="68"/>
      <c r="F20" s="68"/>
      <c r="G20" s="68"/>
      <c r="H20" s="2" t="s">
        <v>21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"/>
      <c r="V20" s="2"/>
      <c r="W20" s="76"/>
      <c r="X20" s="76"/>
      <c r="Y20" s="65"/>
      <c r="Z20" s="75"/>
      <c r="AA20" s="75"/>
      <c r="AB20" s="76"/>
      <c r="AG20" s="6" t="s">
        <v>131</v>
      </c>
      <c r="AH20" s="6">
        <v>1</v>
      </c>
      <c r="AI20" s="6">
        <v>1</v>
      </c>
    </row>
    <row r="21" spans="2:35" ht="15" customHeight="1">
      <c r="B21" s="66" t="s">
        <v>102</v>
      </c>
      <c r="C21" s="67">
        <v>10</v>
      </c>
      <c r="D21" s="68" t="s">
        <v>132</v>
      </c>
      <c r="E21" s="68" t="s">
        <v>133</v>
      </c>
      <c r="F21" s="68" t="s">
        <v>31</v>
      </c>
      <c r="G21" s="69" t="s">
        <v>134</v>
      </c>
      <c r="H21" s="28" t="s">
        <v>20</v>
      </c>
      <c r="I21" s="43"/>
      <c r="J21" s="43"/>
      <c r="K21" s="43"/>
      <c r="L21" s="43">
        <v>1</v>
      </c>
      <c r="M21" s="43">
        <v>1</v>
      </c>
      <c r="N21" s="43">
        <v>1</v>
      </c>
      <c r="O21" s="43"/>
      <c r="P21" s="43"/>
      <c r="Q21" s="43"/>
      <c r="R21" s="43"/>
      <c r="S21" s="43"/>
      <c r="T21" s="43"/>
      <c r="U21" s="28" t="s">
        <v>99</v>
      </c>
      <c r="V21" s="28"/>
      <c r="W21" s="76"/>
      <c r="X21" s="76"/>
      <c r="Y21" s="75" t="s">
        <v>238</v>
      </c>
      <c r="Z21" s="75" t="s">
        <v>273</v>
      </c>
      <c r="AA21" s="75" t="s">
        <v>287</v>
      </c>
      <c r="AB21" s="76" t="s">
        <v>296</v>
      </c>
    </row>
    <row r="22" spans="2:35">
      <c r="B22" s="66"/>
      <c r="C22" s="67"/>
      <c r="D22" s="68"/>
      <c r="E22" s="68"/>
      <c r="F22" s="68"/>
      <c r="G22" s="70"/>
      <c r="H22" s="2" t="s">
        <v>21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"/>
      <c r="V22" s="2"/>
      <c r="W22" s="76"/>
      <c r="X22" s="76"/>
      <c r="Y22" s="75"/>
      <c r="Z22" s="75"/>
      <c r="AA22" s="75"/>
      <c r="AB22" s="76"/>
    </row>
    <row r="23" spans="2:35">
      <c r="B23" s="66" t="s">
        <v>96</v>
      </c>
      <c r="C23" s="67">
        <v>11</v>
      </c>
      <c r="D23" s="68" t="s">
        <v>135</v>
      </c>
      <c r="E23" s="68" t="s">
        <v>136</v>
      </c>
      <c r="F23" s="68" t="s">
        <v>105</v>
      </c>
      <c r="G23" s="68" t="s">
        <v>130</v>
      </c>
      <c r="H23" s="28" t="s">
        <v>20</v>
      </c>
      <c r="I23" s="43"/>
      <c r="J23" s="43"/>
      <c r="K23" s="43"/>
      <c r="L23" s="43"/>
      <c r="M23" s="43">
        <v>1</v>
      </c>
      <c r="N23" s="43">
        <v>1</v>
      </c>
      <c r="O23" s="43">
        <v>1</v>
      </c>
      <c r="P23" s="43">
        <v>1</v>
      </c>
      <c r="Q23" s="43"/>
      <c r="R23" s="43"/>
      <c r="S23" s="43"/>
      <c r="T23" s="43"/>
      <c r="U23" s="44">
        <v>3072</v>
      </c>
      <c r="V23" s="28"/>
      <c r="W23" s="101" t="s">
        <v>200</v>
      </c>
      <c r="X23" s="74" t="s">
        <v>221</v>
      </c>
      <c r="Y23" s="74" t="s">
        <v>236</v>
      </c>
      <c r="Z23" s="74" t="s">
        <v>274</v>
      </c>
      <c r="AA23" s="74" t="s">
        <v>288</v>
      </c>
      <c r="AB23" s="74" t="s">
        <v>297</v>
      </c>
      <c r="AC23" s="45" t="s">
        <v>249</v>
      </c>
    </row>
    <row r="24" spans="2:35">
      <c r="B24" s="66"/>
      <c r="C24" s="67"/>
      <c r="D24" s="68"/>
      <c r="E24" s="68"/>
      <c r="F24" s="68"/>
      <c r="G24" s="68"/>
      <c r="H24" s="2" t="s">
        <v>21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 t="s">
        <v>138</v>
      </c>
      <c r="V24" s="2"/>
      <c r="W24" s="76"/>
      <c r="X24" s="75"/>
      <c r="Y24" s="75"/>
      <c r="Z24" s="75"/>
      <c r="AA24" s="75"/>
      <c r="AB24" s="75"/>
    </row>
    <row r="25" spans="2:35" ht="21.95" customHeight="1">
      <c r="B25" s="66" t="s">
        <v>102</v>
      </c>
      <c r="C25" s="67">
        <v>12</v>
      </c>
      <c r="D25" s="68" t="s">
        <v>139</v>
      </c>
      <c r="E25" s="68" t="s">
        <v>140</v>
      </c>
      <c r="F25" s="68" t="s">
        <v>105</v>
      </c>
      <c r="G25" s="69" t="s">
        <v>141</v>
      </c>
      <c r="H25" s="28" t="s">
        <v>20</v>
      </c>
      <c r="I25" s="43"/>
      <c r="J25" s="43"/>
      <c r="K25" s="43"/>
      <c r="L25" s="43"/>
      <c r="M25" s="43"/>
      <c r="N25" s="43"/>
      <c r="O25" s="43">
        <v>1</v>
      </c>
      <c r="P25" s="43">
        <v>1</v>
      </c>
      <c r="Q25" s="43">
        <v>1</v>
      </c>
      <c r="R25" s="43"/>
      <c r="S25" s="43"/>
      <c r="T25" s="43"/>
      <c r="U25" s="28">
        <v>800</v>
      </c>
      <c r="V25" s="28"/>
      <c r="W25" s="76"/>
      <c r="X25" s="76"/>
      <c r="Y25" s="102"/>
      <c r="Z25" s="76"/>
      <c r="AA25" s="76"/>
      <c r="AB25" s="76"/>
      <c r="AC25" s="6" t="s">
        <v>142</v>
      </c>
    </row>
    <row r="26" spans="2:35" ht="18.95" customHeight="1">
      <c r="B26" s="66"/>
      <c r="C26" s="67"/>
      <c r="D26" s="68"/>
      <c r="E26" s="68"/>
      <c r="F26" s="68"/>
      <c r="G26" s="70"/>
      <c r="H26" s="2" t="s">
        <v>21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"/>
      <c r="V26" s="2"/>
      <c r="W26" s="76"/>
      <c r="X26" s="76"/>
      <c r="Y26" s="102"/>
      <c r="Z26" s="76"/>
      <c r="AA26" s="76"/>
      <c r="AB26" s="76"/>
    </row>
    <row r="27" spans="2:35" ht="15.75" customHeight="1">
      <c r="B27" s="66" t="s">
        <v>102</v>
      </c>
      <c r="C27" s="67">
        <v>13</v>
      </c>
      <c r="D27" s="68" t="s">
        <v>39</v>
      </c>
      <c r="E27" s="80" t="s">
        <v>143</v>
      </c>
      <c r="F27" s="68" t="s">
        <v>51</v>
      </c>
      <c r="G27" s="69" t="s">
        <v>144</v>
      </c>
      <c r="H27" s="28" t="s">
        <v>20</v>
      </c>
      <c r="I27" s="43"/>
      <c r="J27" s="43"/>
      <c r="K27" s="43"/>
      <c r="L27" s="43"/>
      <c r="M27" s="43"/>
      <c r="N27" s="43"/>
      <c r="O27" s="43"/>
      <c r="P27" s="43"/>
      <c r="Q27" s="43">
        <v>1</v>
      </c>
      <c r="R27" s="43">
        <v>1</v>
      </c>
      <c r="S27" s="43">
        <v>1</v>
      </c>
      <c r="T27" s="43">
        <v>1</v>
      </c>
      <c r="U27" s="47">
        <v>1825</v>
      </c>
      <c r="V27" s="28"/>
      <c r="W27" s="76"/>
      <c r="X27" s="76"/>
      <c r="Y27" s="76"/>
      <c r="Z27" s="76"/>
      <c r="AA27" s="76"/>
      <c r="AB27" s="76"/>
    </row>
    <row r="28" spans="2:35" ht="15.75" customHeight="1">
      <c r="B28" s="66"/>
      <c r="C28" s="67"/>
      <c r="D28" s="68"/>
      <c r="E28" s="80"/>
      <c r="F28" s="68"/>
      <c r="G28" s="70"/>
      <c r="H28" s="2" t="s">
        <v>21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8"/>
      <c r="V28" s="2"/>
      <c r="W28" s="76"/>
      <c r="X28" s="76"/>
      <c r="Y28" s="76"/>
      <c r="Z28" s="76"/>
      <c r="AA28" s="76"/>
      <c r="AB28" s="76"/>
    </row>
    <row r="29" spans="2:35" ht="31.5">
      <c r="B29" s="66" t="s">
        <v>96</v>
      </c>
      <c r="C29" s="67">
        <v>14</v>
      </c>
      <c r="D29" s="68" t="s">
        <v>145</v>
      </c>
      <c r="E29" s="68" t="s">
        <v>146</v>
      </c>
      <c r="F29" s="68" t="s">
        <v>105</v>
      </c>
      <c r="G29" s="68" t="s">
        <v>126</v>
      </c>
      <c r="H29" s="28" t="s">
        <v>20</v>
      </c>
      <c r="I29" s="43"/>
      <c r="J29" s="43"/>
      <c r="K29" s="43"/>
      <c r="L29" s="43"/>
      <c r="M29" s="43"/>
      <c r="N29" s="43"/>
      <c r="O29" s="43"/>
      <c r="P29" s="43"/>
      <c r="Q29" s="43">
        <v>1</v>
      </c>
      <c r="R29" s="43">
        <v>1</v>
      </c>
      <c r="S29" s="43">
        <v>1</v>
      </c>
      <c r="T29" s="43"/>
      <c r="U29" s="49" t="s">
        <v>147</v>
      </c>
      <c r="V29" s="28"/>
      <c r="W29" s="76" t="s">
        <v>201</v>
      </c>
      <c r="X29" s="76" t="s">
        <v>222</v>
      </c>
      <c r="Y29" s="76"/>
      <c r="Z29" s="76"/>
      <c r="AA29" s="76"/>
      <c r="AB29" s="76"/>
    </row>
    <row r="30" spans="2:35">
      <c r="B30" s="66"/>
      <c r="C30" s="67"/>
      <c r="D30" s="68"/>
      <c r="E30" s="68"/>
      <c r="F30" s="68"/>
      <c r="G30" s="68"/>
      <c r="H30" s="2" t="s">
        <v>21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"/>
      <c r="V30" s="2"/>
      <c r="W30" s="76"/>
      <c r="X30" s="76"/>
      <c r="Y30" s="76"/>
      <c r="Z30" s="76"/>
      <c r="AA30" s="76"/>
      <c r="AB30" s="76"/>
    </row>
    <row r="31" spans="2:35" ht="20.25" customHeight="1">
      <c r="B31" s="66" t="s">
        <v>102</v>
      </c>
      <c r="C31" s="67">
        <v>15</v>
      </c>
      <c r="D31" s="68" t="s">
        <v>124</v>
      </c>
      <c r="E31" s="68" t="s">
        <v>148</v>
      </c>
      <c r="F31" s="68" t="s">
        <v>126</v>
      </c>
      <c r="G31" s="68" t="s">
        <v>126</v>
      </c>
      <c r="H31" s="28" t="s">
        <v>20</v>
      </c>
      <c r="I31" s="43"/>
      <c r="J31" s="43"/>
      <c r="K31" s="43"/>
      <c r="L31" s="43"/>
      <c r="M31" s="43"/>
      <c r="N31" s="43"/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28" t="s">
        <v>149</v>
      </c>
      <c r="V31" s="28"/>
      <c r="W31" s="76"/>
      <c r="X31" s="76"/>
      <c r="Y31" s="76"/>
      <c r="Z31" s="76"/>
      <c r="AA31" s="76"/>
      <c r="AB31" s="76"/>
    </row>
    <row r="32" spans="2:35" ht="15.75" customHeight="1">
      <c r="B32" s="66"/>
      <c r="C32" s="67"/>
      <c r="D32" s="68"/>
      <c r="E32" s="68"/>
      <c r="F32" s="68"/>
      <c r="G32" s="68"/>
      <c r="H32" s="2" t="s">
        <v>21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"/>
      <c r="V32" s="2"/>
      <c r="W32" s="76"/>
      <c r="X32" s="76"/>
      <c r="Y32" s="76"/>
      <c r="Z32" s="76"/>
      <c r="AA32" s="76"/>
      <c r="AB32" s="76"/>
    </row>
    <row r="33" spans="2:28" ht="15" customHeight="1">
      <c r="B33" s="66" t="s">
        <v>96</v>
      </c>
      <c r="C33" s="67">
        <v>16</v>
      </c>
      <c r="D33" s="68" t="s">
        <v>124</v>
      </c>
      <c r="E33" s="68" t="s">
        <v>150</v>
      </c>
      <c r="F33" s="68" t="s">
        <v>31</v>
      </c>
      <c r="G33" s="68" t="s">
        <v>126</v>
      </c>
      <c r="H33" s="28" t="s">
        <v>20</v>
      </c>
      <c r="I33" s="43"/>
      <c r="J33" s="43"/>
      <c r="K33" s="43"/>
      <c r="L33" s="43"/>
      <c r="M33" s="43"/>
      <c r="N33" s="43">
        <v>1</v>
      </c>
      <c r="O33" s="43">
        <v>1</v>
      </c>
      <c r="P33" s="43">
        <v>1</v>
      </c>
      <c r="Q33" s="43">
        <v>1</v>
      </c>
      <c r="R33" s="43"/>
      <c r="S33" s="43"/>
      <c r="T33" s="43"/>
      <c r="U33" s="28" t="s">
        <v>149</v>
      </c>
      <c r="V33" s="28"/>
      <c r="W33" s="76"/>
      <c r="X33" s="76"/>
      <c r="Y33" s="76"/>
      <c r="Z33" s="76"/>
      <c r="AA33" s="76"/>
      <c r="AB33" s="76"/>
    </row>
    <row r="34" spans="2:28">
      <c r="B34" s="66"/>
      <c r="C34" s="67"/>
      <c r="D34" s="68"/>
      <c r="E34" s="68"/>
      <c r="F34" s="68"/>
      <c r="G34" s="68"/>
      <c r="H34" s="2" t="s">
        <v>21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"/>
      <c r="V34" s="2"/>
      <c r="W34" s="76"/>
      <c r="X34" s="76"/>
      <c r="Y34" s="76"/>
      <c r="Z34" s="76"/>
      <c r="AA34" s="76"/>
      <c r="AB34" s="76"/>
    </row>
    <row r="35" spans="2:28" ht="20.25" customHeight="1">
      <c r="B35" s="66"/>
      <c r="C35" s="67"/>
      <c r="D35" s="68"/>
      <c r="E35" s="96"/>
      <c r="F35" s="68"/>
      <c r="G35" s="68"/>
      <c r="H35" s="28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8"/>
      <c r="V35" s="28"/>
      <c r="W35" s="76"/>
      <c r="X35" s="76"/>
      <c r="Y35" s="76"/>
      <c r="Z35" s="76"/>
      <c r="AA35" s="76"/>
      <c r="AB35" s="76"/>
    </row>
    <row r="36" spans="2:28" ht="15.75" customHeight="1" thickBot="1">
      <c r="B36" s="94"/>
      <c r="C36" s="95"/>
      <c r="D36" s="93"/>
      <c r="E36" s="97"/>
      <c r="F36" s="93"/>
      <c r="G36" s="93"/>
      <c r="H36" s="32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32"/>
      <c r="V36" s="32"/>
      <c r="W36" s="76"/>
      <c r="X36" s="76"/>
      <c r="Y36" s="76"/>
      <c r="Z36" s="76"/>
      <c r="AA36" s="76"/>
      <c r="AB36" s="76"/>
    </row>
    <row r="37" spans="2:28" ht="15.75" customHeight="1">
      <c r="B37" s="17"/>
      <c r="C37" s="17"/>
      <c r="E37" s="6" t="s">
        <v>151</v>
      </c>
      <c r="O37" s="86" t="s">
        <v>152</v>
      </c>
      <c r="P37" s="87"/>
      <c r="Q37" s="87"/>
      <c r="R37" s="87"/>
      <c r="S37" s="87"/>
      <c r="T37" s="88"/>
      <c r="U37" s="51">
        <f>SUMIF($H$3:$H$36,"Plan",$U$3:$U$36)</f>
        <v>55890</v>
      </c>
      <c r="V37" s="52">
        <f>SUMIF($H$3:$H$36,"Plan",$V$3:$V$36)</f>
        <v>0</v>
      </c>
    </row>
    <row r="38" spans="2:28" ht="19.5" customHeight="1" thickBot="1">
      <c r="B38" s="17"/>
      <c r="C38" s="17"/>
      <c r="E38" s="6" t="s">
        <v>153</v>
      </c>
      <c r="O38" s="89" t="s">
        <v>154</v>
      </c>
      <c r="P38" s="90"/>
      <c r="Q38" s="90"/>
      <c r="R38" s="90"/>
      <c r="S38" s="90"/>
      <c r="T38" s="91"/>
      <c r="U38" s="53">
        <f>SUMIF($H$3:$H$36,"Result",$U$3:$U$36)</f>
        <v>0</v>
      </c>
      <c r="V38" s="23">
        <f>SUMIF($H$3:$H$36,"Result",$V$3:$V$36)</f>
        <v>0</v>
      </c>
    </row>
    <row r="40" spans="2:28" ht="20.25" customHeight="1">
      <c r="B40" s="67"/>
      <c r="C40" s="67"/>
      <c r="D40" s="68" t="s">
        <v>155</v>
      </c>
      <c r="E40" s="80" t="s">
        <v>156</v>
      </c>
      <c r="F40" s="68" t="s">
        <v>157</v>
      </c>
      <c r="G40" s="68"/>
      <c r="H40" s="28" t="s">
        <v>158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28"/>
      <c r="V40" s="28"/>
      <c r="W40" s="65"/>
      <c r="X40" s="65"/>
      <c r="Y40" s="65"/>
      <c r="Z40" s="65"/>
      <c r="AA40" s="65"/>
      <c r="AB40" s="65"/>
    </row>
    <row r="41" spans="2:28" ht="33" customHeight="1">
      <c r="B41" s="67"/>
      <c r="C41" s="67"/>
      <c r="D41" s="68"/>
      <c r="E41" s="92"/>
      <c r="F41" s="68"/>
      <c r="G41" s="68"/>
      <c r="H41" s="2" t="s">
        <v>160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2"/>
      <c r="V41" s="2"/>
      <c r="W41" s="65"/>
      <c r="X41" s="65"/>
      <c r="Y41" s="65"/>
      <c r="Z41" s="65"/>
      <c r="AA41" s="65"/>
      <c r="AB41" s="65"/>
    </row>
    <row r="42" spans="2:28">
      <c r="B42" s="67"/>
      <c r="C42" s="67"/>
      <c r="D42" s="68"/>
      <c r="E42" s="96" t="s">
        <v>193</v>
      </c>
      <c r="F42" s="68"/>
      <c r="G42" s="68"/>
      <c r="H42" s="28" t="s">
        <v>158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8"/>
      <c r="V42" s="28"/>
      <c r="W42" s="68" t="s">
        <v>202</v>
      </c>
      <c r="X42" s="68" t="s">
        <v>223</v>
      </c>
      <c r="Y42" s="98" t="s">
        <v>239</v>
      </c>
      <c r="Z42" s="98" t="s">
        <v>223</v>
      </c>
      <c r="AA42" s="100" t="s">
        <v>218</v>
      </c>
      <c r="AB42" s="100" t="s">
        <v>218</v>
      </c>
    </row>
    <row r="43" spans="2:28">
      <c r="B43" s="67"/>
      <c r="C43" s="67"/>
      <c r="D43" s="68"/>
      <c r="E43" s="96"/>
      <c r="F43" s="68"/>
      <c r="G43" s="68"/>
      <c r="H43" s="2" t="s">
        <v>160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2"/>
      <c r="V43" s="2"/>
      <c r="W43" s="96"/>
      <c r="X43" s="96"/>
      <c r="Y43" s="99"/>
      <c r="Z43" s="99"/>
      <c r="AA43" s="100"/>
      <c r="AB43" s="100"/>
    </row>
    <row r="44" spans="2:28">
      <c r="B44" s="67"/>
      <c r="C44" s="67"/>
      <c r="D44" s="68"/>
      <c r="E44" s="96" t="s">
        <v>237</v>
      </c>
      <c r="F44" s="68"/>
      <c r="G44" s="68"/>
      <c r="H44" s="28" t="s">
        <v>158</v>
      </c>
      <c r="I44" s="43"/>
      <c r="J44" s="43"/>
      <c r="K44" s="43"/>
      <c r="L44" s="43">
        <v>1</v>
      </c>
      <c r="M44" s="43"/>
      <c r="N44" s="43"/>
      <c r="O44" s="43"/>
      <c r="P44" s="43"/>
      <c r="Q44" s="43"/>
      <c r="R44" s="43"/>
      <c r="S44" s="43"/>
      <c r="T44" s="43"/>
      <c r="U44" s="28"/>
      <c r="V44" s="28"/>
      <c r="W44" s="96"/>
      <c r="X44" s="96"/>
      <c r="Y44" s="99" t="s">
        <v>240</v>
      </c>
      <c r="Z44" s="99" t="s">
        <v>275</v>
      </c>
      <c r="AA44" s="100" t="s">
        <v>289</v>
      </c>
      <c r="AB44" s="100" t="s">
        <v>289</v>
      </c>
    </row>
    <row r="45" spans="2:28">
      <c r="B45" s="67"/>
      <c r="C45" s="67"/>
      <c r="D45" s="68"/>
      <c r="E45" s="96"/>
      <c r="F45" s="68"/>
      <c r="G45" s="68"/>
      <c r="H45" s="2" t="s">
        <v>160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"/>
      <c r="V45" s="2"/>
      <c r="W45" s="96"/>
      <c r="X45" s="96"/>
      <c r="Y45" s="99"/>
      <c r="Z45" s="99"/>
      <c r="AA45" s="100"/>
      <c r="AB45" s="100"/>
    </row>
    <row r="46" spans="2:28">
      <c r="B46" s="67"/>
      <c r="C46" s="67"/>
      <c r="D46" s="68"/>
      <c r="E46" s="96" t="s">
        <v>250</v>
      </c>
      <c r="F46" s="68"/>
      <c r="G46" s="68"/>
      <c r="H46" s="28" t="s">
        <v>158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28"/>
      <c r="V46" s="28"/>
      <c r="W46" s="96"/>
      <c r="X46" s="96"/>
      <c r="Y46" s="96"/>
      <c r="Z46" s="99" t="s">
        <v>276</v>
      </c>
      <c r="AA46" s="99" t="s">
        <v>290</v>
      </c>
      <c r="AB46" s="96" t="s">
        <v>290</v>
      </c>
    </row>
    <row r="47" spans="2:28">
      <c r="B47" s="67"/>
      <c r="C47" s="67"/>
      <c r="D47" s="68"/>
      <c r="E47" s="96"/>
      <c r="F47" s="68"/>
      <c r="G47" s="68"/>
      <c r="H47" s="2" t="s">
        <v>160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"/>
      <c r="V47" s="2"/>
      <c r="W47" s="96"/>
      <c r="X47" s="96"/>
      <c r="Y47" s="96"/>
      <c r="Z47" s="99"/>
      <c r="AA47" s="99"/>
      <c r="AB47" s="96"/>
    </row>
    <row r="48" spans="2:28">
      <c r="B48" s="67"/>
      <c r="C48" s="67"/>
      <c r="D48" s="68"/>
      <c r="E48" s="96" t="s">
        <v>251</v>
      </c>
      <c r="F48" s="68"/>
      <c r="G48" s="68"/>
      <c r="H48" s="28" t="s">
        <v>158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28"/>
      <c r="V48" s="28"/>
      <c r="W48" s="96"/>
      <c r="X48" s="96"/>
      <c r="Y48" s="96"/>
      <c r="Z48" s="100" t="s">
        <v>218</v>
      </c>
      <c r="AA48" s="100" t="s">
        <v>218</v>
      </c>
      <c r="AB48" s="100" t="s">
        <v>218</v>
      </c>
    </row>
    <row r="49" spans="2:28">
      <c r="B49" s="67"/>
      <c r="C49" s="67"/>
      <c r="D49" s="68"/>
      <c r="E49" s="96"/>
      <c r="F49" s="68"/>
      <c r="G49" s="68"/>
      <c r="H49" s="2" t="s">
        <v>160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2"/>
      <c r="V49" s="2"/>
      <c r="W49" s="96"/>
      <c r="X49" s="96"/>
      <c r="Y49" s="96"/>
      <c r="Z49" s="100"/>
      <c r="AA49" s="100"/>
      <c r="AB49" s="100"/>
    </row>
    <row r="50" spans="2:28">
      <c r="B50" s="67"/>
      <c r="C50" s="67"/>
      <c r="D50" s="68"/>
      <c r="E50" s="96" t="s">
        <v>252</v>
      </c>
      <c r="F50" s="68"/>
      <c r="G50" s="68"/>
      <c r="H50" s="28" t="s">
        <v>158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28"/>
      <c r="V50" s="28"/>
      <c r="W50" s="96"/>
      <c r="X50" s="96"/>
      <c r="Y50" s="96"/>
      <c r="Z50" s="96"/>
      <c r="AA50" s="96" t="s">
        <v>291</v>
      </c>
      <c r="AB50" s="96"/>
    </row>
    <row r="51" spans="2:28">
      <c r="B51" s="67"/>
      <c r="C51" s="67"/>
      <c r="D51" s="68"/>
      <c r="E51" s="96"/>
      <c r="F51" s="68"/>
      <c r="G51" s="68"/>
      <c r="H51" s="2" t="s">
        <v>160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2"/>
      <c r="V51" s="2"/>
      <c r="W51" s="96"/>
      <c r="X51" s="96"/>
      <c r="Y51" s="96"/>
      <c r="Z51" s="96"/>
      <c r="AA51" s="96"/>
      <c r="AB51" s="96"/>
    </row>
    <row r="52" spans="2:28">
      <c r="B52" s="67"/>
      <c r="C52" s="67"/>
      <c r="D52" s="68"/>
      <c r="E52" s="96" t="s">
        <v>253</v>
      </c>
      <c r="F52" s="68"/>
      <c r="G52" s="68"/>
      <c r="H52" s="28" t="s">
        <v>158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28"/>
      <c r="V52" s="28"/>
      <c r="W52" s="96"/>
      <c r="X52" s="96"/>
      <c r="Y52" s="96"/>
      <c r="Z52" s="96"/>
      <c r="AA52" s="96" t="s">
        <v>292</v>
      </c>
      <c r="AB52" s="96"/>
    </row>
    <row r="53" spans="2:28">
      <c r="B53" s="67"/>
      <c r="C53" s="67"/>
      <c r="D53" s="68"/>
      <c r="E53" s="96"/>
      <c r="F53" s="68"/>
      <c r="G53" s="68"/>
      <c r="H53" s="2" t="s">
        <v>160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"/>
      <c r="V53" s="2"/>
      <c r="W53" s="96"/>
      <c r="X53" s="96"/>
      <c r="Y53" s="96"/>
      <c r="Z53" s="96"/>
      <c r="AA53" s="96"/>
      <c r="AB53" s="96"/>
    </row>
    <row r="54" spans="2:28">
      <c r="B54" s="67"/>
      <c r="C54" s="67"/>
      <c r="D54" s="68"/>
      <c r="E54" s="96"/>
      <c r="F54" s="68"/>
      <c r="G54" s="68"/>
      <c r="H54" s="28" t="s">
        <v>158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28"/>
      <c r="V54" s="28"/>
      <c r="W54" s="96"/>
      <c r="X54" s="96"/>
      <c r="Y54" s="96"/>
      <c r="Z54" s="96"/>
      <c r="AA54" s="96"/>
      <c r="AB54" s="96"/>
    </row>
    <row r="55" spans="2:28">
      <c r="B55" s="67"/>
      <c r="C55" s="67"/>
      <c r="D55" s="68"/>
      <c r="E55" s="96"/>
      <c r="F55" s="68"/>
      <c r="G55" s="68"/>
      <c r="H55" s="2" t="s">
        <v>160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2"/>
      <c r="V55" s="2"/>
      <c r="W55" s="96"/>
      <c r="X55" s="96"/>
      <c r="Y55" s="96"/>
      <c r="Z55" s="96"/>
      <c r="AA55" s="96"/>
      <c r="AB55" s="96"/>
    </row>
    <row r="56" spans="2:28">
      <c r="B56" s="67"/>
      <c r="C56" s="67"/>
      <c r="D56" s="68"/>
      <c r="E56" s="96" t="s">
        <v>161</v>
      </c>
      <c r="F56" s="68"/>
      <c r="G56" s="68"/>
      <c r="H56" s="28" t="s">
        <v>158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28"/>
      <c r="V56" s="28"/>
      <c r="W56" s="96"/>
      <c r="X56" s="96"/>
      <c r="Y56" s="96"/>
      <c r="Z56" s="96"/>
      <c r="AA56" s="96"/>
      <c r="AB56" s="96"/>
    </row>
    <row r="57" spans="2:28">
      <c r="B57" s="67"/>
      <c r="C57" s="67"/>
      <c r="D57" s="68"/>
      <c r="E57" s="96"/>
      <c r="F57" s="68"/>
      <c r="G57" s="68"/>
      <c r="H57" s="2" t="s">
        <v>160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2"/>
      <c r="V57" s="2"/>
      <c r="W57" s="96"/>
      <c r="X57" s="96"/>
      <c r="Y57" s="96"/>
      <c r="Z57" s="96"/>
      <c r="AA57" s="96"/>
      <c r="AB57" s="96"/>
    </row>
  </sheetData>
  <mergeCells count="315">
    <mergeCell ref="AA42:AA43"/>
    <mergeCell ref="AA44:AA45"/>
    <mergeCell ref="AA46:AA47"/>
    <mergeCell ref="AA48:AA49"/>
    <mergeCell ref="AA50:AA51"/>
    <mergeCell ref="AA52:AA53"/>
    <mergeCell ref="AA54:AA55"/>
    <mergeCell ref="AA56:AA57"/>
    <mergeCell ref="AA21:AA22"/>
    <mergeCell ref="AA23:AA24"/>
    <mergeCell ref="AA25:AA26"/>
    <mergeCell ref="AA27:AA28"/>
    <mergeCell ref="AA29:AA30"/>
    <mergeCell ref="AA31:AA32"/>
    <mergeCell ref="AA33:AA34"/>
    <mergeCell ref="AA35:AA36"/>
    <mergeCell ref="AA40:AA41"/>
    <mergeCell ref="AA3:AA4"/>
    <mergeCell ref="AA5:AA6"/>
    <mergeCell ref="AA7:AA8"/>
    <mergeCell ref="AA9:AA10"/>
    <mergeCell ref="AA11:AA12"/>
    <mergeCell ref="AA13:AA14"/>
    <mergeCell ref="AA15:AA16"/>
    <mergeCell ref="AA17:AA18"/>
    <mergeCell ref="AA19:AA20"/>
    <mergeCell ref="E50:E51"/>
    <mergeCell ref="F50:F51"/>
    <mergeCell ref="G50:G51"/>
    <mergeCell ref="W50:W51"/>
    <mergeCell ref="X50:X51"/>
    <mergeCell ref="Y50:Y51"/>
    <mergeCell ref="Z50:Z51"/>
    <mergeCell ref="B52:B53"/>
    <mergeCell ref="C52:C53"/>
    <mergeCell ref="D52:D53"/>
    <mergeCell ref="E52:E53"/>
    <mergeCell ref="F52:F53"/>
    <mergeCell ref="G52:G53"/>
    <mergeCell ref="W52:W53"/>
    <mergeCell ref="X52:X53"/>
    <mergeCell ref="Y52:Y53"/>
    <mergeCell ref="Z52:Z53"/>
    <mergeCell ref="Z42:Z43"/>
    <mergeCell ref="Z44:Z45"/>
    <mergeCell ref="Z54:Z55"/>
    <mergeCell ref="Z56:Z57"/>
    <mergeCell ref="B46:B47"/>
    <mergeCell ref="C46:C47"/>
    <mergeCell ref="D46:D47"/>
    <mergeCell ref="E46:E47"/>
    <mergeCell ref="F46:F47"/>
    <mergeCell ref="G46:G47"/>
    <mergeCell ref="W46:W47"/>
    <mergeCell ref="X46:X47"/>
    <mergeCell ref="Y46:Y47"/>
    <mergeCell ref="Z46:Z47"/>
    <mergeCell ref="B48:B49"/>
    <mergeCell ref="C48:C49"/>
    <mergeCell ref="D48:D49"/>
    <mergeCell ref="E48:E49"/>
    <mergeCell ref="F48:F49"/>
    <mergeCell ref="G48:G49"/>
    <mergeCell ref="W48:W49"/>
    <mergeCell ref="X48:X49"/>
    <mergeCell ref="Y48:Y49"/>
    <mergeCell ref="Z48:Z49"/>
    <mergeCell ref="Z21:Z22"/>
    <mergeCell ref="Z23:Z24"/>
    <mergeCell ref="Z25:Z26"/>
    <mergeCell ref="Z27:Z28"/>
    <mergeCell ref="Z29:Z30"/>
    <mergeCell ref="Z31:Z32"/>
    <mergeCell ref="Z33:Z34"/>
    <mergeCell ref="Z35:Z36"/>
    <mergeCell ref="Z40:Z41"/>
    <mergeCell ref="Z3:Z4"/>
    <mergeCell ref="Z5:Z6"/>
    <mergeCell ref="Z7:Z8"/>
    <mergeCell ref="Z9:Z10"/>
    <mergeCell ref="Z11:Z12"/>
    <mergeCell ref="Z13:Z14"/>
    <mergeCell ref="Z15:Z16"/>
    <mergeCell ref="Z17:Z18"/>
    <mergeCell ref="Z19:Z20"/>
    <mergeCell ref="Y42:Y43"/>
    <mergeCell ref="Y44:Y45"/>
    <mergeCell ref="Y54:Y55"/>
    <mergeCell ref="Y56:Y57"/>
    <mergeCell ref="Y21:Y22"/>
    <mergeCell ref="Y23:Y24"/>
    <mergeCell ref="Y25:Y26"/>
    <mergeCell ref="Y27:Y28"/>
    <mergeCell ref="Y29:Y30"/>
    <mergeCell ref="Y31:Y32"/>
    <mergeCell ref="Y33:Y34"/>
    <mergeCell ref="Y35:Y36"/>
    <mergeCell ref="Y40:Y41"/>
    <mergeCell ref="Y3:Y4"/>
    <mergeCell ref="Y5:Y6"/>
    <mergeCell ref="Y7:Y8"/>
    <mergeCell ref="Y9:Y10"/>
    <mergeCell ref="Y11:Y12"/>
    <mergeCell ref="Y13:Y14"/>
    <mergeCell ref="Y15:Y16"/>
    <mergeCell ref="Y17:Y18"/>
    <mergeCell ref="Y19:Y20"/>
    <mergeCell ref="G5:G6"/>
    <mergeCell ref="W5:W6"/>
    <mergeCell ref="X3:X4"/>
    <mergeCell ref="W3:W4"/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G3:G4"/>
    <mergeCell ref="B9:B10"/>
    <mergeCell ref="C9:C10"/>
    <mergeCell ref="D9:D10"/>
    <mergeCell ref="E9:E10"/>
    <mergeCell ref="F9:F10"/>
    <mergeCell ref="G9:G10"/>
    <mergeCell ref="U7:U10"/>
    <mergeCell ref="W7:W8"/>
    <mergeCell ref="B7:B8"/>
    <mergeCell ref="C7:C8"/>
    <mergeCell ref="D7:D8"/>
    <mergeCell ref="E7:E8"/>
    <mergeCell ref="F7:F8"/>
    <mergeCell ref="G7:G8"/>
    <mergeCell ref="B15:B16"/>
    <mergeCell ref="C15:C16"/>
    <mergeCell ref="D15:D16"/>
    <mergeCell ref="E15:E16"/>
    <mergeCell ref="F15:F16"/>
    <mergeCell ref="G15:G16"/>
    <mergeCell ref="W11:W12"/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11:G12"/>
    <mergeCell ref="G19:G20"/>
    <mergeCell ref="W19:W20"/>
    <mergeCell ref="X17:X18"/>
    <mergeCell ref="W17:W18"/>
    <mergeCell ref="B19:B20"/>
    <mergeCell ref="C19:C20"/>
    <mergeCell ref="D19:D20"/>
    <mergeCell ref="E19:E20"/>
    <mergeCell ref="F19:F20"/>
    <mergeCell ref="B17:B18"/>
    <mergeCell ref="C17:C18"/>
    <mergeCell ref="D17:D18"/>
    <mergeCell ref="E17:E18"/>
    <mergeCell ref="F17:F18"/>
    <mergeCell ref="G17:G18"/>
    <mergeCell ref="G23:G24"/>
    <mergeCell ref="W23:W24"/>
    <mergeCell ref="X21:X22"/>
    <mergeCell ref="W21:W22"/>
    <mergeCell ref="B23:B24"/>
    <mergeCell ref="C23:C24"/>
    <mergeCell ref="D23:D24"/>
    <mergeCell ref="E23:E24"/>
    <mergeCell ref="F23:F24"/>
    <mergeCell ref="B21:B22"/>
    <mergeCell ref="C21:C22"/>
    <mergeCell ref="D21:D22"/>
    <mergeCell ref="E21:E22"/>
    <mergeCell ref="F21:F22"/>
    <mergeCell ref="G21:G22"/>
    <mergeCell ref="X23:X24"/>
    <mergeCell ref="G27:G28"/>
    <mergeCell ref="W27:W28"/>
    <mergeCell ref="X25:X26"/>
    <mergeCell ref="W25:W26"/>
    <mergeCell ref="B27:B28"/>
    <mergeCell ref="C27:C28"/>
    <mergeCell ref="D27:D28"/>
    <mergeCell ref="E27:E28"/>
    <mergeCell ref="F27:F28"/>
    <mergeCell ref="B25:B26"/>
    <mergeCell ref="C25:C26"/>
    <mergeCell ref="D25:D26"/>
    <mergeCell ref="E25:E26"/>
    <mergeCell ref="F25:F26"/>
    <mergeCell ref="G25:G26"/>
    <mergeCell ref="X27:X28"/>
    <mergeCell ref="B33:B34"/>
    <mergeCell ref="C33:C34"/>
    <mergeCell ref="D33:D34"/>
    <mergeCell ref="E33:E34"/>
    <mergeCell ref="F33:F34"/>
    <mergeCell ref="G33:G34"/>
    <mergeCell ref="G31:G32"/>
    <mergeCell ref="W31:W32"/>
    <mergeCell ref="X29:X30"/>
    <mergeCell ref="W29:W30"/>
    <mergeCell ref="B31:B32"/>
    <mergeCell ref="C31:C32"/>
    <mergeCell ref="D31:D32"/>
    <mergeCell ref="E31:E32"/>
    <mergeCell ref="F31:F32"/>
    <mergeCell ref="B29:B30"/>
    <mergeCell ref="C29:C30"/>
    <mergeCell ref="D29:D30"/>
    <mergeCell ref="E29:E30"/>
    <mergeCell ref="F29:F30"/>
    <mergeCell ref="G29:G30"/>
    <mergeCell ref="X31:X32"/>
    <mergeCell ref="O37:T37"/>
    <mergeCell ref="O38:T38"/>
    <mergeCell ref="B40:B41"/>
    <mergeCell ref="C40:C41"/>
    <mergeCell ref="D40:D41"/>
    <mergeCell ref="E40:E41"/>
    <mergeCell ref="F40:F41"/>
    <mergeCell ref="G40:G41"/>
    <mergeCell ref="G35:G36"/>
    <mergeCell ref="B35:B36"/>
    <mergeCell ref="C35:C36"/>
    <mergeCell ref="D35:D36"/>
    <mergeCell ref="E35:E36"/>
    <mergeCell ref="F35:F36"/>
    <mergeCell ref="G42:G43"/>
    <mergeCell ref="W42:W43"/>
    <mergeCell ref="X40:X41"/>
    <mergeCell ref="W40:W41"/>
    <mergeCell ref="B42:B43"/>
    <mergeCell ref="C42:C43"/>
    <mergeCell ref="D42:D43"/>
    <mergeCell ref="E42:E43"/>
    <mergeCell ref="F42:F43"/>
    <mergeCell ref="B56:B57"/>
    <mergeCell ref="C56:C57"/>
    <mergeCell ref="D56:D57"/>
    <mergeCell ref="E56:E57"/>
    <mergeCell ref="F56:F57"/>
    <mergeCell ref="G56:G57"/>
    <mergeCell ref="G54:G55"/>
    <mergeCell ref="W54:W55"/>
    <mergeCell ref="X44:X45"/>
    <mergeCell ref="W44:W45"/>
    <mergeCell ref="B54:B55"/>
    <mergeCell ref="C54:C55"/>
    <mergeCell ref="D54:D55"/>
    <mergeCell ref="E54:E55"/>
    <mergeCell ref="F54:F55"/>
    <mergeCell ref="B44:B45"/>
    <mergeCell ref="C44:C45"/>
    <mergeCell ref="D44:D45"/>
    <mergeCell ref="E44:E45"/>
    <mergeCell ref="F44:F45"/>
    <mergeCell ref="G44:G45"/>
    <mergeCell ref="B50:B51"/>
    <mergeCell ref="C50:C51"/>
    <mergeCell ref="D50:D51"/>
    <mergeCell ref="X35:X36"/>
    <mergeCell ref="X42:X43"/>
    <mergeCell ref="X54:X55"/>
    <mergeCell ref="X56:X57"/>
    <mergeCell ref="W56:W57"/>
    <mergeCell ref="X5:X6"/>
    <mergeCell ref="X7:X8"/>
    <mergeCell ref="X9:X10"/>
    <mergeCell ref="X11:X12"/>
    <mergeCell ref="X19:X20"/>
    <mergeCell ref="W35:W36"/>
    <mergeCell ref="X33:X34"/>
    <mergeCell ref="W33:W34"/>
    <mergeCell ref="X15:X16"/>
    <mergeCell ref="W15:W16"/>
    <mergeCell ref="W13:W14"/>
    <mergeCell ref="X13:X14"/>
    <mergeCell ref="W9:W10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42:AB43"/>
    <mergeCell ref="AB44:AB45"/>
    <mergeCell ref="AB46:AB47"/>
    <mergeCell ref="AB48:AB49"/>
    <mergeCell ref="AB50:AB51"/>
    <mergeCell ref="AB52:AB53"/>
    <mergeCell ref="AB54:AB55"/>
    <mergeCell ref="AB56:AB57"/>
    <mergeCell ref="AB21:AB22"/>
    <mergeCell ref="AB23:AB24"/>
    <mergeCell ref="AB25:AB26"/>
    <mergeCell ref="AB27:AB28"/>
    <mergeCell ref="AB29:AB30"/>
    <mergeCell ref="AB31:AB32"/>
    <mergeCell ref="AB33:AB34"/>
    <mergeCell ref="AB35:AB36"/>
    <mergeCell ref="AB40:AB41"/>
  </mergeCells>
  <phoneticPr fontId="4"/>
  <conditionalFormatting sqref="I35:T36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T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T8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:T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T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:T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T1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T1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T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:T2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:T24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T2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:T3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:T3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:T28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T3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T1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T4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T4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T4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T5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6:T5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T4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8:T4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0:T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2:T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7"/>
  <sheetViews>
    <sheetView showGridLines="0" zoomScale="85" zoomScaleNormal="85" workbookViewId="0">
      <pane xSplit="22" ySplit="2" topLeftCell="Z18" activePane="bottomRight" state="frozen"/>
      <selection pane="topRight" activeCell="W1" sqref="W1"/>
      <selection pane="bottomLeft" activeCell="A3" sqref="A3"/>
      <selection pane="bottomRight" activeCell="AA50" activeCellId="1" sqref="AA46:AA47 AA50:AA51"/>
    </sheetView>
  </sheetViews>
  <sheetFormatPr defaultColWidth="9.140625" defaultRowHeight="15.75"/>
  <cols>
    <col min="1" max="1" width="3.140625" style="6" customWidth="1"/>
    <col min="2" max="2" width="7.140625" style="6" bestFit="1" customWidth="1"/>
    <col min="3" max="3" width="5.42578125" style="6" customWidth="1"/>
    <col min="4" max="4" width="9.42578125" style="6" customWidth="1"/>
    <col min="5" max="5" width="40.42578125" style="6" customWidth="1"/>
    <col min="6" max="6" width="10.42578125" style="6" customWidth="1"/>
    <col min="7" max="7" width="13.140625" style="6" customWidth="1"/>
    <col min="8" max="8" width="8.140625" style="6" customWidth="1"/>
    <col min="9" max="20" width="5.85546875" style="6" customWidth="1"/>
    <col min="21" max="21" width="13.85546875" style="6" customWidth="1"/>
    <col min="22" max="22" width="5.85546875" style="6" customWidth="1"/>
    <col min="23" max="27" width="24.42578125" style="6" customWidth="1"/>
    <col min="28" max="16384" width="9.140625" style="6"/>
  </cols>
  <sheetData>
    <row r="1" spans="1:34" ht="16.5" thickBot="1">
      <c r="B1" s="17"/>
      <c r="C1" s="17"/>
      <c r="Q1" s="37"/>
      <c r="R1" s="37"/>
      <c r="S1" s="37"/>
      <c r="T1" s="37"/>
      <c r="U1" s="38"/>
      <c r="V1" s="38"/>
    </row>
    <row r="2" spans="1:34" ht="48" thickBot="1">
      <c r="A2" s="6" t="s">
        <v>88</v>
      </c>
      <c r="B2" s="10" t="s">
        <v>89</v>
      </c>
      <c r="C2" s="11" t="s">
        <v>90</v>
      </c>
      <c r="D2" s="11" t="s">
        <v>2</v>
      </c>
      <c r="E2" s="11" t="s">
        <v>91</v>
      </c>
      <c r="F2" s="12" t="s">
        <v>92</v>
      </c>
      <c r="G2" s="12" t="s">
        <v>93</v>
      </c>
      <c r="H2" s="12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3" t="s">
        <v>17</v>
      </c>
      <c r="U2" s="10" t="s">
        <v>94</v>
      </c>
      <c r="V2" s="13" t="s">
        <v>95</v>
      </c>
      <c r="W2" s="39">
        <v>44778</v>
      </c>
      <c r="X2" s="39">
        <v>44785</v>
      </c>
      <c r="Y2" s="39">
        <v>44792</v>
      </c>
      <c r="Z2" s="39">
        <v>44799</v>
      </c>
      <c r="AA2" s="39">
        <v>44804</v>
      </c>
    </row>
    <row r="3" spans="1:34">
      <c r="B3" s="71" t="s">
        <v>96</v>
      </c>
      <c r="C3" s="72">
        <v>1</v>
      </c>
      <c r="D3" s="73" t="s">
        <v>97</v>
      </c>
      <c r="E3" s="73" t="s">
        <v>98</v>
      </c>
      <c r="F3" s="73" t="s">
        <v>31</v>
      </c>
      <c r="G3" s="73" t="s">
        <v>97</v>
      </c>
      <c r="H3" s="40" t="s">
        <v>20</v>
      </c>
      <c r="I3" s="41">
        <v>1</v>
      </c>
      <c r="J3" s="41">
        <v>1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0" t="s">
        <v>99</v>
      </c>
      <c r="V3" s="40"/>
      <c r="W3" s="65"/>
      <c r="X3" s="65"/>
      <c r="Y3" s="65"/>
      <c r="Z3" s="65"/>
      <c r="AA3" s="65"/>
    </row>
    <row r="4" spans="1:34">
      <c r="B4" s="66"/>
      <c r="C4" s="67"/>
      <c r="D4" s="68"/>
      <c r="E4" s="68"/>
      <c r="F4" s="68"/>
      <c r="G4" s="68"/>
      <c r="H4" s="2" t="s">
        <v>21</v>
      </c>
      <c r="I4" s="42">
        <v>1</v>
      </c>
      <c r="J4" s="42">
        <v>1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2"/>
      <c r="V4" s="2"/>
      <c r="W4" s="65"/>
      <c r="X4" s="65"/>
      <c r="Y4" s="65"/>
      <c r="Z4" s="65"/>
      <c r="AA4" s="65"/>
    </row>
    <row r="5" spans="1:34">
      <c r="B5" s="66" t="s">
        <v>96</v>
      </c>
      <c r="C5" s="67">
        <v>2</v>
      </c>
      <c r="D5" s="68" t="s">
        <v>97</v>
      </c>
      <c r="E5" s="68" t="s">
        <v>100</v>
      </c>
      <c r="F5" s="68" t="s">
        <v>31</v>
      </c>
      <c r="G5" s="69" t="s">
        <v>41</v>
      </c>
      <c r="H5" s="28" t="s">
        <v>20</v>
      </c>
      <c r="I5" s="43"/>
      <c r="J5" s="43">
        <v>1</v>
      </c>
      <c r="K5" s="43">
        <v>1</v>
      </c>
      <c r="L5" s="43"/>
      <c r="M5" s="43"/>
      <c r="N5" s="43"/>
      <c r="O5" s="43"/>
      <c r="P5" s="43"/>
      <c r="Q5" s="43"/>
      <c r="R5" s="43"/>
      <c r="S5" s="43"/>
      <c r="T5" s="43"/>
      <c r="U5" s="28" t="s">
        <v>99</v>
      </c>
      <c r="V5" s="28"/>
      <c r="W5" s="65"/>
      <c r="X5" s="65"/>
      <c r="Y5" s="65"/>
      <c r="Z5" s="65"/>
      <c r="AA5" s="65"/>
    </row>
    <row r="6" spans="1:34" ht="16.149999999999999" customHeight="1">
      <c r="B6" s="66"/>
      <c r="C6" s="67"/>
      <c r="D6" s="68"/>
      <c r="E6" s="68"/>
      <c r="F6" s="68"/>
      <c r="G6" s="70"/>
      <c r="H6" s="2" t="s">
        <v>21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"/>
      <c r="V6" s="2"/>
      <c r="W6" s="65"/>
      <c r="X6" s="65"/>
      <c r="Y6" s="65"/>
      <c r="Z6" s="65"/>
      <c r="AA6" s="65"/>
    </row>
    <row r="7" spans="1:34" ht="15" customHeight="1">
      <c r="B7" s="84" t="s">
        <v>102</v>
      </c>
      <c r="C7" s="85">
        <v>3</v>
      </c>
      <c r="D7" s="77" t="s">
        <v>103</v>
      </c>
      <c r="E7" s="77" t="s">
        <v>104</v>
      </c>
      <c r="F7" s="77" t="s">
        <v>105</v>
      </c>
      <c r="G7" s="78" t="s">
        <v>106</v>
      </c>
      <c r="H7" s="28" t="s">
        <v>20</v>
      </c>
      <c r="I7" s="43">
        <v>1</v>
      </c>
      <c r="J7" s="43">
        <v>1</v>
      </c>
      <c r="K7" s="43">
        <v>1</v>
      </c>
      <c r="L7" s="43"/>
      <c r="M7" s="43"/>
      <c r="N7" s="43"/>
      <c r="O7" s="43">
        <v>1</v>
      </c>
      <c r="P7" s="43">
        <v>1</v>
      </c>
      <c r="Q7" s="43"/>
      <c r="R7" s="43"/>
      <c r="S7" s="43"/>
      <c r="T7" s="43"/>
      <c r="U7" s="81">
        <v>50193</v>
      </c>
      <c r="V7" s="28"/>
      <c r="W7" s="74" t="s">
        <v>306</v>
      </c>
      <c r="X7" s="74" t="s">
        <v>315</v>
      </c>
      <c r="Y7" s="74" t="s">
        <v>339</v>
      </c>
      <c r="Z7" s="74" t="s">
        <v>346</v>
      </c>
      <c r="AA7" s="74" t="s">
        <v>346</v>
      </c>
    </row>
    <row r="8" spans="1:34">
      <c r="B8" s="84"/>
      <c r="C8" s="85"/>
      <c r="D8" s="77"/>
      <c r="E8" s="77"/>
      <c r="F8" s="77"/>
      <c r="G8" s="79"/>
      <c r="H8" s="2" t="s">
        <v>21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82"/>
      <c r="V8" s="2"/>
      <c r="W8" s="75"/>
      <c r="X8" s="75"/>
      <c r="Y8" s="75"/>
      <c r="Z8" s="75"/>
      <c r="AA8" s="75"/>
    </row>
    <row r="9" spans="1:34" ht="15" customHeight="1">
      <c r="B9" s="84" t="s">
        <v>102</v>
      </c>
      <c r="C9" s="85">
        <v>4</v>
      </c>
      <c r="D9" s="77" t="s">
        <v>109</v>
      </c>
      <c r="E9" s="77" t="s">
        <v>110</v>
      </c>
      <c r="F9" s="77" t="s">
        <v>51</v>
      </c>
      <c r="G9" s="78" t="s">
        <v>111</v>
      </c>
      <c r="H9" s="28" t="s">
        <v>20</v>
      </c>
      <c r="I9" s="43"/>
      <c r="J9" s="43"/>
      <c r="K9" s="43"/>
      <c r="L9" s="43"/>
      <c r="M9" s="43"/>
      <c r="N9" s="43"/>
      <c r="O9" s="43">
        <v>1</v>
      </c>
      <c r="P9" s="43">
        <v>1</v>
      </c>
      <c r="Q9" s="43">
        <v>1</v>
      </c>
      <c r="R9" s="43">
        <v>1</v>
      </c>
      <c r="S9" s="43"/>
      <c r="T9" s="43"/>
      <c r="U9" s="82"/>
      <c r="V9" s="28"/>
      <c r="W9" s="76"/>
      <c r="X9" s="76"/>
      <c r="Y9" s="76"/>
      <c r="Z9" s="76"/>
      <c r="AA9" s="76"/>
    </row>
    <row r="10" spans="1:34">
      <c r="B10" s="84"/>
      <c r="C10" s="85"/>
      <c r="D10" s="77"/>
      <c r="E10" s="77"/>
      <c r="F10" s="77"/>
      <c r="G10" s="79"/>
      <c r="H10" s="2" t="s">
        <v>21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83"/>
      <c r="V10" s="2"/>
      <c r="W10" s="76"/>
      <c r="X10" s="76"/>
      <c r="Y10" s="76"/>
      <c r="Z10" s="76"/>
      <c r="AA10" s="76"/>
    </row>
    <row r="11" spans="1:34" ht="17.100000000000001" customHeight="1">
      <c r="B11" s="66" t="s">
        <v>96</v>
      </c>
      <c r="C11" s="67">
        <v>5</v>
      </c>
      <c r="D11" s="68" t="s">
        <v>71</v>
      </c>
      <c r="E11" s="80" t="s">
        <v>269</v>
      </c>
      <c r="F11" s="68" t="s">
        <v>113</v>
      </c>
      <c r="G11" s="69" t="s">
        <v>31</v>
      </c>
      <c r="H11" s="28" t="s">
        <v>20</v>
      </c>
      <c r="I11" s="43">
        <v>1</v>
      </c>
      <c r="J11" s="43">
        <v>1</v>
      </c>
      <c r="K11" s="43">
        <v>1</v>
      </c>
      <c r="L11" s="43"/>
      <c r="M11" s="43"/>
      <c r="N11" s="43"/>
      <c r="O11" s="43"/>
      <c r="P11" s="43"/>
      <c r="Q11" s="43"/>
      <c r="R11" s="43"/>
      <c r="S11" s="43"/>
      <c r="T11" s="43"/>
      <c r="U11" s="28"/>
      <c r="V11" s="28"/>
      <c r="W11" s="65"/>
      <c r="X11" s="65"/>
      <c r="Y11" s="65"/>
      <c r="Z11" s="65"/>
      <c r="AA11" s="65"/>
    </row>
    <row r="12" spans="1:34">
      <c r="B12" s="66"/>
      <c r="C12" s="67"/>
      <c r="D12" s="68"/>
      <c r="E12" s="80"/>
      <c r="F12" s="68"/>
      <c r="G12" s="70"/>
      <c r="H12" s="2" t="s">
        <v>21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"/>
      <c r="V12" s="2"/>
      <c r="W12" s="65"/>
      <c r="X12" s="65"/>
      <c r="Y12" s="65"/>
      <c r="Z12" s="65"/>
      <c r="AA12" s="65"/>
    </row>
    <row r="13" spans="1:34" ht="17.100000000000001" customHeight="1">
      <c r="B13" s="66" t="s">
        <v>102</v>
      </c>
      <c r="C13" s="67">
        <v>6</v>
      </c>
      <c r="D13" s="68" t="s">
        <v>115</v>
      </c>
      <c r="E13" s="68" t="s">
        <v>116</v>
      </c>
      <c r="F13" s="68" t="s">
        <v>105</v>
      </c>
      <c r="G13" s="69" t="s">
        <v>73</v>
      </c>
      <c r="H13" s="28" t="s">
        <v>20</v>
      </c>
      <c r="I13" s="43"/>
      <c r="J13" s="43"/>
      <c r="K13" s="43">
        <v>1</v>
      </c>
      <c r="L13" s="43">
        <v>1</v>
      </c>
      <c r="M13" s="43">
        <v>1</v>
      </c>
      <c r="N13" s="43"/>
      <c r="O13" s="43"/>
      <c r="P13" s="43"/>
      <c r="Q13" s="43"/>
      <c r="R13" s="43"/>
      <c r="S13" s="43"/>
      <c r="T13" s="43"/>
      <c r="U13" s="28" t="s">
        <v>117</v>
      </c>
      <c r="V13" s="28"/>
      <c r="W13" s="101"/>
      <c r="X13" s="74" t="s">
        <v>183</v>
      </c>
      <c r="Y13" s="74" t="s">
        <v>340</v>
      </c>
      <c r="Z13" s="74" t="s">
        <v>347</v>
      </c>
      <c r="AA13" s="104" t="s">
        <v>366</v>
      </c>
      <c r="AF13" s="6" t="s">
        <v>2</v>
      </c>
      <c r="AG13" s="6" t="s">
        <v>120</v>
      </c>
      <c r="AH13" s="6" t="s">
        <v>121</v>
      </c>
    </row>
    <row r="14" spans="1:34">
      <c r="B14" s="66"/>
      <c r="C14" s="67"/>
      <c r="D14" s="68"/>
      <c r="E14" s="68"/>
      <c r="F14" s="68"/>
      <c r="G14" s="70"/>
      <c r="H14" s="2" t="s">
        <v>21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"/>
      <c r="V14" s="2"/>
      <c r="W14" s="76"/>
      <c r="X14" s="75"/>
      <c r="Y14" s="75"/>
      <c r="Z14" s="75"/>
      <c r="AA14" s="105"/>
    </row>
    <row r="15" spans="1:34">
      <c r="B15" s="66" t="s">
        <v>96</v>
      </c>
      <c r="C15" s="67">
        <v>7</v>
      </c>
      <c r="D15" s="68" t="s">
        <v>43</v>
      </c>
      <c r="E15" s="68" t="s">
        <v>122</v>
      </c>
      <c r="F15" s="68" t="s">
        <v>31</v>
      </c>
      <c r="G15" s="69" t="s">
        <v>123</v>
      </c>
      <c r="H15" s="28" t="s">
        <v>20</v>
      </c>
      <c r="I15" s="43"/>
      <c r="J15" s="43"/>
      <c r="K15" s="43">
        <v>1</v>
      </c>
      <c r="L15" s="43">
        <v>1</v>
      </c>
      <c r="M15" s="43">
        <v>1</v>
      </c>
      <c r="N15" s="43"/>
      <c r="O15" s="43"/>
      <c r="P15" s="43"/>
      <c r="Q15" s="43"/>
      <c r="R15" s="43"/>
      <c r="S15" s="43"/>
      <c r="T15" s="43"/>
      <c r="U15" s="28" t="s">
        <v>117</v>
      </c>
      <c r="V15" s="28"/>
      <c r="W15" s="65"/>
      <c r="X15" s="65"/>
      <c r="Y15" s="65"/>
      <c r="Z15" s="65"/>
      <c r="AA15" s="65"/>
      <c r="AF15" s="6" t="s">
        <v>39</v>
      </c>
      <c r="AG15" s="6">
        <v>8</v>
      </c>
      <c r="AH15" s="6">
        <v>2</v>
      </c>
    </row>
    <row r="16" spans="1:34">
      <c r="B16" s="66"/>
      <c r="C16" s="67"/>
      <c r="D16" s="68"/>
      <c r="E16" s="68"/>
      <c r="F16" s="68"/>
      <c r="G16" s="70"/>
      <c r="H16" s="2" t="s">
        <v>21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"/>
      <c r="V16" s="2"/>
      <c r="W16" s="65"/>
      <c r="X16" s="65"/>
      <c r="Y16" s="65"/>
      <c r="Z16" s="65"/>
      <c r="AA16" s="65"/>
      <c r="AF16" s="6" t="s">
        <v>38</v>
      </c>
      <c r="AG16" s="6">
        <v>6</v>
      </c>
    </row>
    <row r="17" spans="2:34">
      <c r="B17" s="66" t="s">
        <v>96</v>
      </c>
      <c r="C17" s="67">
        <v>8</v>
      </c>
      <c r="D17" s="68" t="s">
        <v>124</v>
      </c>
      <c r="E17" s="68" t="s">
        <v>125</v>
      </c>
      <c r="F17" s="68" t="s">
        <v>31</v>
      </c>
      <c r="G17" s="68" t="s">
        <v>126</v>
      </c>
      <c r="H17" s="28" t="s">
        <v>20</v>
      </c>
      <c r="I17" s="43"/>
      <c r="J17" s="43"/>
      <c r="K17" s="43">
        <v>1</v>
      </c>
      <c r="L17" s="43">
        <v>1</v>
      </c>
      <c r="M17" s="43">
        <v>1</v>
      </c>
      <c r="N17" s="43">
        <v>1</v>
      </c>
      <c r="O17" s="43"/>
      <c r="P17" s="43"/>
      <c r="Q17" s="43"/>
      <c r="R17" s="43"/>
      <c r="S17" s="43"/>
      <c r="T17" s="43"/>
      <c r="U17" s="28"/>
      <c r="V17" s="28"/>
      <c r="W17" s="101" t="s">
        <v>256</v>
      </c>
      <c r="X17" s="74" t="s">
        <v>316</v>
      </c>
      <c r="Y17" s="74" t="s">
        <v>341</v>
      </c>
      <c r="Z17" s="74" t="s">
        <v>348</v>
      </c>
      <c r="AA17" s="74" t="s">
        <v>367</v>
      </c>
      <c r="AF17" s="6" t="s">
        <v>97</v>
      </c>
      <c r="AG17" s="6">
        <v>8</v>
      </c>
      <c r="AH17" s="6">
        <v>5</v>
      </c>
    </row>
    <row r="18" spans="2:34">
      <c r="B18" s="66"/>
      <c r="C18" s="67"/>
      <c r="D18" s="68"/>
      <c r="E18" s="68"/>
      <c r="F18" s="68"/>
      <c r="G18" s="68"/>
      <c r="H18" s="2" t="s">
        <v>21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"/>
      <c r="V18" s="2"/>
      <c r="W18" s="76"/>
      <c r="X18" s="75"/>
      <c r="Y18" s="75"/>
      <c r="Z18" s="75"/>
      <c r="AA18" s="75"/>
      <c r="AF18" s="6" t="s">
        <v>127</v>
      </c>
      <c r="AG18" s="6">
        <v>12</v>
      </c>
      <c r="AH18" s="6">
        <v>5</v>
      </c>
    </row>
    <row r="19" spans="2:34">
      <c r="B19" s="66" t="s">
        <v>96</v>
      </c>
      <c r="C19" s="67">
        <v>9</v>
      </c>
      <c r="D19" s="68" t="s">
        <v>97</v>
      </c>
      <c r="E19" s="68" t="s">
        <v>128</v>
      </c>
      <c r="F19" s="68" t="s">
        <v>129</v>
      </c>
      <c r="G19" s="68" t="s">
        <v>130</v>
      </c>
      <c r="H19" s="28" t="s">
        <v>20</v>
      </c>
      <c r="I19" s="43"/>
      <c r="J19" s="43"/>
      <c r="K19" s="43">
        <v>1</v>
      </c>
      <c r="L19" s="43">
        <v>1</v>
      </c>
      <c r="M19" s="43"/>
      <c r="N19" s="43"/>
      <c r="O19" s="43"/>
      <c r="P19" s="43"/>
      <c r="Q19" s="43"/>
      <c r="R19" s="43"/>
      <c r="S19" s="43"/>
      <c r="T19" s="43"/>
      <c r="U19" s="28" t="s">
        <v>99</v>
      </c>
      <c r="V19" s="28"/>
      <c r="W19" s="101"/>
      <c r="X19" s="74" t="s">
        <v>317</v>
      </c>
      <c r="Y19" s="74" t="s">
        <v>342</v>
      </c>
      <c r="Z19" s="65"/>
      <c r="AA19" s="65"/>
      <c r="AF19" s="6" t="s">
        <v>40</v>
      </c>
      <c r="AG19" s="6">
        <v>1</v>
      </c>
      <c r="AH19" s="6">
        <v>0</v>
      </c>
    </row>
    <row r="20" spans="2:34" ht="42.2" customHeight="1">
      <c r="B20" s="66"/>
      <c r="C20" s="67"/>
      <c r="D20" s="68"/>
      <c r="E20" s="68"/>
      <c r="F20" s="68"/>
      <c r="G20" s="68"/>
      <c r="H20" s="2" t="s">
        <v>21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"/>
      <c r="V20" s="2"/>
      <c r="W20" s="76"/>
      <c r="X20" s="75"/>
      <c r="Y20" s="75"/>
      <c r="Z20" s="65"/>
      <c r="AA20" s="65"/>
      <c r="AF20" s="6" t="s">
        <v>131</v>
      </c>
      <c r="AG20" s="6">
        <v>1</v>
      </c>
      <c r="AH20" s="6">
        <v>1</v>
      </c>
    </row>
    <row r="21" spans="2:34" ht="15" customHeight="1">
      <c r="B21" s="66" t="s">
        <v>102</v>
      </c>
      <c r="C21" s="67">
        <v>10</v>
      </c>
      <c r="D21" s="68" t="s">
        <v>132</v>
      </c>
      <c r="E21" s="68" t="s">
        <v>133</v>
      </c>
      <c r="F21" s="68" t="s">
        <v>31</v>
      </c>
      <c r="G21" s="69" t="s">
        <v>134</v>
      </c>
      <c r="H21" s="28" t="s">
        <v>20</v>
      </c>
      <c r="I21" s="43"/>
      <c r="J21" s="43"/>
      <c r="K21" s="43"/>
      <c r="L21" s="43">
        <v>1</v>
      </c>
      <c r="M21" s="43">
        <v>1</v>
      </c>
      <c r="N21" s="43">
        <v>1</v>
      </c>
      <c r="O21" s="43"/>
      <c r="P21" s="43"/>
      <c r="Q21" s="43"/>
      <c r="R21" s="43"/>
      <c r="S21" s="43"/>
      <c r="T21" s="43"/>
      <c r="U21" s="28" t="s">
        <v>99</v>
      </c>
      <c r="V21" s="28"/>
      <c r="W21" s="76"/>
      <c r="X21" s="76" t="s">
        <v>296</v>
      </c>
      <c r="Y21" s="75" t="s">
        <v>296</v>
      </c>
      <c r="Z21" s="75" t="s">
        <v>349</v>
      </c>
      <c r="AA21" s="75" t="s">
        <v>368</v>
      </c>
    </row>
    <row r="22" spans="2:34">
      <c r="B22" s="66"/>
      <c r="C22" s="67"/>
      <c r="D22" s="68"/>
      <c r="E22" s="68"/>
      <c r="F22" s="68"/>
      <c r="G22" s="70"/>
      <c r="H22" s="2" t="s">
        <v>21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"/>
      <c r="V22" s="2"/>
      <c r="W22" s="76"/>
      <c r="X22" s="76"/>
      <c r="Y22" s="75"/>
      <c r="Z22" s="75"/>
      <c r="AA22" s="75"/>
    </row>
    <row r="23" spans="2:34">
      <c r="B23" s="66" t="s">
        <v>96</v>
      </c>
      <c r="C23" s="67">
        <v>11</v>
      </c>
      <c r="D23" s="68" t="s">
        <v>135</v>
      </c>
      <c r="E23" s="68" t="s">
        <v>136</v>
      </c>
      <c r="F23" s="68" t="s">
        <v>105</v>
      </c>
      <c r="G23" s="68" t="s">
        <v>130</v>
      </c>
      <c r="H23" s="28" t="s">
        <v>20</v>
      </c>
      <c r="I23" s="43"/>
      <c r="J23" s="43"/>
      <c r="K23" s="43"/>
      <c r="L23" s="43"/>
      <c r="M23" s="43">
        <v>1</v>
      </c>
      <c r="N23" s="43">
        <v>1</v>
      </c>
      <c r="O23" s="43">
        <v>1</v>
      </c>
      <c r="P23" s="43">
        <v>1</v>
      </c>
      <c r="Q23" s="43"/>
      <c r="R23" s="43"/>
      <c r="S23" s="43"/>
      <c r="T23" s="43"/>
      <c r="U23" s="44">
        <v>3072</v>
      </c>
      <c r="V23" s="28"/>
      <c r="W23" s="74" t="s">
        <v>307</v>
      </c>
      <c r="X23" s="74" t="s">
        <v>318</v>
      </c>
      <c r="Y23" s="74" t="s">
        <v>343</v>
      </c>
      <c r="Z23" s="74" t="s">
        <v>350</v>
      </c>
      <c r="AA23" s="74" t="s">
        <v>369</v>
      </c>
      <c r="AB23" s="45" t="s">
        <v>249</v>
      </c>
    </row>
    <row r="24" spans="2:34">
      <c r="B24" s="66"/>
      <c r="C24" s="67"/>
      <c r="D24" s="68"/>
      <c r="E24" s="68"/>
      <c r="F24" s="68"/>
      <c r="G24" s="68"/>
      <c r="H24" s="2" t="s">
        <v>21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 t="s">
        <v>138</v>
      </c>
      <c r="V24" s="2"/>
      <c r="W24" s="75"/>
      <c r="X24" s="75"/>
      <c r="Y24" s="75"/>
      <c r="Z24" s="75"/>
      <c r="AA24" s="75"/>
    </row>
    <row r="25" spans="2:34" ht="21.95" customHeight="1">
      <c r="B25" s="66" t="s">
        <v>102</v>
      </c>
      <c r="C25" s="67">
        <v>12</v>
      </c>
      <c r="D25" s="68" t="s">
        <v>139</v>
      </c>
      <c r="E25" s="68" t="s">
        <v>140</v>
      </c>
      <c r="F25" s="68" t="s">
        <v>105</v>
      </c>
      <c r="G25" s="69" t="s">
        <v>141</v>
      </c>
      <c r="H25" s="28" t="s">
        <v>20</v>
      </c>
      <c r="I25" s="43"/>
      <c r="J25" s="43"/>
      <c r="K25" s="43"/>
      <c r="L25" s="43"/>
      <c r="M25" s="43"/>
      <c r="N25" s="43"/>
      <c r="O25" s="43">
        <v>1</v>
      </c>
      <c r="P25" s="43">
        <v>1</v>
      </c>
      <c r="Q25" s="43">
        <v>1</v>
      </c>
      <c r="R25" s="43"/>
      <c r="S25" s="43"/>
      <c r="T25" s="43"/>
      <c r="U25" s="28">
        <v>800</v>
      </c>
      <c r="V25" s="28"/>
      <c r="W25" s="76"/>
      <c r="X25" s="76"/>
      <c r="Y25" s="76"/>
      <c r="Z25" s="76"/>
      <c r="AA25" s="76"/>
      <c r="AB25" s="6" t="s">
        <v>142</v>
      </c>
    </row>
    <row r="26" spans="2:34" ht="18.95" customHeight="1">
      <c r="B26" s="66"/>
      <c r="C26" s="67"/>
      <c r="D26" s="68"/>
      <c r="E26" s="68"/>
      <c r="F26" s="68"/>
      <c r="G26" s="70"/>
      <c r="H26" s="2" t="s">
        <v>21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"/>
      <c r="V26" s="2"/>
      <c r="W26" s="76"/>
      <c r="X26" s="76"/>
      <c r="Y26" s="76"/>
      <c r="Z26" s="76"/>
      <c r="AA26" s="76"/>
    </row>
    <row r="27" spans="2:34" ht="15.75" customHeight="1">
      <c r="B27" s="66" t="s">
        <v>102</v>
      </c>
      <c r="C27" s="67">
        <v>13</v>
      </c>
      <c r="D27" s="68" t="s">
        <v>39</v>
      </c>
      <c r="E27" s="80" t="s">
        <v>143</v>
      </c>
      <c r="F27" s="68" t="s">
        <v>51</v>
      </c>
      <c r="G27" s="69" t="s">
        <v>144</v>
      </c>
      <c r="H27" s="28" t="s">
        <v>20</v>
      </c>
      <c r="I27" s="43"/>
      <c r="J27" s="43"/>
      <c r="K27" s="43"/>
      <c r="L27" s="43"/>
      <c r="M27" s="43"/>
      <c r="N27" s="43"/>
      <c r="O27" s="43"/>
      <c r="P27" s="43"/>
      <c r="Q27" s="43">
        <v>1</v>
      </c>
      <c r="R27" s="43">
        <v>1</v>
      </c>
      <c r="S27" s="43">
        <v>1</v>
      </c>
      <c r="T27" s="43">
        <v>1</v>
      </c>
      <c r="U27" s="47">
        <v>1825</v>
      </c>
      <c r="V27" s="28"/>
      <c r="W27" s="76"/>
      <c r="X27" s="76"/>
      <c r="Y27" s="76"/>
      <c r="Z27" s="76"/>
      <c r="AA27" s="76"/>
    </row>
    <row r="28" spans="2:34" ht="15.75" customHeight="1">
      <c r="B28" s="66"/>
      <c r="C28" s="67"/>
      <c r="D28" s="68"/>
      <c r="E28" s="80"/>
      <c r="F28" s="68"/>
      <c r="G28" s="70"/>
      <c r="H28" s="2" t="s">
        <v>21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8"/>
      <c r="V28" s="2"/>
      <c r="W28" s="76"/>
      <c r="X28" s="76"/>
      <c r="Y28" s="76"/>
      <c r="Z28" s="76"/>
      <c r="AA28" s="76"/>
    </row>
    <row r="29" spans="2:34" ht="31.5">
      <c r="B29" s="66" t="s">
        <v>96</v>
      </c>
      <c r="C29" s="67">
        <v>14</v>
      </c>
      <c r="D29" s="68" t="s">
        <v>145</v>
      </c>
      <c r="E29" s="68" t="s">
        <v>146</v>
      </c>
      <c r="F29" s="68" t="s">
        <v>105</v>
      </c>
      <c r="G29" s="68" t="s">
        <v>126</v>
      </c>
      <c r="H29" s="28" t="s">
        <v>20</v>
      </c>
      <c r="I29" s="43"/>
      <c r="J29" s="43"/>
      <c r="K29" s="43"/>
      <c r="L29" s="43"/>
      <c r="M29" s="43"/>
      <c r="N29" s="43"/>
      <c r="O29" s="43"/>
      <c r="P29" s="43"/>
      <c r="Q29" s="43">
        <v>1</v>
      </c>
      <c r="R29" s="43">
        <v>1</v>
      </c>
      <c r="S29" s="43">
        <v>1</v>
      </c>
      <c r="T29" s="43"/>
      <c r="U29" s="49" t="s">
        <v>147</v>
      </c>
      <c r="V29" s="28"/>
      <c r="W29" s="76"/>
      <c r="X29" s="75" t="s">
        <v>321</v>
      </c>
      <c r="Y29" s="76"/>
      <c r="Z29" s="75"/>
      <c r="AA29" s="75" t="s">
        <v>370</v>
      </c>
    </row>
    <row r="30" spans="2:34">
      <c r="B30" s="66"/>
      <c r="C30" s="67"/>
      <c r="D30" s="68"/>
      <c r="E30" s="68"/>
      <c r="F30" s="68"/>
      <c r="G30" s="68"/>
      <c r="H30" s="2" t="s">
        <v>21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"/>
      <c r="V30" s="2"/>
      <c r="W30" s="76"/>
      <c r="X30" s="75"/>
      <c r="Y30" s="76"/>
      <c r="Z30" s="75"/>
      <c r="AA30" s="75"/>
    </row>
    <row r="31" spans="2:34" ht="20.25" customHeight="1">
      <c r="B31" s="66" t="s">
        <v>102</v>
      </c>
      <c r="C31" s="67">
        <v>15</v>
      </c>
      <c r="D31" s="68" t="s">
        <v>124</v>
      </c>
      <c r="E31" s="68" t="s">
        <v>148</v>
      </c>
      <c r="F31" s="68" t="s">
        <v>126</v>
      </c>
      <c r="G31" s="68" t="s">
        <v>126</v>
      </c>
      <c r="H31" s="28" t="s">
        <v>20</v>
      </c>
      <c r="I31" s="43"/>
      <c r="J31" s="43"/>
      <c r="K31" s="43"/>
      <c r="L31" s="43"/>
      <c r="M31" s="43"/>
      <c r="N31" s="43"/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28" t="s">
        <v>149</v>
      </c>
      <c r="V31" s="28"/>
      <c r="W31" s="76"/>
      <c r="X31" s="76"/>
      <c r="Y31" s="76"/>
      <c r="Z31" s="76"/>
      <c r="AA31" s="76"/>
    </row>
    <row r="32" spans="2:34" ht="15.75" customHeight="1">
      <c r="B32" s="66"/>
      <c r="C32" s="67"/>
      <c r="D32" s="68"/>
      <c r="E32" s="68"/>
      <c r="F32" s="68"/>
      <c r="G32" s="68"/>
      <c r="H32" s="2" t="s">
        <v>21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"/>
      <c r="V32" s="2"/>
      <c r="W32" s="76"/>
      <c r="X32" s="76"/>
      <c r="Y32" s="76"/>
      <c r="Z32" s="76"/>
      <c r="AA32" s="76"/>
    </row>
    <row r="33" spans="2:27" ht="15" customHeight="1">
      <c r="B33" s="66" t="s">
        <v>96</v>
      </c>
      <c r="C33" s="67">
        <v>16</v>
      </c>
      <c r="D33" s="68" t="s">
        <v>124</v>
      </c>
      <c r="E33" s="68" t="s">
        <v>150</v>
      </c>
      <c r="F33" s="68" t="s">
        <v>31</v>
      </c>
      <c r="G33" s="68" t="s">
        <v>126</v>
      </c>
      <c r="H33" s="28" t="s">
        <v>20</v>
      </c>
      <c r="I33" s="43"/>
      <c r="J33" s="43"/>
      <c r="K33" s="43"/>
      <c r="L33" s="43"/>
      <c r="M33" s="43"/>
      <c r="N33" s="43">
        <v>1</v>
      </c>
      <c r="O33" s="43">
        <v>1</v>
      </c>
      <c r="P33" s="43">
        <v>1</v>
      </c>
      <c r="Q33" s="43">
        <v>1</v>
      </c>
      <c r="R33" s="43"/>
      <c r="S33" s="43"/>
      <c r="T33" s="43"/>
      <c r="U33" s="28" t="s">
        <v>149</v>
      </c>
      <c r="V33" s="28"/>
      <c r="W33" s="76"/>
      <c r="X33" s="76"/>
      <c r="Y33" s="76"/>
      <c r="Z33" s="76"/>
      <c r="AA33" s="76"/>
    </row>
    <row r="34" spans="2:27">
      <c r="B34" s="66"/>
      <c r="C34" s="67"/>
      <c r="D34" s="68"/>
      <c r="E34" s="68"/>
      <c r="F34" s="68"/>
      <c r="G34" s="68"/>
      <c r="H34" s="2" t="s">
        <v>21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"/>
      <c r="V34" s="2"/>
      <c r="W34" s="76"/>
      <c r="X34" s="76"/>
      <c r="Y34" s="76"/>
      <c r="Z34" s="76"/>
      <c r="AA34" s="76"/>
    </row>
    <row r="35" spans="2:27" ht="20.25" customHeight="1">
      <c r="B35" s="66"/>
      <c r="C35" s="67"/>
      <c r="D35" s="68"/>
      <c r="E35" s="96"/>
      <c r="F35" s="68"/>
      <c r="G35" s="68"/>
      <c r="H35" s="28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8"/>
      <c r="V35" s="28"/>
      <c r="W35" s="76"/>
      <c r="X35" s="76"/>
      <c r="Y35" s="76"/>
      <c r="Z35" s="76"/>
      <c r="AA35" s="76"/>
    </row>
    <row r="36" spans="2:27" ht="15.75" customHeight="1" thickBot="1">
      <c r="B36" s="94"/>
      <c r="C36" s="95"/>
      <c r="D36" s="93"/>
      <c r="E36" s="97"/>
      <c r="F36" s="93"/>
      <c r="G36" s="93"/>
      <c r="H36" s="32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32"/>
      <c r="V36" s="32"/>
      <c r="W36" s="76"/>
      <c r="X36" s="76"/>
      <c r="Y36" s="76"/>
      <c r="Z36" s="76"/>
      <c r="AA36" s="76"/>
    </row>
    <row r="37" spans="2:27" ht="15.75" customHeight="1">
      <c r="B37" s="17"/>
      <c r="C37" s="17"/>
      <c r="E37" s="6" t="s">
        <v>151</v>
      </c>
      <c r="O37" s="86" t="s">
        <v>152</v>
      </c>
      <c r="P37" s="87"/>
      <c r="Q37" s="87"/>
      <c r="R37" s="87"/>
      <c r="S37" s="87"/>
      <c r="T37" s="88"/>
      <c r="U37" s="51">
        <f>SUMIF($H$3:$H$36,"Plan",$U$3:$U$36)</f>
        <v>55890</v>
      </c>
      <c r="V37" s="52">
        <f>SUMIF($H$3:$H$36,"Plan",$V$3:$V$36)</f>
        <v>0</v>
      </c>
    </row>
    <row r="38" spans="2:27" ht="19.5" customHeight="1" thickBot="1">
      <c r="B38" s="17"/>
      <c r="C38" s="17"/>
      <c r="E38" s="6" t="s">
        <v>153</v>
      </c>
      <c r="O38" s="89" t="s">
        <v>154</v>
      </c>
      <c r="P38" s="90"/>
      <c r="Q38" s="90"/>
      <c r="R38" s="90"/>
      <c r="S38" s="90"/>
      <c r="T38" s="91"/>
      <c r="U38" s="53">
        <f>SUMIF($H$3:$H$36,"Result",$U$3:$U$36)</f>
        <v>0</v>
      </c>
      <c r="V38" s="23">
        <f>SUMIF($H$3:$H$36,"Result",$V$3:$V$36)</f>
        <v>0</v>
      </c>
    </row>
    <row r="40" spans="2:27" ht="20.25" customHeight="1">
      <c r="B40" s="67"/>
      <c r="C40" s="67"/>
      <c r="D40" s="68" t="s">
        <v>155</v>
      </c>
      <c r="E40" s="80" t="s">
        <v>156</v>
      </c>
      <c r="F40" s="68" t="s">
        <v>157</v>
      </c>
      <c r="G40" s="68"/>
      <c r="H40" s="28" t="s">
        <v>158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28"/>
      <c r="V40" s="28"/>
      <c r="W40" s="65"/>
      <c r="X40" s="65"/>
      <c r="Y40" s="65"/>
      <c r="Z40" s="65"/>
      <c r="AA40" s="65"/>
    </row>
    <row r="41" spans="2:27" ht="33" customHeight="1">
      <c r="B41" s="67"/>
      <c r="C41" s="67"/>
      <c r="D41" s="68"/>
      <c r="E41" s="92"/>
      <c r="F41" s="68"/>
      <c r="G41" s="68"/>
      <c r="H41" s="2" t="s">
        <v>160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2"/>
      <c r="V41" s="2"/>
      <c r="W41" s="65"/>
      <c r="X41" s="65"/>
      <c r="Y41" s="65"/>
      <c r="Z41" s="65"/>
      <c r="AA41" s="65"/>
    </row>
    <row r="42" spans="2:27">
      <c r="B42" s="67"/>
      <c r="C42" s="67"/>
      <c r="D42" s="68"/>
      <c r="E42" s="96" t="s">
        <v>193</v>
      </c>
      <c r="F42" s="68"/>
      <c r="G42" s="68"/>
      <c r="H42" s="28" t="s">
        <v>158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8"/>
      <c r="V42" s="28"/>
      <c r="W42" s="100" t="s">
        <v>218</v>
      </c>
      <c r="X42" s="100" t="s">
        <v>218</v>
      </c>
      <c r="Y42" s="100" t="s">
        <v>218</v>
      </c>
      <c r="Z42" s="100" t="s">
        <v>218</v>
      </c>
      <c r="AA42" s="100"/>
    </row>
    <row r="43" spans="2:27">
      <c r="B43" s="67"/>
      <c r="C43" s="67"/>
      <c r="D43" s="68"/>
      <c r="E43" s="96"/>
      <c r="F43" s="68"/>
      <c r="G43" s="68"/>
      <c r="H43" s="2" t="s">
        <v>160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2"/>
      <c r="V43" s="2"/>
      <c r="W43" s="100"/>
      <c r="X43" s="100"/>
      <c r="Y43" s="100"/>
      <c r="Z43" s="100"/>
      <c r="AA43" s="100"/>
    </row>
    <row r="44" spans="2:27">
      <c r="B44" s="67"/>
      <c r="C44" s="67"/>
      <c r="D44" s="68"/>
      <c r="E44" s="96" t="s">
        <v>237</v>
      </c>
      <c r="F44" s="68"/>
      <c r="G44" s="68"/>
      <c r="H44" s="28" t="s">
        <v>158</v>
      </c>
      <c r="I44" s="43"/>
      <c r="J44" s="43"/>
      <c r="K44" s="43"/>
      <c r="L44" s="43">
        <v>1</v>
      </c>
      <c r="M44" s="43"/>
      <c r="N44" s="43"/>
      <c r="O44" s="43"/>
      <c r="P44" s="43"/>
      <c r="Q44" s="43"/>
      <c r="R44" s="43"/>
      <c r="S44" s="43"/>
      <c r="T44" s="43"/>
      <c r="U44" s="28"/>
      <c r="V44" s="28"/>
      <c r="W44" s="100" t="s">
        <v>289</v>
      </c>
      <c r="X44" s="100" t="s">
        <v>289</v>
      </c>
      <c r="Y44" s="100" t="s">
        <v>289</v>
      </c>
      <c r="Z44" s="100" t="s">
        <v>289</v>
      </c>
      <c r="AA44" s="100"/>
    </row>
    <row r="45" spans="2:27">
      <c r="B45" s="67"/>
      <c r="C45" s="67"/>
      <c r="D45" s="68"/>
      <c r="E45" s="96"/>
      <c r="F45" s="68"/>
      <c r="G45" s="68"/>
      <c r="H45" s="2" t="s">
        <v>160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"/>
      <c r="V45" s="2"/>
      <c r="W45" s="100"/>
      <c r="X45" s="100"/>
      <c r="Y45" s="100"/>
      <c r="Z45" s="100"/>
      <c r="AA45" s="100"/>
    </row>
    <row r="46" spans="2:27">
      <c r="B46" s="67"/>
      <c r="C46" s="67"/>
      <c r="D46" s="68"/>
      <c r="E46" s="96" t="s">
        <v>250</v>
      </c>
      <c r="F46" s="68"/>
      <c r="G46" s="68"/>
      <c r="H46" s="28" t="s">
        <v>158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28"/>
      <c r="V46" s="28"/>
      <c r="W46" s="96" t="s">
        <v>308</v>
      </c>
      <c r="X46" s="99" t="s">
        <v>319</v>
      </c>
      <c r="Y46" s="68" t="s">
        <v>344</v>
      </c>
      <c r="Z46" s="108" t="s">
        <v>326</v>
      </c>
      <c r="AA46" s="103" t="s">
        <v>326</v>
      </c>
    </row>
    <row r="47" spans="2:27">
      <c r="B47" s="67"/>
      <c r="C47" s="67"/>
      <c r="D47" s="68"/>
      <c r="E47" s="96"/>
      <c r="F47" s="68"/>
      <c r="G47" s="68"/>
      <c r="H47" s="2" t="s">
        <v>160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"/>
      <c r="V47" s="2"/>
      <c r="W47" s="96"/>
      <c r="X47" s="99"/>
      <c r="Y47" s="96"/>
      <c r="Z47" s="96"/>
      <c r="AA47" s="99"/>
    </row>
    <row r="48" spans="2:27">
      <c r="B48" s="67"/>
      <c r="C48" s="67"/>
      <c r="D48" s="68"/>
      <c r="E48" s="96" t="s">
        <v>251</v>
      </c>
      <c r="F48" s="68"/>
      <c r="G48" s="68"/>
      <c r="H48" s="28" t="s">
        <v>158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28"/>
      <c r="V48" s="28"/>
      <c r="W48" s="100" t="s">
        <v>218</v>
      </c>
      <c r="X48" s="100" t="s">
        <v>218</v>
      </c>
      <c r="Y48" s="100" t="s">
        <v>218</v>
      </c>
      <c r="Z48" s="100" t="s">
        <v>218</v>
      </c>
      <c r="AA48" s="100"/>
    </row>
    <row r="49" spans="2:27">
      <c r="B49" s="67"/>
      <c r="C49" s="67"/>
      <c r="D49" s="68"/>
      <c r="E49" s="96"/>
      <c r="F49" s="68"/>
      <c r="G49" s="68"/>
      <c r="H49" s="2" t="s">
        <v>160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2"/>
      <c r="V49" s="2"/>
      <c r="W49" s="100"/>
      <c r="X49" s="100"/>
      <c r="Y49" s="100"/>
      <c r="Z49" s="100"/>
      <c r="AA49" s="100"/>
    </row>
    <row r="50" spans="2:27">
      <c r="B50" s="67"/>
      <c r="C50" s="67"/>
      <c r="D50" s="68"/>
      <c r="E50" s="96" t="s">
        <v>320</v>
      </c>
      <c r="F50" s="68"/>
      <c r="G50" s="68"/>
      <c r="H50" s="28" t="s">
        <v>158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28"/>
      <c r="V50" s="28"/>
      <c r="W50" s="96"/>
      <c r="X50" s="106">
        <v>44811</v>
      </c>
      <c r="Y50" s="107" t="s">
        <v>345</v>
      </c>
      <c r="Z50" s="108" t="s">
        <v>351</v>
      </c>
      <c r="AA50" s="103"/>
    </row>
    <row r="51" spans="2:27">
      <c r="B51" s="67"/>
      <c r="C51" s="67"/>
      <c r="D51" s="68"/>
      <c r="E51" s="96"/>
      <c r="F51" s="68"/>
      <c r="G51" s="68"/>
      <c r="H51" s="2" t="s">
        <v>160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2"/>
      <c r="V51" s="2"/>
      <c r="W51" s="96"/>
      <c r="X51" s="99"/>
      <c r="Y51" s="96"/>
      <c r="Z51" s="96"/>
      <c r="AA51" s="99"/>
    </row>
    <row r="52" spans="2:27">
      <c r="B52" s="67"/>
      <c r="C52" s="67"/>
      <c r="D52" s="68"/>
      <c r="E52" s="96" t="s">
        <v>253</v>
      </c>
      <c r="F52" s="68"/>
      <c r="G52" s="68"/>
      <c r="H52" s="28" t="s">
        <v>158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28"/>
      <c r="V52" s="28"/>
      <c r="W52" s="96"/>
      <c r="X52" s="96"/>
      <c r="Y52" s="96"/>
      <c r="Z52" s="96"/>
      <c r="AA52" s="96"/>
    </row>
    <row r="53" spans="2:27">
      <c r="B53" s="67"/>
      <c r="C53" s="67"/>
      <c r="D53" s="68"/>
      <c r="E53" s="96"/>
      <c r="F53" s="68"/>
      <c r="G53" s="68"/>
      <c r="H53" s="2" t="s">
        <v>160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"/>
      <c r="V53" s="2"/>
      <c r="W53" s="96"/>
      <c r="X53" s="96"/>
      <c r="Y53" s="96"/>
      <c r="Z53" s="96"/>
      <c r="AA53" s="96"/>
    </row>
    <row r="54" spans="2:27">
      <c r="B54" s="67"/>
      <c r="C54" s="67"/>
      <c r="D54" s="68"/>
      <c r="E54" s="96"/>
      <c r="F54" s="68"/>
      <c r="G54" s="68"/>
      <c r="H54" s="28" t="s">
        <v>158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28"/>
      <c r="V54" s="28"/>
      <c r="W54" s="96"/>
      <c r="X54" s="96"/>
      <c r="Y54" s="96"/>
      <c r="Z54" s="96"/>
      <c r="AA54" s="96"/>
    </row>
    <row r="55" spans="2:27">
      <c r="B55" s="67"/>
      <c r="C55" s="67"/>
      <c r="D55" s="68"/>
      <c r="E55" s="96"/>
      <c r="F55" s="68"/>
      <c r="G55" s="68"/>
      <c r="H55" s="2" t="s">
        <v>160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2"/>
      <c r="V55" s="2"/>
      <c r="W55" s="96"/>
      <c r="X55" s="96"/>
      <c r="Y55" s="96"/>
      <c r="Z55" s="96"/>
      <c r="AA55" s="96"/>
    </row>
    <row r="56" spans="2:27">
      <c r="B56" s="67"/>
      <c r="C56" s="67"/>
      <c r="D56" s="68"/>
      <c r="E56" s="96" t="s">
        <v>161</v>
      </c>
      <c r="F56" s="68"/>
      <c r="G56" s="68"/>
      <c r="H56" s="28" t="s">
        <v>158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28"/>
      <c r="V56" s="28"/>
      <c r="W56" s="96"/>
      <c r="X56" s="96"/>
      <c r="Y56" s="96"/>
      <c r="Z56" s="96"/>
      <c r="AA56" s="96"/>
    </row>
    <row r="57" spans="2:27">
      <c r="B57" s="67"/>
      <c r="C57" s="67"/>
      <c r="D57" s="68"/>
      <c r="E57" s="96"/>
      <c r="F57" s="68"/>
      <c r="G57" s="68"/>
      <c r="H57" s="2" t="s">
        <v>160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2"/>
      <c r="V57" s="2"/>
      <c r="W57" s="96"/>
      <c r="X57" s="96"/>
      <c r="Y57" s="96"/>
      <c r="Z57" s="96"/>
      <c r="AA57" s="96"/>
    </row>
  </sheetData>
  <mergeCells count="289">
    <mergeCell ref="Z42:Z43"/>
    <mergeCell ref="Z44:Z45"/>
    <mergeCell ref="Z46:Z47"/>
    <mergeCell ref="Z48:Z49"/>
    <mergeCell ref="Z50:Z51"/>
    <mergeCell ref="Z52:Z53"/>
    <mergeCell ref="Z54:Z55"/>
    <mergeCell ref="Z56:Z57"/>
    <mergeCell ref="Z21:Z22"/>
    <mergeCell ref="Z23:Z24"/>
    <mergeCell ref="Z25:Z26"/>
    <mergeCell ref="Z27:Z28"/>
    <mergeCell ref="Z29:Z30"/>
    <mergeCell ref="Z31:Z32"/>
    <mergeCell ref="Z33:Z34"/>
    <mergeCell ref="Z35:Z36"/>
    <mergeCell ref="Z40:Z41"/>
    <mergeCell ref="Z3:Z4"/>
    <mergeCell ref="Z5:Z6"/>
    <mergeCell ref="Z7:Z8"/>
    <mergeCell ref="Z9:Z10"/>
    <mergeCell ref="Z11:Z12"/>
    <mergeCell ref="Z13:Z14"/>
    <mergeCell ref="Z15:Z16"/>
    <mergeCell ref="Z17:Z18"/>
    <mergeCell ref="Z19:Z20"/>
    <mergeCell ref="Y42:Y43"/>
    <mergeCell ref="Y44:Y45"/>
    <mergeCell ref="Y46:Y47"/>
    <mergeCell ref="Y48:Y49"/>
    <mergeCell ref="Y50:Y51"/>
    <mergeCell ref="Y52:Y53"/>
    <mergeCell ref="Y54:Y55"/>
    <mergeCell ref="Y56:Y57"/>
    <mergeCell ref="Y21:Y22"/>
    <mergeCell ref="Y23:Y24"/>
    <mergeCell ref="Y25:Y26"/>
    <mergeCell ref="Y27:Y28"/>
    <mergeCell ref="Y29:Y30"/>
    <mergeCell ref="Y31:Y32"/>
    <mergeCell ref="Y33:Y34"/>
    <mergeCell ref="Y35:Y36"/>
    <mergeCell ref="Y40:Y41"/>
    <mergeCell ref="Y3:Y4"/>
    <mergeCell ref="Y5:Y6"/>
    <mergeCell ref="Y7:Y8"/>
    <mergeCell ref="Y9:Y10"/>
    <mergeCell ref="Y11:Y12"/>
    <mergeCell ref="Y13:Y14"/>
    <mergeCell ref="Y15:Y16"/>
    <mergeCell ref="Y17:Y18"/>
    <mergeCell ref="Y19:Y20"/>
    <mergeCell ref="W52:W53"/>
    <mergeCell ref="W54:W55"/>
    <mergeCell ref="W56:W57"/>
    <mergeCell ref="W40:W41"/>
    <mergeCell ref="W42:W43"/>
    <mergeCell ref="W44:W45"/>
    <mergeCell ref="W46:W47"/>
    <mergeCell ref="W48:W49"/>
    <mergeCell ref="W50:W51"/>
    <mergeCell ref="W29:W30"/>
    <mergeCell ref="W31:W32"/>
    <mergeCell ref="W33:W34"/>
    <mergeCell ref="W35:W36"/>
    <mergeCell ref="W13:W14"/>
    <mergeCell ref="W15:W16"/>
    <mergeCell ref="W17:W18"/>
    <mergeCell ref="W19:W20"/>
    <mergeCell ref="W21:W22"/>
    <mergeCell ref="W23:W24"/>
    <mergeCell ref="W7:W8"/>
    <mergeCell ref="W9:W10"/>
    <mergeCell ref="W11:W12"/>
    <mergeCell ref="B56:B57"/>
    <mergeCell ref="C56:C57"/>
    <mergeCell ref="D56:D57"/>
    <mergeCell ref="E56:E57"/>
    <mergeCell ref="F56:F57"/>
    <mergeCell ref="G56:G57"/>
    <mergeCell ref="B54:B55"/>
    <mergeCell ref="C54:C55"/>
    <mergeCell ref="D54:D55"/>
    <mergeCell ref="E54:E55"/>
    <mergeCell ref="F54:F55"/>
    <mergeCell ref="G54:G55"/>
    <mergeCell ref="G52:G53"/>
    <mergeCell ref="B52:B53"/>
    <mergeCell ref="B50:B51"/>
    <mergeCell ref="C50:C51"/>
    <mergeCell ref="D50:D51"/>
    <mergeCell ref="E50:E51"/>
    <mergeCell ref="F50:F51"/>
    <mergeCell ref="W25:W26"/>
    <mergeCell ref="W27:W28"/>
    <mergeCell ref="G50:G51"/>
    <mergeCell ref="B48:B49"/>
    <mergeCell ref="C48:C49"/>
    <mergeCell ref="D48:D49"/>
    <mergeCell ref="E48:E49"/>
    <mergeCell ref="F48:F49"/>
    <mergeCell ref="G48:G49"/>
    <mergeCell ref="C52:C53"/>
    <mergeCell ref="D52:D53"/>
    <mergeCell ref="E52:E53"/>
    <mergeCell ref="F52:F53"/>
    <mergeCell ref="C42:C43"/>
    <mergeCell ref="D42:D43"/>
    <mergeCell ref="E42:E43"/>
    <mergeCell ref="F42:F43"/>
    <mergeCell ref="G42:G43"/>
    <mergeCell ref="G46:G47"/>
    <mergeCell ref="O37:T37"/>
    <mergeCell ref="O38:T38"/>
    <mergeCell ref="B46:B47"/>
    <mergeCell ref="C46:C47"/>
    <mergeCell ref="D46:D47"/>
    <mergeCell ref="E46:E47"/>
    <mergeCell ref="F46:F47"/>
    <mergeCell ref="B44:B45"/>
    <mergeCell ref="C44:C45"/>
    <mergeCell ref="D44:D45"/>
    <mergeCell ref="E44:E45"/>
    <mergeCell ref="F44:F45"/>
    <mergeCell ref="G44:G45"/>
    <mergeCell ref="B42:B43"/>
    <mergeCell ref="B40:B41"/>
    <mergeCell ref="C40:C41"/>
    <mergeCell ref="D40:D41"/>
    <mergeCell ref="E40:E41"/>
    <mergeCell ref="F40:F41"/>
    <mergeCell ref="B35:B36"/>
    <mergeCell ref="C35:C36"/>
    <mergeCell ref="D35:D36"/>
    <mergeCell ref="E35:E36"/>
    <mergeCell ref="F35:F36"/>
    <mergeCell ref="G35:G36"/>
    <mergeCell ref="G33:G34"/>
    <mergeCell ref="G40:G41"/>
    <mergeCell ref="B33:B34"/>
    <mergeCell ref="C33:C34"/>
    <mergeCell ref="D33:D34"/>
    <mergeCell ref="E33:E34"/>
    <mergeCell ref="F33:F34"/>
    <mergeCell ref="B31:B32"/>
    <mergeCell ref="C31:C32"/>
    <mergeCell ref="D31:D32"/>
    <mergeCell ref="E31:E32"/>
    <mergeCell ref="F31:F32"/>
    <mergeCell ref="G31:G32"/>
    <mergeCell ref="B29:B30"/>
    <mergeCell ref="C29:C30"/>
    <mergeCell ref="D29:D30"/>
    <mergeCell ref="E29:E30"/>
    <mergeCell ref="F29:F30"/>
    <mergeCell ref="G29:G30"/>
    <mergeCell ref="B27:B28"/>
    <mergeCell ref="C27:C28"/>
    <mergeCell ref="D27:D28"/>
    <mergeCell ref="E27:E28"/>
    <mergeCell ref="F27:F28"/>
    <mergeCell ref="G27:G28"/>
    <mergeCell ref="B25:B26"/>
    <mergeCell ref="C25:C26"/>
    <mergeCell ref="D25:D26"/>
    <mergeCell ref="E25:E26"/>
    <mergeCell ref="F25:F26"/>
    <mergeCell ref="G25:G26"/>
    <mergeCell ref="G23:G24"/>
    <mergeCell ref="G21:G22"/>
    <mergeCell ref="B19:B20"/>
    <mergeCell ref="C19:C20"/>
    <mergeCell ref="D19:D20"/>
    <mergeCell ref="E19:E20"/>
    <mergeCell ref="F19:F20"/>
    <mergeCell ref="G19:G20"/>
    <mergeCell ref="B17:B18"/>
    <mergeCell ref="C17:C18"/>
    <mergeCell ref="D17:D18"/>
    <mergeCell ref="E17:E18"/>
    <mergeCell ref="F17:F18"/>
    <mergeCell ref="G17:G18"/>
    <mergeCell ref="B21:B22"/>
    <mergeCell ref="C21:C22"/>
    <mergeCell ref="D21:D22"/>
    <mergeCell ref="E21:E22"/>
    <mergeCell ref="F21:F22"/>
    <mergeCell ref="B23:B24"/>
    <mergeCell ref="C23:C24"/>
    <mergeCell ref="D23:D24"/>
    <mergeCell ref="E23:E24"/>
    <mergeCell ref="F23:F24"/>
    <mergeCell ref="B15:B16"/>
    <mergeCell ref="C15:C16"/>
    <mergeCell ref="D15:D16"/>
    <mergeCell ref="E15:E16"/>
    <mergeCell ref="F15:F16"/>
    <mergeCell ref="G15:G16"/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11:G12"/>
    <mergeCell ref="B9:B10"/>
    <mergeCell ref="C9:C10"/>
    <mergeCell ref="D9:D10"/>
    <mergeCell ref="E9:E10"/>
    <mergeCell ref="F9:F10"/>
    <mergeCell ref="G9:G10"/>
    <mergeCell ref="B3:B4"/>
    <mergeCell ref="C3:C4"/>
    <mergeCell ref="D3:D4"/>
    <mergeCell ref="E3:E4"/>
    <mergeCell ref="F3:F4"/>
    <mergeCell ref="G3:G4"/>
    <mergeCell ref="X3:X4"/>
    <mergeCell ref="X5:X6"/>
    <mergeCell ref="X7:X8"/>
    <mergeCell ref="U7:U10"/>
    <mergeCell ref="B7:B8"/>
    <mergeCell ref="C7:C8"/>
    <mergeCell ref="D7:D8"/>
    <mergeCell ref="E7:E8"/>
    <mergeCell ref="F7:F8"/>
    <mergeCell ref="G7:G8"/>
    <mergeCell ref="B5:B6"/>
    <mergeCell ref="C5:C6"/>
    <mergeCell ref="D5:D6"/>
    <mergeCell ref="E5:E6"/>
    <mergeCell ref="F5:F6"/>
    <mergeCell ref="G5:G6"/>
    <mergeCell ref="W3:W4"/>
    <mergeCell ref="W5:W6"/>
    <mergeCell ref="X9:X10"/>
    <mergeCell ref="X11:X12"/>
    <mergeCell ref="X13:X14"/>
    <mergeCell ref="X15:X16"/>
    <mergeCell ref="X17:X18"/>
    <mergeCell ref="X19:X20"/>
    <mergeCell ref="X42:X43"/>
    <mergeCell ref="X44:X45"/>
    <mergeCell ref="X46:X47"/>
    <mergeCell ref="X48:X49"/>
    <mergeCell ref="X50:X51"/>
    <mergeCell ref="X52:X53"/>
    <mergeCell ref="X54:X55"/>
    <mergeCell ref="X56:X57"/>
    <mergeCell ref="X21:X22"/>
    <mergeCell ref="X23:X24"/>
    <mergeCell ref="X25:X26"/>
    <mergeCell ref="X27:X28"/>
    <mergeCell ref="X29:X30"/>
    <mergeCell ref="X31:X32"/>
    <mergeCell ref="X33:X34"/>
    <mergeCell ref="X35:X36"/>
    <mergeCell ref="X40:X41"/>
    <mergeCell ref="AA3:AA4"/>
    <mergeCell ref="AA5:AA6"/>
    <mergeCell ref="AA7:AA8"/>
    <mergeCell ref="AA9:AA10"/>
    <mergeCell ref="AA11:AA12"/>
    <mergeCell ref="AA13:AA14"/>
    <mergeCell ref="AA15:AA16"/>
    <mergeCell ref="AA17:AA18"/>
    <mergeCell ref="AA19:AA20"/>
    <mergeCell ref="AA42:AA43"/>
    <mergeCell ref="AA44:AA45"/>
    <mergeCell ref="AA46:AA47"/>
    <mergeCell ref="AA48:AA49"/>
    <mergeCell ref="AA50:AA51"/>
    <mergeCell ref="AA52:AA53"/>
    <mergeCell ref="AA54:AA55"/>
    <mergeCell ref="AA56:AA57"/>
    <mergeCell ref="AA21:AA22"/>
    <mergeCell ref="AA23:AA24"/>
    <mergeCell ref="AA25:AA26"/>
    <mergeCell ref="AA27:AA28"/>
    <mergeCell ref="AA29:AA30"/>
    <mergeCell ref="AA31:AA32"/>
    <mergeCell ref="AA33:AA34"/>
    <mergeCell ref="AA35:AA36"/>
    <mergeCell ref="AA40:AA41"/>
  </mergeCells>
  <phoneticPr fontId="4"/>
  <conditionalFormatting sqref="I35:T36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T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T8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:T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T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:T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T1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T1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T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:T2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:T24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T2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:T3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:T3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:T28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T3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T1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T4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T4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T4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T5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6:T5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T4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8:T4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0:T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2:T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3"/>
  <sheetViews>
    <sheetView showGridLines="0" zoomScale="85" zoomScaleNormal="85" workbookViewId="0">
      <pane xSplit="22" ySplit="2" topLeftCell="AA3" activePane="bottomRight" state="frozen"/>
      <selection pane="topRight" activeCell="W1" sqref="W1"/>
      <selection pane="bottomLeft" activeCell="A3" sqref="A3"/>
      <selection pane="bottomRight" activeCell="AB58" sqref="AB58:AB59"/>
    </sheetView>
  </sheetViews>
  <sheetFormatPr defaultColWidth="9.140625" defaultRowHeight="15.75"/>
  <cols>
    <col min="1" max="1" width="3.140625" style="6" customWidth="1"/>
    <col min="2" max="2" width="7.140625" style="6" bestFit="1" customWidth="1"/>
    <col min="3" max="3" width="5.42578125" style="6" customWidth="1"/>
    <col min="4" max="4" width="9.42578125" style="6" customWidth="1"/>
    <col min="5" max="5" width="40.42578125" style="6" customWidth="1"/>
    <col min="6" max="6" width="10.42578125" style="6" customWidth="1"/>
    <col min="7" max="7" width="13.140625" style="6" customWidth="1"/>
    <col min="8" max="8" width="8.140625" style="6" customWidth="1"/>
    <col min="9" max="20" width="5.85546875" style="6" customWidth="1"/>
    <col min="21" max="21" width="13.85546875" style="6" customWidth="1"/>
    <col min="22" max="22" width="5.85546875" style="6" customWidth="1"/>
    <col min="23" max="28" width="24.42578125" style="6" customWidth="1"/>
    <col min="29" max="16384" width="9.140625" style="6"/>
  </cols>
  <sheetData>
    <row r="1" spans="1:35" ht="16.5" thickBot="1">
      <c r="B1" s="17"/>
      <c r="C1" s="17"/>
      <c r="Q1" s="37"/>
      <c r="R1" s="37"/>
      <c r="S1" s="37"/>
      <c r="T1" s="37"/>
      <c r="U1" s="38"/>
      <c r="V1" s="38"/>
    </row>
    <row r="2" spans="1:35" ht="48" thickBot="1">
      <c r="A2" s="6" t="s">
        <v>88</v>
      </c>
      <c r="B2" s="10" t="s">
        <v>89</v>
      </c>
      <c r="C2" s="11" t="s">
        <v>90</v>
      </c>
      <c r="D2" s="11" t="s">
        <v>2</v>
      </c>
      <c r="E2" s="11" t="s">
        <v>91</v>
      </c>
      <c r="F2" s="12" t="s">
        <v>92</v>
      </c>
      <c r="G2" s="12" t="s">
        <v>93</v>
      </c>
      <c r="H2" s="12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3" t="s">
        <v>17</v>
      </c>
      <c r="U2" s="10" t="s">
        <v>94</v>
      </c>
      <c r="V2" s="13" t="s">
        <v>95</v>
      </c>
      <c r="W2" s="39">
        <v>44778</v>
      </c>
      <c r="X2" s="39">
        <v>44785</v>
      </c>
      <c r="Y2" s="39">
        <v>44792</v>
      </c>
      <c r="Z2" s="39">
        <v>44804</v>
      </c>
      <c r="AA2" s="39">
        <v>44820</v>
      </c>
      <c r="AB2" s="39">
        <v>44827</v>
      </c>
    </row>
    <row r="3" spans="1:35">
      <c r="B3" s="71" t="s">
        <v>96</v>
      </c>
      <c r="C3" s="72">
        <v>1</v>
      </c>
      <c r="D3" s="73" t="s">
        <v>97</v>
      </c>
      <c r="E3" s="73" t="s">
        <v>98</v>
      </c>
      <c r="F3" s="73" t="s">
        <v>31</v>
      </c>
      <c r="G3" s="73" t="s">
        <v>97</v>
      </c>
      <c r="H3" s="40" t="s">
        <v>20</v>
      </c>
      <c r="I3" s="41">
        <v>1</v>
      </c>
      <c r="J3" s="41">
        <v>1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0" t="s">
        <v>99</v>
      </c>
      <c r="V3" s="40"/>
      <c r="W3" s="65"/>
      <c r="X3" s="65"/>
      <c r="Y3" s="65"/>
      <c r="Z3" s="65"/>
      <c r="AA3" s="65"/>
      <c r="AB3" s="65"/>
    </row>
    <row r="4" spans="1:35">
      <c r="B4" s="66"/>
      <c r="C4" s="67"/>
      <c r="D4" s="68"/>
      <c r="E4" s="68"/>
      <c r="F4" s="68"/>
      <c r="G4" s="68"/>
      <c r="H4" s="2" t="s">
        <v>21</v>
      </c>
      <c r="I4" s="42">
        <v>1</v>
      </c>
      <c r="J4" s="42">
        <v>1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2"/>
      <c r="V4" s="2"/>
      <c r="W4" s="65"/>
      <c r="X4" s="65"/>
      <c r="Y4" s="65"/>
      <c r="Z4" s="65"/>
      <c r="AA4" s="65"/>
      <c r="AB4" s="65"/>
    </row>
    <row r="5" spans="1:35">
      <c r="B5" s="66" t="s">
        <v>96</v>
      </c>
      <c r="C5" s="67">
        <v>2</v>
      </c>
      <c r="D5" s="68" t="s">
        <v>97</v>
      </c>
      <c r="E5" s="68" t="s">
        <v>100</v>
      </c>
      <c r="F5" s="68" t="s">
        <v>31</v>
      </c>
      <c r="G5" s="69" t="s">
        <v>41</v>
      </c>
      <c r="H5" s="28" t="s">
        <v>20</v>
      </c>
      <c r="I5" s="43"/>
      <c r="J5" s="43">
        <v>1</v>
      </c>
      <c r="K5" s="43">
        <v>1</v>
      </c>
      <c r="L5" s="43"/>
      <c r="M5" s="43"/>
      <c r="N5" s="43"/>
      <c r="O5" s="43"/>
      <c r="P5" s="43"/>
      <c r="Q5" s="43"/>
      <c r="R5" s="43"/>
      <c r="S5" s="43"/>
      <c r="T5" s="43"/>
      <c r="U5" s="28" t="s">
        <v>99</v>
      </c>
      <c r="V5" s="28"/>
      <c r="W5" s="65"/>
      <c r="X5" s="65"/>
      <c r="Y5" s="65"/>
      <c r="Z5" s="65"/>
      <c r="AA5" s="65"/>
      <c r="AB5" s="65"/>
    </row>
    <row r="6" spans="1:35" ht="16.149999999999999" customHeight="1">
      <c r="B6" s="66"/>
      <c r="C6" s="67"/>
      <c r="D6" s="68"/>
      <c r="E6" s="68"/>
      <c r="F6" s="68"/>
      <c r="G6" s="70"/>
      <c r="H6" s="2" t="s">
        <v>21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"/>
      <c r="V6" s="2"/>
      <c r="W6" s="65"/>
      <c r="X6" s="65"/>
      <c r="Y6" s="65"/>
      <c r="Z6" s="65"/>
      <c r="AA6" s="65"/>
      <c r="AB6" s="65"/>
    </row>
    <row r="7" spans="1:35" ht="15" customHeight="1">
      <c r="B7" s="84" t="s">
        <v>102</v>
      </c>
      <c r="C7" s="85">
        <v>3</v>
      </c>
      <c r="D7" s="77" t="s">
        <v>103</v>
      </c>
      <c r="E7" s="77" t="s">
        <v>104</v>
      </c>
      <c r="F7" s="77" t="s">
        <v>105</v>
      </c>
      <c r="G7" s="78" t="s">
        <v>106</v>
      </c>
      <c r="H7" s="28" t="s">
        <v>20</v>
      </c>
      <c r="I7" s="43">
        <v>1</v>
      </c>
      <c r="J7" s="43">
        <v>1</v>
      </c>
      <c r="K7" s="43">
        <v>1</v>
      </c>
      <c r="L7" s="43"/>
      <c r="M7" s="43"/>
      <c r="N7" s="43"/>
      <c r="O7" s="43">
        <v>1</v>
      </c>
      <c r="P7" s="43">
        <v>1</v>
      </c>
      <c r="Q7" s="43"/>
      <c r="R7" s="43"/>
      <c r="S7" s="43"/>
      <c r="T7" s="43"/>
      <c r="U7" s="81">
        <v>50193</v>
      </c>
      <c r="V7" s="28"/>
      <c r="W7" s="74" t="s">
        <v>306</v>
      </c>
      <c r="X7" s="74" t="s">
        <v>315</v>
      </c>
      <c r="Y7" s="74" t="s">
        <v>339</v>
      </c>
      <c r="Z7" s="74" t="s">
        <v>346</v>
      </c>
      <c r="AA7" s="101" t="s">
        <v>377</v>
      </c>
      <c r="AB7" s="101" t="s">
        <v>387</v>
      </c>
    </row>
    <row r="8" spans="1:35">
      <c r="B8" s="84"/>
      <c r="C8" s="85"/>
      <c r="D8" s="77"/>
      <c r="E8" s="77"/>
      <c r="F8" s="77"/>
      <c r="G8" s="79"/>
      <c r="H8" s="2" t="s">
        <v>21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82"/>
      <c r="V8" s="2"/>
      <c r="W8" s="75"/>
      <c r="X8" s="75"/>
      <c r="Y8" s="75"/>
      <c r="Z8" s="75"/>
      <c r="AA8" s="76"/>
      <c r="AB8" s="76"/>
    </row>
    <row r="9" spans="1:35" ht="15" customHeight="1">
      <c r="B9" s="84" t="s">
        <v>102</v>
      </c>
      <c r="C9" s="85">
        <v>4</v>
      </c>
      <c r="D9" s="77" t="s">
        <v>109</v>
      </c>
      <c r="E9" s="77" t="s">
        <v>110</v>
      </c>
      <c r="F9" s="77" t="s">
        <v>51</v>
      </c>
      <c r="G9" s="78" t="s">
        <v>111</v>
      </c>
      <c r="H9" s="28" t="s">
        <v>20</v>
      </c>
      <c r="I9" s="43"/>
      <c r="J9" s="43"/>
      <c r="K9" s="43"/>
      <c r="L9" s="43"/>
      <c r="M9" s="43"/>
      <c r="N9" s="43"/>
      <c r="O9" s="43">
        <v>1</v>
      </c>
      <c r="P9" s="43">
        <v>1</v>
      </c>
      <c r="Q9" s="43">
        <v>1</v>
      </c>
      <c r="R9" s="43">
        <v>1</v>
      </c>
      <c r="S9" s="43"/>
      <c r="T9" s="43"/>
      <c r="U9" s="82"/>
      <c r="V9" s="28"/>
      <c r="W9" s="76"/>
      <c r="X9" s="76"/>
      <c r="Y9" s="76"/>
      <c r="Z9" s="76"/>
      <c r="AA9" s="76"/>
      <c r="AB9" s="101" t="s">
        <v>388</v>
      </c>
    </row>
    <row r="10" spans="1:35">
      <c r="B10" s="84"/>
      <c r="C10" s="85"/>
      <c r="D10" s="77"/>
      <c r="E10" s="77"/>
      <c r="F10" s="77"/>
      <c r="G10" s="79"/>
      <c r="H10" s="2" t="s">
        <v>21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83"/>
      <c r="V10" s="2"/>
      <c r="W10" s="76"/>
      <c r="X10" s="76"/>
      <c r="Y10" s="76"/>
      <c r="Z10" s="76"/>
      <c r="AA10" s="76"/>
      <c r="AB10" s="76"/>
    </row>
    <row r="11" spans="1:35" ht="17.100000000000001" customHeight="1">
      <c r="B11" s="66" t="s">
        <v>96</v>
      </c>
      <c r="C11" s="67">
        <v>5</v>
      </c>
      <c r="D11" s="68" t="s">
        <v>71</v>
      </c>
      <c r="E11" s="80" t="s">
        <v>269</v>
      </c>
      <c r="F11" s="68" t="s">
        <v>113</v>
      </c>
      <c r="G11" s="69" t="s">
        <v>31</v>
      </c>
      <c r="H11" s="28" t="s">
        <v>20</v>
      </c>
      <c r="I11" s="43">
        <v>1</v>
      </c>
      <c r="J11" s="43">
        <v>1</v>
      </c>
      <c r="K11" s="43">
        <v>1</v>
      </c>
      <c r="L11" s="43"/>
      <c r="M11" s="43"/>
      <c r="N11" s="43"/>
      <c r="O11" s="43"/>
      <c r="P11" s="43"/>
      <c r="Q11" s="43"/>
      <c r="R11" s="43"/>
      <c r="S11" s="43"/>
      <c r="T11" s="43"/>
      <c r="U11" s="28"/>
      <c r="V11" s="28"/>
      <c r="W11" s="65"/>
      <c r="X11" s="65"/>
      <c r="Y11" s="65"/>
      <c r="Z11" s="65"/>
      <c r="AA11" s="65"/>
      <c r="AB11" s="65"/>
    </row>
    <row r="12" spans="1:35">
      <c r="B12" s="66"/>
      <c r="C12" s="67"/>
      <c r="D12" s="68"/>
      <c r="E12" s="80"/>
      <c r="F12" s="68"/>
      <c r="G12" s="70"/>
      <c r="H12" s="2" t="s">
        <v>21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"/>
      <c r="V12" s="2"/>
      <c r="W12" s="65"/>
      <c r="X12" s="65"/>
      <c r="Y12" s="65"/>
      <c r="Z12" s="65"/>
      <c r="AA12" s="65"/>
      <c r="AB12" s="65"/>
    </row>
    <row r="13" spans="1:35" ht="17.100000000000001" customHeight="1">
      <c r="B13" s="66" t="s">
        <v>102</v>
      </c>
      <c r="C13" s="67">
        <v>6</v>
      </c>
      <c r="D13" s="68" t="s">
        <v>115</v>
      </c>
      <c r="E13" s="68" t="s">
        <v>116</v>
      </c>
      <c r="F13" s="68" t="s">
        <v>105</v>
      </c>
      <c r="G13" s="69" t="s">
        <v>73</v>
      </c>
      <c r="H13" s="28" t="s">
        <v>20</v>
      </c>
      <c r="I13" s="43"/>
      <c r="J13" s="43"/>
      <c r="K13" s="43">
        <v>1</v>
      </c>
      <c r="L13" s="43">
        <v>1</v>
      </c>
      <c r="M13" s="43">
        <v>1</v>
      </c>
      <c r="N13" s="43"/>
      <c r="O13" s="43"/>
      <c r="P13" s="43"/>
      <c r="Q13" s="43"/>
      <c r="R13" s="43"/>
      <c r="S13" s="43"/>
      <c r="T13" s="43"/>
      <c r="U13" s="28" t="s">
        <v>117</v>
      </c>
      <c r="V13" s="28"/>
      <c r="W13" s="101"/>
      <c r="X13" s="74" t="s">
        <v>183</v>
      </c>
      <c r="Y13" s="74" t="s">
        <v>340</v>
      </c>
      <c r="Z13" s="104" t="s">
        <v>366</v>
      </c>
      <c r="AA13" s="76" t="s">
        <v>378</v>
      </c>
      <c r="AB13" s="76" t="s">
        <v>389</v>
      </c>
      <c r="AG13" s="6" t="s">
        <v>2</v>
      </c>
      <c r="AH13" s="6" t="s">
        <v>120</v>
      </c>
      <c r="AI13" s="6" t="s">
        <v>121</v>
      </c>
    </row>
    <row r="14" spans="1:35">
      <c r="B14" s="66"/>
      <c r="C14" s="67"/>
      <c r="D14" s="68"/>
      <c r="E14" s="68"/>
      <c r="F14" s="68"/>
      <c r="G14" s="70"/>
      <c r="H14" s="2" t="s">
        <v>21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"/>
      <c r="V14" s="2"/>
      <c r="W14" s="76"/>
      <c r="X14" s="75"/>
      <c r="Y14" s="75"/>
      <c r="Z14" s="105"/>
      <c r="AA14" s="76"/>
      <c r="AB14" s="76"/>
    </row>
    <row r="15" spans="1:35">
      <c r="B15" s="66" t="s">
        <v>96</v>
      </c>
      <c r="C15" s="67">
        <v>7</v>
      </c>
      <c r="D15" s="68" t="s">
        <v>43</v>
      </c>
      <c r="E15" s="68" t="s">
        <v>122</v>
      </c>
      <c r="F15" s="68" t="s">
        <v>31</v>
      </c>
      <c r="G15" s="69" t="s">
        <v>123</v>
      </c>
      <c r="H15" s="28" t="s">
        <v>20</v>
      </c>
      <c r="I15" s="43"/>
      <c r="J15" s="43"/>
      <c r="K15" s="43">
        <v>1</v>
      </c>
      <c r="L15" s="43">
        <v>1</v>
      </c>
      <c r="M15" s="43">
        <v>1</v>
      </c>
      <c r="N15" s="43"/>
      <c r="O15" s="43"/>
      <c r="P15" s="43"/>
      <c r="Q15" s="43"/>
      <c r="R15" s="43"/>
      <c r="S15" s="43"/>
      <c r="T15" s="43"/>
      <c r="U15" s="28" t="s">
        <v>117</v>
      </c>
      <c r="V15" s="28"/>
      <c r="W15" s="65"/>
      <c r="X15" s="65"/>
      <c r="Y15" s="65"/>
      <c r="Z15" s="65"/>
      <c r="AA15" s="65"/>
      <c r="AB15" s="65"/>
      <c r="AG15" s="6" t="s">
        <v>39</v>
      </c>
      <c r="AH15" s="6">
        <v>8</v>
      </c>
      <c r="AI15" s="6">
        <v>2</v>
      </c>
    </row>
    <row r="16" spans="1:35">
      <c r="B16" s="66"/>
      <c r="C16" s="67"/>
      <c r="D16" s="68"/>
      <c r="E16" s="68"/>
      <c r="F16" s="68"/>
      <c r="G16" s="70"/>
      <c r="H16" s="2" t="s">
        <v>21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"/>
      <c r="V16" s="2"/>
      <c r="W16" s="65"/>
      <c r="X16" s="65"/>
      <c r="Y16" s="65"/>
      <c r="Z16" s="65"/>
      <c r="AA16" s="65"/>
      <c r="AB16" s="65"/>
      <c r="AG16" s="6" t="s">
        <v>38</v>
      </c>
      <c r="AH16" s="6">
        <v>6</v>
      </c>
    </row>
    <row r="17" spans="2:35">
      <c r="B17" s="66" t="s">
        <v>96</v>
      </c>
      <c r="C17" s="67">
        <v>8</v>
      </c>
      <c r="D17" s="68" t="s">
        <v>124</v>
      </c>
      <c r="E17" s="68" t="s">
        <v>125</v>
      </c>
      <c r="F17" s="68" t="s">
        <v>31</v>
      </c>
      <c r="G17" s="68" t="s">
        <v>126</v>
      </c>
      <c r="H17" s="28" t="s">
        <v>20</v>
      </c>
      <c r="I17" s="43"/>
      <c r="J17" s="43"/>
      <c r="K17" s="43">
        <v>1</v>
      </c>
      <c r="L17" s="43">
        <v>1</v>
      </c>
      <c r="M17" s="43">
        <v>1</v>
      </c>
      <c r="N17" s="43">
        <v>1</v>
      </c>
      <c r="O17" s="43"/>
      <c r="P17" s="43"/>
      <c r="Q17" s="43"/>
      <c r="R17" s="43"/>
      <c r="S17" s="43"/>
      <c r="T17" s="43"/>
      <c r="U17" s="28"/>
      <c r="V17" s="28"/>
      <c r="W17" s="101" t="s">
        <v>256</v>
      </c>
      <c r="X17" s="74" t="s">
        <v>316</v>
      </c>
      <c r="Y17" s="74" t="s">
        <v>341</v>
      </c>
      <c r="Z17" s="74" t="s">
        <v>367</v>
      </c>
      <c r="AA17" s="76" t="s">
        <v>379</v>
      </c>
      <c r="AB17" s="101" t="s">
        <v>390</v>
      </c>
      <c r="AG17" s="6" t="s">
        <v>97</v>
      </c>
      <c r="AH17" s="6">
        <v>8</v>
      </c>
      <c r="AI17" s="6">
        <v>5</v>
      </c>
    </row>
    <row r="18" spans="2:35">
      <c r="B18" s="66"/>
      <c r="C18" s="67"/>
      <c r="D18" s="68"/>
      <c r="E18" s="68"/>
      <c r="F18" s="68"/>
      <c r="G18" s="68"/>
      <c r="H18" s="2" t="s">
        <v>21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"/>
      <c r="V18" s="2"/>
      <c r="W18" s="76"/>
      <c r="X18" s="75"/>
      <c r="Y18" s="75"/>
      <c r="Z18" s="75"/>
      <c r="AA18" s="76"/>
      <c r="AB18" s="76"/>
      <c r="AG18" s="6" t="s">
        <v>127</v>
      </c>
      <c r="AH18" s="6">
        <v>12</v>
      </c>
      <c r="AI18" s="6">
        <v>5</v>
      </c>
    </row>
    <row r="19" spans="2:35">
      <c r="B19" s="66" t="s">
        <v>96</v>
      </c>
      <c r="C19" s="67">
        <v>9</v>
      </c>
      <c r="D19" s="68" t="s">
        <v>97</v>
      </c>
      <c r="E19" s="68" t="s">
        <v>128</v>
      </c>
      <c r="F19" s="68" t="s">
        <v>129</v>
      </c>
      <c r="G19" s="68" t="s">
        <v>130</v>
      </c>
      <c r="H19" s="28" t="s">
        <v>20</v>
      </c>
      <c r="I19" s="43"/>
      <c r="J19" s="43"/>
      <c r="K19" s="43">
        <v>1</v>
      </c>
      <c r="L19" s="43">
        <v>1</v>
      </c>
      <c r="M19" s="43"/>
      <c r="N19" s="43"/>
      <c r="O19" s="43"/>
      <c r="P19" s="43"/>
      <c r="Q19" s="43"/>
      <c r="R19" s="43"/>
      <c r="S19" s="43"/>
      <c r="T19" s="43"/>
      <c r="U19" s="28" t="s">
        <v>99</v>
      </c>
      <c r="V19" s="28"/>
      <c r="W19" s="101"/>
      <c r="X19" s="74" t="s">
        <v>317</v>
      </c>
      <c r="Y19" s="74" t="s">
        <v>342</v>
      </c>
      <c r="Z19" s="65"/>
      <c r="AA19" s="65"/>
      <c r="AB19" s="65"/>
      <c r="AG19" s="6" t="s">
        <v>40</v>
      </c>
      <c r="AH19" s="6">
        <v>1</v>
      </c>
      <c r="AI19" s="6">
        <v>0</v>
      </c>
    </row>
    <row r="20" spans="2:35" ht="42.2" customHeight="1">
      <c r="B20" s="66"/>
      <c r="C20" s="67"/>
      <c r="D20" s="68"/>
      <c r="E20" s="68"/>
      <c r="F20" s="68"/>
      <c r="G20" s="68"/>
      <c r="H20" s="2" t="s">
        <v>21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"/>
      <c r="V20" s="2"/>
      <c r="W20" s="76"/>
      <c r="X20" s="75"/>
      <c r="Y20" s="75"/>
      <c r="Z20" s="65"/>
      <c r="AA20" s="65"/>
      <c r="AB20" s="65"/>
      <c r="AG20" s="6" t="s">
        <v>131</v>
      </c>
      <c r="AH20" s="6">
        <v>1</v>
      </c>
      <c r="AI20" s="6">
        <v>1</v>
      </c>
    </row>
    <row r="21" spans="2:35" ht="15" customHeight="1">
      <c r="B21" s="66" t="s">
        <v>102</v>
      </c>
      <c r="C21" s="67">
        <v>10</v>
      </c>
      <c r="D21" s="68" t="s">
        <v>132</v>
      </c>
      <c r="E21" s="68" t="s">
        <v>133</v>
      </c>
      <c r="F21" s="68" t="s">
        <v>31</v>
      </c>
      <c r="G21" s="69" t="s">
        <v>134</v>
      </c>
      <c r="H21" s="28" t="s">
        <v>20</v>
      </c>
      <c r="I21" s="43"/>
      <c r="J21" s="43"/>
      <c r="K21" s="43"/>
      <c r="L21" s="43">
        <v>1</v>
      </c>
      <c r="M21" s="43">
        <v>1</v>
      </c>
      <c r="N21" s="43">
        <v>1</v>
      </c>
      <c r="O21" s="43"/>
      <c r="P21" s="43"/>
      <c r="Q21" s="43"/>
      <c r="R21" s="43"/>
      <c r="S21" s="43"/>
      <c r="T21" s="43"/>
      <c r="U21" s="28" t="s">
        <v>99</v>
      </c>
      <c r="V21" s="28"/>
      <c r="W21" s="76"/>
      <c r="X21" s="76" t="s">
        <v>296</v>
      </c>
      <c r="Y21" s="75" t="s">
        <v>296</v>
      </c>
      <c r="Z21" s="75" t="s">
        <v>368</v>
      </c>
      <c r="AA21" s="76" t="s">
        <v>380</v>
      </c>
      <c r="AB21" s="76" t="s">
        <v>391</v>
      </c>
    </row>
    <row r="22" spans="2:35">
      <c r="B22" s="66"/>
      <c r="C22" s="67"/>
      <c r="D22" s="68"/>
      <c r="E22" s="68"/>
      <c r="F22" s="68"/>
      <c r="G22" s="70"/>
      <c r="H22" s="2" t="s">
        <v>21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"/>
      <c r="V22" s="2"/>
      <c r="W22" s="76"/>
      <c r="X22" s="76"/>
      <c r="Y22" s="75"/>
      <c r="Z22" s="75"/>
      <c r="AA22" s="76"/>
      <c r="AB22" s="76"/>
    </row>
    <row r="23" spans="2:35" ht="15.75" customHeight="1">
      <c r="B23" s="66" t="s">
        <v>96</v>
      </c>
      <c r="C23" s="67">
        <v>11</v>
      </c>
      <c r="D23" s="68" t="s">
        <v>135</v>
      </c>
      <c r="E23" s="68" t="s">
        <v>136</v>
      </c>
      <c r="F23" s="68" t="s">
        <v>105</v>
      </c>
      <c r="G23" s="68" t="s">
        <v>130</v>
      </c>
      <c r="H23" s="28" t="s">
        <v>20</v>
      </c>
      <c r="I23" s="43"/>
      <c r="J23" s="43"/>
      <c r="K23" s="43"/>
      <c r="L23" s="43"/>
      <c r="M23" s="43">
        <v>1</v>
      </c>
      <c r="N23" s="43">
        <v>1</v>
      </c>
      <c r="O23" s="43">
        <v>1</v>
      </c>
      <c r="P23" s="43">
        <v>1</v>
      </c>
      <c r="Q23" s="43"/>
      <c r="R23" s="43"/>
      <c r="S23" s="43"/>
      <c r="T23" s="43"/>
      <c r="U23" s="44">
        <v>3072</v>
      </c>
      <c r="V23" s="28"/>
      <c r="W23" s="74" t="s">
        <v>307</v>
      </c>
      <c r="X23" s="74" t="s">
        <v>318</v>
      </c>
      <c r="Y23" s="74" t="s">
        <v>343</v>
      </c>
      <c r="Z23" s="74" t="s">
        <v>369</v>
      </c>
      <c r="AA23" s="65"/>
      <c r="AB23" s="65"/>
      <c r="AC23" s="45" t="s">
        <v>249</v>
      </c>
    </row>
    <row r="24" spans="2:35">
      <c r="B24" s="66"/>
      <c r="C24" s="67"/>
      <c r="D24" s="68"/>
      <c r="E24" s="68"/>
      <c r="F24" s="68"/>
      <c r="G24" s="68"/>
      <c r="H24" s="2" t="s">
        <v>21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 t="s">
        <v>138</v>
      </c>
      <c r="V24" s="2"/>
      <c r="W24" s="75"/>
      <c r="X24" s="75"/>
      <c r="Y24" s="75"/>
      <c r="Z24" s="75"/>
      <c r="AA24" s="65"/>
      <c r="AB24" s="65"/>
    </row>
    <row r="25" spans="2:35" ht="21.95" customHeight="1">
      <c r="B25" s="66" t="s">
        <v>102</v>
      </c>
      <c r="C25" s="67">
        <v>12</v>
      </c>
      <c r="D25" s="68" t="s">
        <v>139</v>
      </c>
      <c r="E25" s="68" t="s">
        <v>140</v>
      </c>
      <c r="F25" s="68" t="s">
        <v>105</v>
      </c>
      <c r="G25" s="69" t="s">
        <v>141</v>
      </c>
      <c r="H25" s="28" t="s">
        <v>20</v>
      </c>
      <c r="I25" s="43"/>
      <c r="J25" s="43"/>
      <c r="K25" s="43"/>
      <c r="L25" s="43"/>
      <c r="M25" s="43"/>
      <c r="N25" s="43"/>
      <c r="O25" s="43">
        <v>1</v>
      </c>
      <c r="P25" s="43">
        <v>1</v>
      </c>
      <c r="Q25" s="43">
        <v>1</v>
      </c>
      <c r="R25" s="43"/>
      <c r="S25" s="43"/>
      <c r="T25" s="43"/>
      <c r="U25" s="28">
        <v>800</v>
      </c>
      <c r="V25" s="28"/>
      <c r="W25" s="76"/>
      <c r="X25" s="76"/>
      <c r="Y25" s="76"/>
      <c r="Z25" s="76"/>
      <c r="AA25" s="76"/>
      <c r="AB25" s="101" t="s">
        <v>392</v>
      </c>
      <c r="AC25" s="6" t="s">
        <v>142</v>
      </c>
    </row>
    <row r="26" spans="2:35" ht="18.95" customHeight="1">
      <c r="B26" s="66"/>
      <c r="C26" s="67"/>
      <c r="D26" s="68"/>
      <c r="E26" s="68"/>
      <c r="F26" s="68"/>
      <c r="G26" s="70"/>
      <c r="H26" s="2" t="s">
        <v>21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"/>
      <c r="V26" s="2"/>
      <c r="W26" s="76"/>
      <c r="X26" s="76"/>
      <c r="Y26" s="76"/>
      <c r="Z26" s="76"/>
      <c r="AA26" s="76"/>
      <c r="AB26" s="76"/>
    </row>
    <row r="27" spans="2:35" ht="15.75" customHeight="1">
      <c r="B27" s="66" t="s">
        <v>102</v>
      </c>
      <c r="C27" s="67">
        <v>13</v>
      </c>
      <c r="D27" s="68" t="s">
        <v>39</v>
      </c>
      <c r="E27" s="80" t="s">
        <v>143</v>
      </c>
      <c r="F27" s="68" t="s">
        <v>51</v>
      </c>
      <c r="G27" s="69" t="s">
        <v>144</v>
      </c>
      <c r="H27" s="28" t="s">
        <v>20</v>
      </c>
      <c r="I27" s="43"/>
      <c r="J27" s="43"/>
      <c r="K27" s="43"/>
      <c r="L27" s="43"/>
      <c r="M27" s="43"/>
      <c r="N27" s="43"/>
      <c r="O27" s="43"/>
      <c r="P27" s="43"/>
      <c r="Q27" s="43">
        <v>1</v>
      </c>
      <c r="R27" s="43">
        <v>1</v>
      </c>
      <c r="S27" s="43">
        <v>1</v>
      </c>
      <c r="T27" s="43">
        <v>1</v>
      </c>
      <c r="U27" s="47">
        <v>1825</v>
      </c>
      <c r="V27" s="28"/>
      <c r="W27" s="76"/>
      <c r="X27" s="76"/>
      <c r="Y27" s="76"/>
      <c r="Z27" s="76"/>
      <c r="AA27" s="76"/>
      <c r="AB27" s="76"/>
    </row>
    <row r="28" spans="2:35" ht="15.75" customHeight="1">
      <c r="B28" s="66"/>
      <c r="C28" s="67"/>
      <c r="D28" s="68"/>
      <c r="E28" s="80"/>
      <c r="F28" s="68"/>
      <c r="G28" s="70"/>
      <c r="H28" s="2" t="s">
        <v>21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8"/>
      <c r="V28" s="2"/>
      <c r="W28" s="76"/>
      <c r="X28" s="76"/>
      <c r="Y28" s="76"/>
      <c r="Z28" s="76"/>
      <c r="AA28" s="76"/>
      <c r="AB28" s="76"/>
    </row>
    <row r="29" spans="2:35" ht="31.5">
      <c r="B29" s="66" t="s">
        <v>96</v>
      </c>
      <c r="C29" s="67">
        <v>14</v>
      </c>
      <c r="D29" s="68" t="s">
        <v>145</v>
      </c>
      <c r="E29" s="68" t="s">
        <v>146</v>
      </c>
      <c r="F29" s="68" t="s">
        <v>105</v>
      </c>
      <c r="G29" s="68" t="s">
        <v>126</v>
      </c>
      <c r="H29" s="28" t="s">
        <v>20</v>
      </c>
      <c r="I29" s="43"/>
      <c r="J29" s="43"/>
      <c r="K29" s="43"/>
      <c r="L29" s="43"/>
      <c r="M29" s="43"/>
      <c r="N29" s="43"/>
      <c r="O29" s="43"/>
      <c r="P29" s="43"/>
      <c r="Q29" s="43">
        <v>1</v>
      </c>
      <c r="R29" s="43">
        <v>1</v>
      </c>
      <c r="S29" s="43">
        <v>1</v>
      </c>
      <c r="T29" s="43"/>
      <c r="U29" s="49" t="s">
        <v>147</v>
      </c>
      <c r="V29" s="28"/>
      <c r="W29" s="76"/>
      <c r="X29" s="75" t="s">
        <v>321</v>
      </c>
      <c r="Y29" s="76"/>
      <c r="Z29" s="75" t="s">
        <v>370</v>
      </c>
      <c r="AA29" s="76"/>
      <c r="AB29" s="76"/>
    </row>
    <row r="30" spans="2:35">
      <c r="B30" s="66"/>
      <c r="C30" s="67"/>
      <c r="D30" s="68"/>
      <c r="E30" s="68"/>
      <c r="F30" s="68"/>
      <c r="G30" s="68"/>
      <c r="H30" s="2" t="s">
        <v>21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"/>
      <c r="V30" s="2"/>
      <c r="W30" s="76"/>
      <c r="X30" s="75"/>
      <c r="Y30" s="76"/>
      <c r="Z30" s="75"/>
      <c r="AA30" s="76"/>
      <c r="AB30" s="76"/>
    </row>
    <row r="31" spans="2:35" ht="20.25" customHeight="1">
      <c r="B31" s="66" t="s">
        <v>102</v>
      </c>
      <c r="C31" s="67">
        <v>15</v>
      </c>
      <c r="D31" s="68" t="s">
        <v>124</v>
      </c>
      <c r="E31" s="68" t="s">
        <v>148</v>
      </c>
      <c r="F31" s="68" t="s">
        <v>126</v>
      </c>
      <c r="G31" s="68" t="s">
        <v>126</v>
      </c>
      <c r="H31" s="28" t="s">
        <v>20</v>
      </c>
      <c r="I31" s="43"/>
      <c r="J31" s="43"/>
      <c r="K31" s="43"/>
      <c r="L31" s="43"/>
      <c r="M31" s="43"/>
      <c r="N31" s="43"/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28" t="s">
        <v>149</v>
      </c>
      <c r="V31" s="28"/>
      <c r="W31" s="76"/>
      <c r="X31" s="76"/>
      <c r="Y31" s="76"/>
      <c r="Z31" s="76"/>
      <c r="AA31" s="76"/>
      <c r="AB31" s="76" t="s">
        <v>393</v>
      </c>
    </row>
    <row r="32" spans="2:35" ht="15.75" customHeight="1">
      <c r="B32" s="66"/>
      <c r="C32" s="67"/>
      <c r="D32" s="68"/>
      <c r="E32" s="68"/>
      <c r="F32" s="68"/>
      <c r="G32" s="68"/>
      <c r="H32" s="2" t="s">
        <v>21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"/>
      <c r="V32" s="2"/>
      <c r="W32" s="76"/>
      <c r="X32" s="76"/>
      <c r="Y32" s="76"/>
      <c r="Z32" s="76"/>
      <c r="AA32" s="76"/>
      <c r="AB32" s="76"/>
    </row>
    <row r="33" spans="2:28" ht="15" customHeight="1">
      <c r="B33" s="66" t="s">
        <v>96</v>
      </c>
      <c r="C33" s="67">
        <v>16</v>
      </c>
      <c r="D33" s="68" t="s">
        <v>124</v>
      </c>
      <c r="E33" s="68" t="s">
        <v>150</v>
      </c>
      <c r="F33" s="68" t="s">
        <v>31</v>
      </c>
      <c r="G33" s="68" t="s">
        <v>126</v>
      </c>
      <c r="H33" s="28" t="s">
        <v>20</v>
      </c>
      <c r="I33" s="43"/>
      <c r="J33" s="43"/>
      <c r="K33" s="43"/>
      <c r="L33" s="43"/>
      <c r="M33" s="43"/>
      <c r="N33" s="43">
        <v>1</v>
      </c>
      <c r="O33" s="43">
        <v>1</v>
      </c>
      <c r="P33" s="43">
        <v>1</v>
      </c>
      <c r="Q33" s="43">
        <v>1</v>
      </c>
      <c r="R33" s="43"/>
      <c r="S33" s="43"/>
      <c r="T33" s="43"/>
      <c r="U33" s="28" t="s">
        <v>149</v>
      </c>
      <c r="V33" s="28"/>
      <c r="W33" s="76"/>
      <c r="X33" s="76"/>
      <c r="Y33" s="76"/>
      <c r="Z33" s="76"/>
      <c r="AA33" s="76" t="s">
        <v>381</v>
      </c>
      <c r="AB33" s="76"/>
    </row>
    <row r="34" spans="2:28">
      <c r="B34" s="66"/>
      <c r="C34" s="67"/>
      <c r="D34" s="68"/>
      <c r="E34" s="68"/>
      <c r="F34" s="68"/>
      <c r="G34" s="68"/>
      <c r="H34" s="2" t="s">
        <v>21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"/>
      <c r="V34" s="2"/>
      <c r="W34" s="76"/>
      <c r="X34" s="76"/>
      <c r="Y34" s="76"/>
      <c r="Z34" s="76"/>
      <c r="AA34" s="76"/>
      <c r="AB34" s="76"/>
    </row>
    <row r="35" spans="2:28" ht="20.25" customHeight="1">
      <c r="B35" s="66"/>
      <c r="C35" s="67"/>
      <c r="D35" s="68"/>
      <c r="E35" s="96"/>
      <c r="F35" s="68"/>
      <c r="G35" s="68"/>
      <c r="H35" s="28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8"/>
      <c r="V35" s="28"/>
      <c r="W35" s="76"/>
      <c r="X35" s="76"/>
      <c r="Y35" s="76"/>
      <c r="Z35" s="76"/>
      <c r="AA35" s="76"/>
      <c r="AB35" s="76"/>
    </row>
    <row r="36" spans="2:28" ht="15.75" customHeight="1" thickBot="1">
      <c r="B36" s="94"/>
      <c r="C36" s="95"/>
      <c r="D36" s="93"/>
      <c r="E36" s="97"/>
      <c r="F36" s="93"/>
      <c r="G36" s="93"/>
      <c r="H36" s="32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32"/>
      <c r="V36" s="32"/>
      <c r="W36" s="76"/>
      <c r="X36" s="76"/>
      <c r="Y36" s="76"/>
      <c r="Z36" s="76"/>
      <c r="AA36" s="76"/>
      <c r="AB36" s="76"/>
    </row>
    <row r="37" spans="2:28" ht="15.75" customHeight="1">
      <c r="B37" s="17"/>
      <c r="C37" s="17"/>
      <c r="E37" s="6" t="s">
        <v>151</v>
      </c>
      <c r="O37" s="86" t="s">
        <v>152</v>
      </c>
      <c r="P37" s="87"/>
      <c r="Q37" s="87"/>
      <c r="R37" s="87"/>
      <c r="S37" s="87"/>
      <c r="T37" s="88"/>
      <c r="U37" s="51">
        <f>SUMIF($H$3:$H$36,"Plan",$U$3:$U$36)</f>
        <v>55890</v>
      </c>
      <c r="V37" s="52">
        <f>SUMIF($H$3:$H$36,"Plan",$V$3:$V$36)</f>
        <v>0</v>
      </c>
    </row>
    <row r="38" spans="2:28" ht="19.5" customHeight="1" thickBot="1">
      <c r="B38" s="17"/>
      <c r="C38" s="17"/>
      <c r="E38" s="6" t="s">
        <v>153</v>
      </c>
      <c r="O38" s="89" t="s">
        <v>154</v>
      </c>
      <c r="P38" s="90"/>
      <c r="Q38" s="90"/>
      <c r="R38" s="90"/>
      <c r="S38" s="90"/>
      <c r="T38" s="91"/>
      <c r="U38" s="53">
        <f>SUMIF($H$3:$H$36,"Result",$U$3:$U$36)</f>
        <v>0</v>
      </c>
      <c r="V38" s="23">
        <f>SUMIF($H$3:$H$36,"Result",$V$3:$V$36)</f>
        <v>0</v>
      </c>
    </row>
    <row r="40" spans="2:28" ht="20.25" customHeight="1">
      <c r="B40" s="67"/>
      <c r="C40" s="67"/>
      <c r="D40" s="68" t="s">
        <v>155</v>
      </c>
      <c r="E40" s="80" t="s">
        <v>156</v>
      </c>
      <c r="F40" s="68" t="s">
        <v>157</v>
      </c>
      <c r="G40" s="68"/>
      <c r="H40" s="28" t="s">
        <v>158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28"/>
      <c r="V40" s="28"/>
      <c r="W40" s="65"/>
      <c r="X40" s="65"/>
      <c r="Y40" s="65"/>
      <c r="Z40" s="65"/>
      <c r="AA40" s="65"/>
      <c r="AB40" s="65"/>
    </row>
    <row r="41" spans="2:28" ht="33" customHeight="1">
      <c r="B41" s="67"/>
      <c r="C41" s="67"/>
      <c r="D41" s="68"/>
      <c r="E41" s="92"/>
      <c r="F41" s="68"/>
      <c r="G41" s="68"/>
      <c r="H41" s="2" t="s">
        <v>160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2"/>
      <c r="V41" s="2"/>
      <c r="W41" s="65"/>
      <c r="X41" s="65"/>
      <c r="Y41" s="65"/>
      <c r="Z41" s="65"/>
      <c r="AA41" s="65"/>
      <c r="AB41" s="65"/>
    </row>
    <row r="42" spans="2:28">
      <c r="B42" s="67"/>
      <c r="C42" s="67"/>
      <c r="D42" s="68"/>
      <c r="E42" s="96" t="s">
        <v>193</v>
      </c>
      <c r="F42" s="68"/>
      <c r="G42" s="68"/>
      <c r="H42" s="28" t="s">
        <v>158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8"/>
      <c r="V42" s="28"/>
      <c r="W42" s="100" t="s">
        <v>218</v>
      </c>
      <c r="X42" s="100" t="s">
        <v>218</v>
      </c>
      <c r="Y42" s="100" t="s">
        <v>218</v>
      </c>
      <c r="Z42" s="100"/>
      <c r="AA42" s="100"/>
      <c r="AB42" s="100"/>
    </row>
    <row r="43" spans="2:28">
      <c r="B43" s="67"/>
      <c r="C43" s="67"/>
      <c r="D43" s="68"/>
      <c r="E43" s="96"/>
      <c r="F43" s="68"/>
      <c r="G43" s="68"/>
      <c r="H43" s="2" t="s">
        <v>160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2"/>
      <c r="V43" s="2"/>
      <c r="W43" s="100"/>
      <c r="X43" s="100"/>
      <c r="Y43" s="100"/>
      <c r="Z43" s="100"/>
      <c r="AA43" s="100"/>
      <c r="AB43" s="100"/>
    </row>
    <row r="44" spans="2:28">
      <c r="B44" s="67"/>
      <c r="C44" s="67"/>
      <c r="D44" s="68"/>
      <c r="E44" s="96" t="s">
        <v>237</v>
      </c>
      <c r="F44" s="68"/>
      <c r="G44" s="68"/>
      <c r="H44" s="28" t="s">
        <v>158</v>
      </c>
      <c r="I44" s="43"/>
      <c r="J44" s="43"/>
      <c r="K44" s="43"/>
      <c r="L44" s="43">
        <v>1</v>
      </c>
      <c r="M44" s="43"/>
      <c r="N44" s="43"/>
      <c r="O44" s="43"/>
      <c r="P44" s="43"/>
      <c r="Q44" s="43"/>
      <c r="R44" s="43"/>
      <c r="S44" s="43"/>
      <c r="T44" s="43"/>
      <c r="U44" s="28"/>
      <c r="V44" s="28"/>
      <c r="W44" s="100" t="s">
        <v>289</v>
      </c>
      <c r="X44" s="100" t="s">
        <v>289</v>
      </c>
      <c r="Y44" s="100" t="s">
        <v>289</v>
      </c>
      <c r="Z44" s="100"/>
      <c r="AA44" s="100"/>
      <c r="AB44" s="100"/>
    </row>
    <row r="45" spans="2:28">
      <c r="B45" s="67"/>
      <c r="C45" s="67"/>
      <c r="D45" s="68"/>
      <c r="E45" s="96"/>
      <c r="F45" s="68"/>
      <c r="G45" s="68"/>
      <c r="H45" s="2" t="s">
        <v>160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"/>
      <c r="V45" s="2"/>
      <c r="W45" s="100"/>
      <c r="X45" s="100"/>
      <c r="Y45" s="100"/>
      <c r="Z45" s="100"/>
      <c r="AA45" s="100"/>
      <c r="AB45" s="100"/>
    </row>
    <row r="46" spans="2:28">
      <c r="B46" s="67"/>
      <c r="C46" s="67"/>
      <c r="D46" s="68"/>
      <c r="E46" s="96" t="s">
        <v>250</v>
      </c>
      <c r="F46" s="68"/>
      <c r="G46" s="68"/>
      <c r="H46" s="28" t="s">
        <v>158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28"/>
      <c r="V46" s="28"/>
      <c r="W46" s="96" t="s">
        <v>308</v>
      </c>
      <c r="X46" s="99" t="s">
        <v>319</v>
      </c>
      <c r="Y46" s="68" t="s">
        <v>344</v>
      </c>
      <c r="Z46" s="103" t="s">
        <v>326</v>
      </c>
      <c r="AA46" s="76" t="s">
        <v>382</v>
      </c>
      <c r="AB46" s="76" t="s">
        <v>394</v>
      </c>
    </row>
    <row r="47" spans="2:28">
      <c r="B47" s="67"/>
      <c r="C47" s="67"/>
      <c r="D47" s="68"/>
      <c r="E47" s="96"/>
      <c r="F47" s="68"/>
      <c r="G47" s="68"/>
      <c r="H47" s="2" t="s">
        <v>160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"/>
      <c r="V47" s="2"/>
      <c r="W47" s="96"/>
      <c r="X47" s="99"/>
      <c r="Y47" s="96"/>
      <c r="Z47" s="99"/>
      <c r="AA47" s="76"/>
      <c r="AB47" s="76"/>
    </row>
    <row r="48" spans="2:28">
      <c r="B48" s="67"/>
      <c r="C48" s="67"/>
      <c r="D48" s="68"/>
      <c r="E48" s="96" t="s">
        <v>251</v>
      </c>
      <c r="F48" s="68"/>
      <c r="G48" s="68"/>
      <c r="H48" s="28" t="s">
        <v>158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28"/>
      <c r="V48" s="28"/>
      <c r="W48" s="100" t="s">
        <v>218</v>
      </c>
      <c r="X48" s="100" t="s">
        <v>218</v>
      </c>
      <c r="Y48" s="100" t="s">
        <v>218</v>
      </c>
      <c r="Z48" s="100"/>
      <c r="AA48" s="100"/>
      <c r="AB48" s="100"/>
    </row>
    <row r="49" spans="2:28">
      <c r="B49" s="67"/>
      <c r="C49" s="67"/>
      <c r="D49" s="68"/>
      <c r="E49" s="96"/>
      <c r="F49" s="68"/>
      <c r="G49" s="68"/>
      <c r="H49" s="2" t="s">
        <v>160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2"/>
      <c r="V49" s="2"/>
      <c r="W49" s="100"/>
      <c r="X49" s="100"/>
      <c r="Y49" s="100"/>
      <c r="Z49" s="100"/>
      <c r="AA49" s="100"/>
      <c r="AB49" s="100"/>
    </row>
    <row r="50" spans="2:28">
      <c r="B50" s="67"/>
      <c r="C50" s="67"/>
      <c r="D50" s="68"/>
      <c r="E50" s="96" t="s">
        <v>320</v>
      </c>
      <c r="F50" s="68"/>
      <c r="G50" s="68"/>
      <c r="H50" s="28" t="s">
        <v>158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28"/>
      <c r="V50" s="28"/>
      <c r="W50" s="96"/>
      <c r="X50" s="106">
        <v>44811</v>
      </c>
      <c r="Y50" s="107" t="s">
        <v>345</v>
      </c>
      <c r="Z50" s="103"/>
      <c r="AA50" s="76" t="s">
        <v>383</v>
      </c>
      <c r="AB50" s="100"/>
    </row>
    <row r="51" spans="2:28">
      <c r="B51" s="67"/>
      <c r="C51" s="67"/>
      <c r="D51" s="68"/>
      <c r="E51" s="96"/>
      <c r="F51" s="68"/>
      <c r="G51" s="68"/>
      <c r="H51" s="2" t="s">
        <v>160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2"/>
      <c r="V51" s="2"/>
      <c r="W51" s="96"/>
      <c r="X51" s="99"/>
      <c r="Y51" s="96"/>
      <c r="Z51" s="99"/>
      <c r="AA51" s="76"/>
      <c r="AB51" s="100"/>
    </row>
    <row r="52" spans="2:28">
      <c r="B52" s="67"/>
      <c r="C52" s="67"/>
      <c r="D52" s="68"/>
      <c r="E52" s="96" t="s">
        <v>253</v>
      </c>
      <c r="F52" s="68"/>
      <c r="G52" s="68"/>
      <c r="H52" s="28" t="s">
        <v>158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28"/>
      <c r="V52" s="28"/>
      <c r="W52" s="96"/>
      <c r="X52" s="96"/>
      <c r="Y52" s="96"/>
      <c r="Z52" s="96"/>
      <c r="AA52" s="96"/>
      <c r="AB52" s="100"/>
    </row>
    <row r="53" spans="2:28">
      <c r="B53" s="67"/>
      <c r="C53" s="67"/>
      <c r="D53" s="68"/>
      <c r="E53" s="96"/>
      <c r="F53" s="68"/>
      <c r="G53" s="68"/>
      <c r="H53" s="2" t="s">
        <v>160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"/>
      <c r="V53" s="2"/>
      <c r="W53" s="96"/>
      <c r="X53" s="96"/>
      <c r="Y53" s="96"/>
      <c r="Z53" s="96"/>
      <c r="AA53" s="96"/>
      <c r="AB53" s="100"/>
    </row>
    <row r="54" spans="2:28">
      <c r="B54" s="67"/>
      <c r="C54" s="67"/>
      <c r="D54" s="68"/>
      <c r="E54" s="96"/>
      <c r="F54" s="68"/>
      <c r="G54" s="68"/>
      <c r="H54" s="28" t="s">
        <v>158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28"/>
      <c r="V54" s="28"/>
      <c r="W54" s="96"/>
      <c r="X54" s="96"/>
      <c r="Y54" s="96"/>
      <c r="Z54" s="96"/>
      <c r="AA54" s="96"/>
      <c r="AB54" s="96"/>
    </row>
    <row r="55" spans="2:28">
      <c r="B55" s="67"/>
      <c r="C55" s="67"/>
      <c r="D55" s="68"/>
      <c r="E55" s="96"/>
      <c r="F55" s="68"/>
      <c r="G55" s="68"/>
      <c r="H55" s="2" t="s">
        <v>160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2"/>
      <c r="V55" s="2"/>
      <c r="W55" s="96"/>
      <c r="X55" s="96"/>
      <c r="Y55" s="96"/>
      <c r="Z55" s="96"/>
      <c r="AA55" s="96"/>
      <c r="AB55" s="96"/>
    </row>
    <row r="56" spans="2:28">
      <c r="B56" s="67"/>
      <c r="C56" s="67"/>
      <c r="D56" s="68"/>
      <c r="E56" s="96" t="s">
        <v>161</v>
      </c>
      <c r="F56" s="68"/>
      <c r="G56" s="68"/>
      <c r="H56" s="28" t="s">
        <v>158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28"/>
      <c r="V56" s="28"/>
      <c r="W56" s="96"/>
      <c r="X56" s="96"/>
      <c r="Y56" s="96"/>
      <c r="Z56" s="96"/>
      <c r="AA56" s="96"/>
      <c r="AB56" s="109" t="s">
        <v>395</v>
      </c>
    </row>
    <row r="57" spans="2:28">
      <c r="B57" s="67"/>
      <c r="C57" s="67"/>
      <c r="D57" s="68"/>
      <c r="E57" s="96"/>
      <c r="F57" s="68"/>
      <c r="G57" s="68"/>
      <c r="H57" s="2" t="s">
        <v>160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2"/>
      <c r="V57" s="2"/>
      <c r="W57" s="96"/>
      <c r="X57" s="96"/>
      <c r="Y57" s="96"/>
      <c r="Z57" s="96"/>
      <c r="AA57" s="96"/>
      <c r="AB57" s="109"/>
    </row>
    <row r="58" spans="2:28">
      <c r="B58" s="67"/>
      <c r="C58" s="67"/>
      <c r="D58" s="68"/>
      <c r="E58" s="96" t="s">
        <v>384</v>
      </c>
      <c r="F58" s="68"/>
      <c r="G58" s="68"/>
      <c r="H58" s="28" t="s">
        <v>158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28"/>
      <c r="V58" s="28"/>
      <c r="W58" s="96"/>
      <c r="X58" s="96"/>
      <c r="Y58" s="96"/>
      <c r="Z58" s="96"/>
      <c r="AA58" s="96"/>
      <c r="AB58" s="96" t="s">
        <v>397</v>
      </c>
    </row>
    <row r="59" spans="2:28">
      <c r="B59" s="67"/>
      <c r="C59" s="67"/>
      <c r="D59" s="68"/>
      <c r="E59" s="96"/>
      <c r="F59" s="68"/>
      <c r="G59" s="68"/>
      <c r="H59" s="2" t="s">
        <v>160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2"/>
      <c r="V59" s="2"/>
      <c r="W59" s="96"/>
      <c r="X59" s="96"/>
      <c r="Y59" s="96"/>
      <c r="Z59" s="96"/>
      <c r="AA59" s="96"/>
      <c r="AB59" s="96"/>
    </row>
    <row r="60" spans="2:28">
      <c r="B60" s="67"/>
      <c r="C60" s="67"/>
      <c r="D60" s="68"/>
      <c r="E60" s="96" t="s">
        <v>385</v>
      </c>
      <c r="F60" s="68"/>
      <c r="G60" s="68"/>
      <c r="H60" s="28" t="s">
        <v>158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28"/>
      <c r="V60" s="28"/>
      <c r="W60" s="96"/>
      <c r="X60" s="96"/>
      <c r="Y60" s="96"/>
      <c r="Z60" s="96"/>
      <c r="AA60" s="96"/>
      <c r="AB60" s="96"/>
    </row>
    <row r="61" spans="2:28">
      <c r="B61" s="67"/>
      <c r="C61" s="67"/>
      <c r="D61" s="68"/>
      <c r="E61" s="96"/>
      <c r="F61" s="68"/>
      <c r="G61" s="68"/>
      <c r="H61" s="2" t="s">
        <v>160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2"/>
      <c r="V61" s="2"/>
      <c r="W61" s="96"/>
      <c r="X61" s="96"/>
      <c r="Y61" s="96"/>
      <c r="Z61" s="96"/>
      <c r="AA61" s="96"/>
      <c r="AB61" s="96"/>
    </row>
    <row r="62" spans="2:28">
      <c r="B62" s="67"/>
      <c r="C62" s="67"/>
      <c r="D62" s="68"/>
      <c r="E62" s="96" t="s">
        <v>396</v>
      </c>
      <c r="F62" s="68"/>
      <c r="G62" s="68"/>
      <c r="H62" s="28" t="s">
        <v>158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28"/>
      <c r="V62" s="28"/>
      <c r="W62" s="96"/>
      <c r="X62" s="96"/>
      <c r="Y62" s="96"/>
      <c r="Z62" s="96"/>
      <c r="AA62" s="96"/>
      <c r="AB62" s="96"/>
    </row>
    <row r="63" spans="2:28">
      <c r="B63" s="67"/>
      <c r="C63" s="67"/>
      <c r="D63" s="68"/>
      <c r="E63" s="96"/>
      <c r="F63" s="68"/>
      <c r="G63" s="68"/>
      <c r="H63" s="2" t="s">
        <v>160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2"/>
      <c r="V63" s="2"/>
      <c r="W63" s="96"/>
      <c r="X63" s="96"/>
      <c r="Y63" s="96"/>
      <c r="Z63" s="96"/>
      <c r="AA63" s="96"/>
      <c r="AB63" s="96"/>
    </row>
  </sheetData>
  <mergeCells count="351">
    <mergeCell ref="Y5:Y6"/>
    <mergeCell ref="Z5:Z6"/>
    <mergeCell ref="W3:W4"/>
    <mergeCell ref="X3:X4"/>
    <mergeCell ref="Y3:Y4"/>
    <mergeCell ref="Z3:Z4"/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G3:G4"/>
    <mergeCell ref="B7:B8"/>
    <mergeCell ref="C7:C8"/>
    <mergeCell ref="D7:D8"/>
    <mergeCell ref="E7:E8"/>
    <mergeCell ref="F7:F8"/>
    <mergeCell ref="G7:G8"/>
    <mergeCell ref="G5:G6"/>
    <mergeCell ref="W5:W6"/>
    <mergeCell ref="X5:X6"/>
    <mergeCell ref="Z9:Z10"/>
    <mergeCell ref="B11:B12"/>
    <mergeCell ref="C11:C12"/>
    <mergeCell ref="D11:D12"/>
    <mergeCell ref="E11:E12"/>
    <mergeCell ref="F11:F12"/>
    <mergeCell ref="G11:G12"/>
    <mergeCell ref="W11:W12"/>
    <mergeCell ref="X11:X12"/>
    <mergeCell ref="Y11:Y12"/>
    <mergeCell ref="B9:B10"/>
    <mergeCell ref="C9:C10"/>
    <mergeCell ref="D9:D10"/>
    <mergeCell ref="E9:E10"/>
    <mergeCell ref="F9:F10"/>
    <mergeCell ref="G9:G10"/>
    <mergeCell ref="U7:U10"/>
    <mergeCell ref="W7:W8"/>
    <mergeCell ref="X7:X8"/>
    <mergeCell ref="Y7:Y8"/>
    <mergeCell ref="Z7:Z8"/>
    <mergeCell ref="W9:W10"/>
    <mergeCell ref="X9:X10"/>
    <mergeCell ref="Y9:Y10"/>
    <mergeCell ref="B19:B20"/>
    <mergeCell ref="C19:C20"/>
    <mergeCell ref="D19:D20"/>
    <mergeCell ref="E19:E20"/>
    <mergeCell ref="F19:F20"/>
    <mergeCell ref="G19:G20"/>
    <mergeCell ref="W19:W20"/>
    <mergeCell ref="Z11:Z12"/>
    <mergeCell ref="B13:B14"/>
    <mergeCell ref="C13:C14"/>
    <mergeCell ref="D13:D14"/>
    <mergeCell ref="E13:E14"/>
    <mergeCell ref="F13:F14"/>
    <mergeCell ref="G13:G14"/>
    <mergeCell ref="W13:W14"/>
    <mergeCell ref="X13:X14"/>
    <mergeCell ref="Y13:Y14"/>
    <mergeCell ref="Z13:Z14"/>
    <mergeCell ref="X15:X16"/>
    <mergeCell ref="Y15:Y16"/>
    <mergeCell ref="Z15:Z16"/>
    <mergeCell ref="B17:B18"/>
    <mergeCell ref="C17:C18"/>
    <mergeCell ref="D17:D18"/>
    <mergeCell ref="E17:E18"/>
    <mergeCell ref="F17:F18"/>
    <mergeCell ref="G17:G18"/>
    <mergeCell ref="B15:B16"/>
    <mergeCell ref="C15:C16"/>
    <mergeCell ref="D15:D16"/>
    <mergeCell ref="E15:E16"/>
    <mergeCell ref="F15:F16"/>
    <mergeCell ref="G15:G16"/>
    <mergeCell ref="W15:W16"/>
    <mergeCell ref="X19:X20"/>
    <mergeCell ref="Y19:Y20"/>
    <mergeCell ref="Z19:Z20"/>
    <mergeCell ref="W17:W18"/>
    <mergeCell ref="X17:X18"/>
    <mergeCell ref="Y17:Y18"/>
    <mergeCell ref="Z17:Z18"/>
    <mergeCell ref="B23:B24"/>
    <mergeCell ref="C23:C24"/>
    <mergeCell ref="D23:D24"/>
    <mergeCell ref="E23:E24"/>
    <mergeCell ref="F23:F24"/>
    <mergeCell ref="B21:B22"/>
    <mergeCell ref="C21:C22"/>
    <mergeCell ref="D21:D22"/>
    <mergeCell ref="E21:E22"/>
    <mergeCell ref="F21:F22"/>
    <mergeCell ref="G23:G24"/>
    <mergeCell ref="W23:W24"/>
    <mergeCell ref="X23:X24"/>
    <mergeCell ref="Y23:Y24"/>
    <mergeCell ref="Z23:Z24"/>
    <mergeCell ref="W21:W22"/>
    <mergeCell ref="X21:X22"/>
    <mergeCell ref="W27:W28"/>
    <mergeCell ref="X27:X28"/>
    <mergeCell ref="Y27:Y28"/>
    <mergeCell ref="Z27:Z28"/>
    <mergeCell ref="W25:W26"/>
    <mergeCell ref="X25:X26"/>
    <mergeCell ref="Y25:Y26"/>
    <mergeCell ref="Z25:Z26"/>
    <mergeCell ref="G25:G26"/>
    <mergeCell ref="G21:G22"/>
    <mergeCell ref="B27:B28"/>
    <mergeCell ref="C27:C28"/>
    <mergeCell ref="D27:D28"/>
    <mergeCell ref="E27:E28"/>
    <mergeCell ref="F27:F28"/>
    <mergeCell ref="B25:B26"/>
    <mergeCell ref="C25:C26"/>
    <mergeCell ref="D25:D26"/>
    <mergeCell ref="E25:E26"/>
    <mergeCell ref="F25:F26"/>
    <mergeCell ref="G27:G28"/>
    <mergeCell ref="B31:B32"/>
    <mergeCell ref="C31:C32"/>
    <mergeCell ref="D31:D32"/>
    <mergeCell ref="E31:E32"/>
    <mergeCell ref="F31:F32"/>
    <mergeCell ref="B29:B30"/>
    <mergeCell ref="C29:C30"/>
    <mergeCell ref="D29:D30"/>
    <mergeCell ref="E29:E30"/>
    <mergeCell ref="F29:F30"/>
    <mergeCell ref="G31:G32"/>
    <mergeCell ref="W31:W32"/>
    <mergeCell ref="X31:X32"/>
    <mergeCell ref="Y31:Y32"/>
    <mergeCell ref="Z31:Z32"/>
    <mergeCell ref="W29:W30"/>
    <mergeCell ref="X29:X30"/>
    <mergeCell ref="Y29:Y30"/>
    <mergeCell ref="Z29:Z30"/>
    <mergeCell ref="G29:G30"/>
    <mergeCell ref="B35:B36"/>
    <mergeCell ref="C35:C36"/>
    <mergeCell ref="D35:D36"/>
    <mergeCell ref="E35:E36"/>
    <mergeCell ref="F35:F36"/>
    <mergeCell ref="B33:B34"/>
    <mergeCell ref="C33:C34"/>
    <mergeCell ref="D33:D34"/>
    <mergeCell ref="E33:E34"/>
    <mergeCell ref="F33:F34"/>
    <mergeCell ref="G35:G36"/>
    <mergeCell ref="W35:W36"/>
    <mergeCell ref="X35:X36"/>
    <mergeCell ref="Y35:Y36"/>
    <mergeCell ref="Z35:Z36"/>
    <mergeCell ref="W33:W34"/>
    <mergeCell ref="X33:X34"/>
    <mergeCell ref="Y33:Y34"/>
    <mergeCell ref="Z33:Z34"/>
    <mergeCell ref="G33:G34"/>
    <mergeCell ref="B42:B43"/>
    <mergeCell ref="C42:C43"/>
    <mergeCell ref="D42:D43"/>
    <mergeCell ref="E42:E43"/>
    <mergeCell ref="F42:F43"/>
    <mergeCell ref="O37:T37"/>
    <mergeCell ref="O38:T38"/>
    <mergeCell ref="B40:B41"/>
    <mergeCell ref="C40:C41"/>
    <mergeCell ref="D40:D41"/>
    <mergeCell ref="E40:E41"/>
    <mergeCell ref="F40:F41"/>
    <mergeCell ref="G40:G41"/>
    <mergeCell ref="G42:G43"/>
    <mergeCell ref="W42:W43"/>
    <mergeCell ref="X42:X43"/>
    <mergeCell ref="Y42:Y43"/>
    <mergeCell ref="Z42:Z43"/>
    <mergeCell ref="W40:W41"/>
    <mergeCell ref="X40:X41"/>
    <mergeCell ref="Y40:Y41"/>
    <mergeCell ref="Z40:Z41"/>
    <mergeCell ref="X44:X45"/>
    <mergeCell ref="Y44:Y45"/>
    <mergeCell ref="Z44:Z45"/>
    <mergeCell ref="G44:G45"/>
    <mergeCell ref="B48:B49"/>
    <mergeCell ref="C48:C49"/>
    <mergeCell ref="D48:D49"/>
    <mergeCell ref="E48:E49"/>
    <mergeCell ref="F48:F49"/>
    <mergeCell ref="G48:G49"/>
    <mergeCell ref="G46:G47"/>
    <mergeCell ref="W46:W47"/>
    <mergeCell ref="W44:W45"/>
    <mergeCell ref="B46:B47"/>
    <mergeCell ref="C46:C47"/>
    <mergeCell ref="D46:D47"/>
    <mergeCell ref="E46:E47"/>
    <mergeCell ref="F46:F47"/>
    <mergeCell ref="B44:B45"/>
    <mergeCell ref="C44:C45"/>
    <mergeCell ref="D44:D45"/>
    <mergeCell ref="E44:E45"/>
    <mergeCell ref="F44:F45"/>
    <mergeCell ref="X46:X47"/>
    <mergeCell ref="B52:B53"/>
    <mergeCell ref="C52:C53"/>
    <mergeCell ref="D52:D53"/>
    <mergeCell ref="E52:E53"/>
    <mergeCell ref="F52:F53"/>
    <mergeCell ref="G52:G53"/>
    <mergeCell ref="G50:G51"/>
    <mergeCell ref="W50:W51"/>
    <mergeCell ref="X50:X51"/>
    <mergeCell ref="B50:B51"/>
    <mergeCell ref="C50:C51"/>
    <mergeCell ref="D50:D51"/>
    <mergeCell ref="E50:E51"/>
    <mergeCell ref="F50:F51"/>
    <mergeCell ref="W52:W53"/>
    <mergeCell ref="X52:X53"/>
    <mergeCell ref="W48:W49"/>
    <mergeCell ref="X48:X49"/>
    <mergeCell ref="D56:D57"/>
    <mergeCell ref="E56:E57"/>
    <mergeCell ref="F56:F57"/>
    <mergeCell ref="G56:G57"/>
    <mergeCell ref="G54:G55"/>
    <mergeCell ref="W54:W55"/>
    <mergeCell ref="X54:X55"/>
    <mergeCell ref="B54:B55"/>
    <mergeCell ref="C54:C55"/>
    <mergeCell ref="D54:D55"/>
    <mergeCell ref="E54:E55"/>
    <mergeCell ref="F54:F55"/>
    <mergeCell ref="W56:W57"/>
    <mergeCell ref="X56:X57"/>
    <mergeCell ref="AA3:AA4"/>
    <mergeCell ref="AA5:AA6"/>
    <mergeCell ref="AA7:AA8"/>
    <mergeCell ref="AA9:AA10"/>
    <mergeCell ref="AA11:AA12"/>
    <mergeCell ref="Y54:Y55"/>
    <mergeCell ref="Z54:Z55"/>
    <mergeCell ref="Y52:Y53"/>
    <mergeCell ref="Z52:Z53"/>
    <mergeCell ref="Y50:Y51"/>
    <mergeCell ref="Z50:Z51"/>
    <mergeCell ref="Y48:Y49"/>
    <mergeCell ref="Z48:Z49"/>
    <mergeCell ref="Y46:Y47"/>
    <mergeCell ref="Z46:Z47"/>
    <mergeCell ref="AA25:AA26"/>
    <mergeCell ref="AA27:AA28"/>
    <mergeCell ref="AA29:AA30"/>
    <mergeCell ref="AA31:AA32"/>
    <mergeCell ref="AA33:AA34"/>
    <mergeCell ref="AA35:AA36"/>
    <mergeCell ref="AA13:AA14"/>
    <mergeCell ref="Y21:Y22"/>
    <mergeCell ref="Z21:Z22"/>
    <mergeCell ref="AA15:AA16"/>
    <mergeCell ref="AA17:AA18"/>
    <mergeCell ref="AA19:AA20"/>
    <mergeCell ref="AA21:AA22"/>
    <mergeCell ref="AA23:AA24"/>
    <mergeCell ref="AA52:AA53"/>
    <mergeCell ref="AA54:AA55"/>
    <mergeCell ref="AA56:AA57"/>
    <mergeCell ref="AA40:AA41"/>
    <mergeCell ref="AA42:AA43"/>
    <mergeCell ref="AA44:AA45"/>
    <mergeCell ref="AA46:AA47"/>
    <mergeCell ref="AA48:AA49"/>
    <mergeCell ref="AA50:AA51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B27:AB28"/>
    <mergeCell ref="AB29:AB30"/>
    <mergeCell ref="AB31:AB32"/>
    <mergeCell ref="AB33:AB34"/>
    <mergeCell ref="AB35:AB36"/>
    <mergeCell ref="AB40:AB41"/>
    <mergeCell ref="AB42:AB43"/>
    <mergeCell ref="AB44:AB45"/>
    <mergeCell ref="AB46:AB47"/>
    <mergeCell ref="AB48:AB49"/>
    <mergeCell ref="AB50:AB51"/>
    <mergeCell ref="AB52:AB53"/>
    <mergeCell ref="AB54:AB55"/>
    <mergeCell ref="AB56:AB57"/>
    <mergeCell ref="B58:B59"/>
    <mergeCell ref="C58:C59"/>
    <mergeCell ref="D58:D59"/>
    <mergeCell ref="E58:E59"/>
    <mergeCell ref="F58:F59"/>
    <mergeCell ref="G58:G59"/>
    <mergeCell ref="W58:W59"/>
    <mergeCell ref="X58:X59"/>
    <mergeCell ref="Y58:Y59"/>
    <mergeCell ref="Z58:Z59"/>
    <mergeCell ref="AA58:AA59"/>
    <mergeCell ref="AB58:AB59"/>
    <mergeCell ref="Y56:Y57"/>
    <mergeCell ref="Z56:Z57"/>
    <mergeCell ref="B56:B57"/>
    <mergeCell ref="C56:C57"/>
    <mergeCell ref="Z60:Z61"/>
    <mergeCell ref="AA60:AA61"/>
    <mergeCell ref="AB60:AB61"/>
    <mergeCell ref="B62:B63"/>
    <mergeCell ref="C62:C63"/>
    <mergeCell ref="D62:D63"/>
    <mergeCell ref="E62:E63"/>
    <mergeCell ref="F62:F63"/>
    <mergeCell ref="G62:G63"/>
    <mergeCell ref="W62:W63"/>
    <mergeCell ref="X62:X63"/>
    <mergeCell ref="Y62:Y63"/>
    <mergeCell ref="Z62:Z63"/>
    <mergeCell ref="AA62:AA63"/>
    <mergeCell ref="AB62:AB63"/>
    <mergeCell ref="B60:B61"/>
    <mergeCell ref="C60:C61"/>
    <mergeCell ref="D60:D61"/>
    <mergeCell ref="E60:E61"/>
    <mergeCell ref="F60:F61"/>
    <mergeCell ref="G60:G61"/>
    <mergeCell ref="W60:W61"/>
    <mergeCell ref="X60:X61"/>
    <mergeCell ref="Y60:Y61"/>
  </mergeCells>
  <phoneticPr fontId="4"/>
  <conditionalFormatting sqref="I35:T3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T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T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:T1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T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:T12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T1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T1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T2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:T22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:T2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T2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:T3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:T3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:T2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T3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T14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T4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T4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T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T5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6:T5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T4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8:T4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0:T5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2:T5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8:T5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0:T6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T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3"/>
  <sheetViews>
    <sheetView showGridLines="0" zoomScale="85" zoomScaleNormal="85" workbookViewId="0">
      <pane xSplit="22" ySplit="2" topLeftCell="AA3" activePane="bottomRight" state="frozen"/>
      <selection pane="topRight" activeCell="W1" sqref="W1"/>
      <selection pane="bottomLeft" activeCell="A3" sqref="A3"/>
      <selection pane="bottomRight" activeCell="T7" sqref="T7"/>
    </sheetView>
  </sheetViews>
  <sheetFormatPr defaultColWidth="9.140625" defaultRowHeight="15.75"/>
  <cols>
    <col min="1" max="1" width="3.140625" style="6" customWidth="1"/>
    <col min="2" max="2" width="7.140625" style="6" bestFit="1" customWidth="1"/>
    <col min="3" max="3" width="5.42578125" style="6" customWidth="1"/>
    <col min="4" max="4" width="9.42578125" style="6" customWidth="1"/>
    <col min="5" max="5" width="40.42578125" style="6" customWidth="1"/>
    <col min="6" max="6" width="10.42578125" style="6" customWidth="1"/>
    <col min="7" max="7" width="13.140625" style="6" customWidth="1"/>
    <col min="8" max="8" width="8.140625" style="6" customWidth="1"/>
    <col min="9" max="20" width="5.85546875" style="6" customWidth="1"/>
    <col min="21" max="21" width="13.85546875" style="6" customWidth="1"/>
    <col min="22" max="22" width="5.85546875" style="6" customWidth="1"/>
    <col min="23" max="28" width="24.42578125" style="6" customWidth="1"/>
    <col min="29" max="16384" width="9.140625" style="6"/>
  </cols>
  <sheetData>
    <row r="1" spans="1:35" ht="16.5" thickBot="1">
      <c r="B1" s="17"/>
      <c r="C1" s="17"/>
      <c r="Q1" s="37"/>
      <c r="R1" s="37"/>
      <c r="S1" s="37"/>
      <c r="T1" s="37"/>
      <c r="U1" s="38"/>
      <c r="V1" s="38"/>
    </row>
    <row r="2" spans="1:35" ht="48" thickBot="1">
      <c r="A2" s="6" t="s">
        <v>88</v>
      </c>
      <c r="B2" s="10" t="s">
        <v>89</v>
      </c>
      <c r="C2" s="11" t="s">
        <v>90</v>
      </c>
      <c r="D2" s="11" t="s">
        <v>2</v>
      </c>
      <c r="E2" s="11" t="s">
        <v>91</v>
      </c>
      <c r="F2" s="12" t="s">
        <v>92</v>
      </c>
      <c r="G2" s="12" t="s">
        <v>93</v>
      </c>
      <c r="H2" s="12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3" t="s">
        <v>17</v>
      </c>
      <c r="U2" s="10" t="s">
        <v>94</v>
      </c>
      <c r="V2" s="13" t="s">
        <v>95</v>
      </c>
      <c r="W2" s="39">
        <v>44778</v>
      </c>
      <c r="X2" s="39">
        <v>44785</v>
      </c>
      <c r="Y2" s="39">
        <v>44792</v>
      </c>
      <c r="Z2" s="39">
        <v>44804</v>
      </c>
      <c r="AA2" s="39">
        <v>44827</v>
      </c>
      <c r="AB2" s="39">
        <v>44855</v>
      </c>
    </row>
    <row r="3" spans="1:35">
      <c r="B3" s="71" t="s">
        <v>96</v>
      </c>
      <c r="C3" s="72">
        <v>1</v>
      </c>
      <c r="D3" s="73" t="s">
        <v>97</v>
      </c>
      <c r="E3" s="73" t="s">
        <v>98</v>
      </c>
      <c r="F3" s="73" t="s">
        <v>31</v>
      </c>
      <c r="G3" s="73" t="s">
        <v>97</v>
      </c>
      <c r="H3" s="40" t="s">
        <v>20</v>
      </c>
      <c r="I3" s="41">
        <v>1</v>
      </c>
      <c r="J3" s="41">
        <v>1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0" t="s">
        <v>99</v>
      </c>
      <c r="V3" s="40"/>
      <c r="W3" s="65"/>
      <c r="X3" s="65"/>
      <c r="Y3" s="65"/>
      <c r="Z3" s="65"/>
      <c r="AA3" s="65"/>
      <c r="AB3" s="65"/>
    </row>
    <row r="4" spans="1:35">
      <c r="B4" s="66"/>
      <c r="C4" s="67"/>
      <c r="D4" s="68"/>
      <c r="E4" s="68"/>
      <c r="F4" s="68"/>
      <c r="G4" s="68"/>
      <c r="H4" s="2" t="s">
        <v>21</v>
      </c>
      <c r="I4" s="42">
        <v>1</v>
      </c>
      <c r="J4" s="42">
        <v>1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2"/>
      <c r="V4" s="2"/>
      <c r="W4" s="65"/>
      <c r="X4" s="65"/>
      <c r="Y4" s="65"/>
      <c r="Z4" s="65"/>
      <c r="AA4" s="65"/>
      <c r="AB4" s="65"/>
    </row>
    <row r="5" spans="1:35">
      <c r="B5" s="66" t="s">
        <v>96</v>
      </c>
      <c r="C5" s="67">
        <v>2</v>
      </c>
      <c r="D5" s="68" t="s">
        <v>97</v>
      </c>
      <c r="E5" s="68" t="s">
        <v>100</v>
      </c>
      <c r="F5" s="68" t="s">
        <v>31</v>
      </c>
      <c r="G5" s="69" t="s">
        <v>41</v>
      </c>
      <c r="H5" s="28" t="s">
        <v>20</v>
      </c>
      <c r="I5" s="43"/>
      <c r="J5" s="43">
        <v>1</v>
      </c>
      <c r="K5" s="43">
        <v>1</v>
      </c>
      <c r="L5" s="43"/>
      <c r="M5" s="43"/>
      <c r="N5" s="43"/>
      <c r="O5" s="43"/>
      <c r="P5" s="43"/>
      <c r="Q5" s="43"/>
      <c r="R5" s="43"/>
      <c r="S5" s="43"/>
      <c r="T5" s="43"/>
      <c r="U5" s="28" t="s">
        <v>99</v>
      </c>
      <c r="V5" s="28"/>
      <c r="W5" s="65"/>
      <c r="X5" s="65"/>
      <c r="Y5" s="65"/>
      <c r="Z5" s="65"/>
      <c r="AA5" s="65"/>
      <c r="AB5" s="65"/>
    </row>
    <row r="6" spans="1:35" ht="16.149999999999999" customHeight="1">
      <c r="B6" s="66"/>
      <c r="C6" s="67"/>
      <c r="D6" s="68"/>
      <c r="E6" s="68"/>
      <c r="F6" s="68"/>
      <c r="G6" s="70"/>
      <c r="H6" s="2" t="s">
        <v>21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"/>
      <c r="V6" s="2"/>
      <c r="W6" s="65"/>
      <c r="X6" s="65"/>
      <c r="Y6" s="65"/>
      <c r="Z6" s="65"/>
      <c r="AA6" s="65"/>
      <c r="AB6" s="65"/>
    </row>
    <row r="7" spans="1:35" ht="15" customHeight="1">
      <c r="B7" s="84" t="s">
        <v>102</v>
      </c>
      <c r="C7" s="85">
        <v>3</v>
      </c>
      <c r="D7" s="77" t="s">
        <v>103</v>
      </c>
      <c r="E7" s="77" t="s">
        <v>104</v>
      </c>
      <c r="F7" s="77" t="s">
        <v>411</v>
      </c>
      <c r="G7" s="78" t="s">
        <v>106</v>
      </c>
      <c r="H7" s="28" t="s">
        <v>20</v>
      </c>
      <c r="I7" s="43">
        <v>1</v>
      </c>
      <c r="J7" s="43">
        <v>1</v>
      </c>
      <c r="K7" s="43">
        <v>1</v>
      </c>
      <c r="L7" s="43"/>
      <c r="M7" s="43"/>
      <c r="N7" s="43"/>
      <c r="O7" s="43">
        <v>1</v>
      </c>
      <c r="P7" s="43">
        <v>1</v>
      </c>
      <c r="Q7" s="43"/>
      <c r="R7" s="43"/>
      <c r="S7" s="43"/>
      <c r="T7" s="43"/>
      <c r="U7" s="81">
        <v>50193</v>
      </c>
      <c r="V7" s="28"/>
      <c r="W7" s="74" t="s">
        <v>306</v>
      </c>
      <c r="X7" s="74" t="s">
        <v>315</v>
      </c>
      <c r="Y7" s="74" t="s">
        <v>339</v>
      </c>
      <c r="Z7" s="74" t="s">
        <v>346</v>
      </c>
      <c r="AA7" s="101" t="s">
        <v>387</v>
      </c>
      <c r="AB7" s="101" t="s">
        <v>410</v>
      </c>
    </row>
    <row r="8" spans="1:35">
      <c r="B8" s="84"/>
      <c r="C8" s="85"/>
      <c r="D8" s="77"/>
      <c r="E8" s="77"/>
      <c r="F8" s="77"/>
      <c r="G8" s="79"/>
      <c r="H8" s="2" t="s">
        <v>21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82"/>
      <c r="V8" s="2"/>
      <c r="W8" s="75"/>
      <c r="X8" s="75"/>
      <c r="Y8" s="75"/>
      <c r="Z8" s="75"/>
      <c r="AA8" s="76"/>
      <c r="AB8" s="76"/>
    </row>
    <row r="9" spans="1:35" ht="15" customHeight="1">
      <c r="B9" s="84" t="s">
        <v>102</v>
      </c>
      <c r="C9" s="85">
        <v>4</v>
      </c>
      <c r="D9" s="77" t="s">
        <v>109</v>
      </c>
      <c r="E9" s="77" t="s">
        <v>110</v>
      </c>
      <c r="F9" s="77" t="s">
        <v>412</v>
      </c>
      <c r="G9" s="78" t="s">
        <v>111</v>
      </c>
      <c r="H9" s="28" t="s">
        <v>20</v>
      </c>
      <c r="I9" s="43"/>
      <c r="J9" s="43"/>
      <c r="K9" s="43"/>
      <c r="L9" s="43"/>
      <c r="M9" s="43"/>
      <c r="N9" s="43"/>
      <c r="O9" s="43">
        <v>1</v>
      </c>
      <c r="P9" s="43">
        <v>1</v>
      </c>
      <c r="Q9" s="43">
        <v>1</v>
      </c>
      <c r="R9" s="43">
        <v>1</v>
      </c>
      <c r="S9" s="43"/>
      <c r="T9" s="43"/>
      <c r="U9" s="82"/>
      <c r="V9" s="28"/>
      <c r="W9" s="76"/>
      <c r="X9" s="76"/>
      <c r="Y9" s="76"/>
      <c r="Z9" s="76"/>
      <c r="AA9" s="101" t="s">
        <v>388</v>
      </c>
      <c r="AB9" s="101" t="s">
        <v>413</v>
      </c>
    </row>
    <row r="10" spans="1:35">
      <c r="B10" s="84"/>
      <c r="C10" s="85"/>
      <c r="D10" s="77"/>
      <c r="E10" s="77"/>
      <c r="F10" s="77"/>
      <c r="G10" s="79"/>
      <c r="H10" s="2" t="s">
        <v>21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83"/>
      <c r="V10" s="2"/>
      <c r="W10" s="76"/>
      <c r="X10" s="76"/>
      <c r="Y10" s="76"/>
      <c r="Z10" s="76"/>
      <c r="AA10" s="76"/>
      <c r="AB10" s="76"/>
    </row>
    <row r="11" spans="1:35" ht="17.100000000000001" customHeight="1">
      <c r="B11" s="66" t="s">
        <v>96</v>
      </c>
      <c r="C11" s="67">
        <v>5</v>
      </c>
      <c r="D11" s="68" t="s">
        <v>71</v>
      </c>
      <c r="E11" s="80" t="s">
        <v>269</v>
      </c>
      <c r="F11" s="68" t="s">
        <v>113</v>
      </c>
      <c r="G11" s="69" t="s">
        <v>31</v>
      </c>
      <c r="H11" s="28" t="s">
        <v>20</v>
      </c>
      <c r="I11" s="43">
        <v>1</v>
      </c>
      <c r="J11" s="43">
        <v>1</v>
      </c>
      <c r="K11" s="43">
        <v>1</v>
      </c>
      <c r="L11" s="43"/>
      <c r="M11" s="43"/>
      <c r="N11" s="43"/>
      <c r="O11" s="43"/>
      <c r="P11" s="43"/>
      <c r="Q11" s="43"/>
      <c r="R11" s="43"/>
      <c r="S11" s="43"/>
      <c r="T11" s="43"/>
      <c r="U11" s="28"/>
      <c r="V11" s="28"/>
      <c r="W11" s="65"/>
      <c r="X11" s="65"/>
      <c r="Y11" s="65"/>
      <c r="Z11" s="65"/>
      <c r="AA11" s="65"/>
      <c r="AB11" s="65"/>
    </row>
    <row r="12" spans="1:35">
      <c r="B12" s="66"/>
      <c r="C12" s="67"/>
      <c r="D12" s="68"/>
      <c r="E12" s="80"/>
      <c r="F12" s="68"/>
      <c r="G12" s="70"/>
      <c r="H12" s="2" t="s">
        <v>21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"/>
      <c r="V12" s="2"/>
      <c r="W12" s="65"/>
      <c r="X12" s="65"/>
      <c r="Y12" s="65"/>
      <c r="Z12" s="65"/>
      <c r="AA12" s="65"/>
      <c r="AB12" s="65"/>
    </row>
    <row r="13" spans="1:35" ht="17.100000000000001" customHeight="1">
      <c r="B13" s="66" t="s">
        <v>102</v>
      </c>
      <c r="C13" s="67">
        <v>6</v>
      </c>
      <c r="D13" s="68" t="s">
        <v>115</v>
      </c>
      <c r="E13" s="68" t="s">
        <v>116</v>
      </c>
      <c r="F13" s="68" t="s">
        <v>105</v>
      </c>
      <c r="G13" s="69" t="s">
        <v>73</v>
      </c>
      <c r="H13" s="28" t="s">
        <v>20</v>
      </c>
      <c r="I13" s="43"/>
      <c r="J13" s="43"/>
      <c r="K13" s="43">
        <v>1</v>
      </c>
      <c r="L13" s="43">
        <v>1</v>
      </c>
      <c r="M13" s="43">
        <v>1</v>
      </c>
      <c r="N13" s="43"/>
      <c r="O13" s="43"/>
      <c r="P13" s="43"/>
      <c r="Q13" s="43"/>
      <c r="R13" s="43"/>
      <c r="S13" s="43"/>
      <c r="T13" s="43"/>
      <c r="U13" s="28" t="s">
        <v>117</v>
      </c>
      <c r="V13" s="28"/>
      <c r="W13" s="101"/>
      <c r="X13" s="74" t="s">
        <v>183</v>
      </c>
      <c r="Y13" s="74" t="s">
        <v>340</v>
      </c>
      <c r="Z13" s="104" t="s">
        <v>366</v>
      </c>
      <c r="AA13" s="76" t="s">
        <v>389</v>
      </c>
      <c r="AB13" s="101" t="s">
        <v>414</v>
      </c>
      <c r="AG13" s="6" t="s">
        <v>2</v>
      </c>
      <c r="AH13" s="6" t="s">
        <v>120</v>
      </c>
      <c r="AI13" s="6" t="s">
        <v>121</v>
      </c>
    </row>
    <row r="14" spans="1:35">
      <c r="B14" s="66"/>
      <c r="C14" s="67"/>
      <c r="D14" s="68"/>
      <c r="E14" s="68"/>
      <c r="F14" s="68"/>
      <c r="G14" s="70"/>
      <c r="H14" s="2" t="s">
        <v>21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"/>
      <c r="V14" s="2"/>
      <c r="W14" s="76"/>
      <c r="X14" s="75"/>
      <c r="Y14" s="75"/>
      <c r="Z14" s="105"/>
      <c r="AA14" s="76"/>
      <c r="AB14" s="76"/>
    </row>
    <row r="15" spans="1:35">
      <c r="B15" s="66" t="s">
        <v>96</v>
      </c>
      <c r="C15" s="67">
        <v>7</v>
      </c>
      <c r="D15" s="68" t="s">
        <v>43</v>
      </c>
      <c r="E15" s="68" t="s">
        <v>122</v>
      </c>
      <c r="F15" s="68" t="s">
        <v>31</v>
      </c>
      <c r="G15" s="69" t="s">
        <v>123</v>
      </c>
      <c r="H15" s="28" t="s">
        <v>20</v>
      </c>
      <c r="I15" s="43"/>
      <c r="J15" s="43"/>
      <c r="K15" s="43">
        <v>1</v>
      </c>
      <c r="L15" s="43">
        <v>1</v>
      </c>
      <c r="M15" s="43">
        <v>1</v>
      </c>
      <c r="N15" s="43"/>
      <c r="O15" s="43"/>
      <c r="P15" s="43"/>
      <c r="Q15" s="43"/>
      <c r="R15" s="43"/>
      <c r="S15" s="43"/>
      <c r="T15" s="43"/>
      <c r="U15" s="28" t="s">
        <v>117</v>
      </c>
      <c r="V15" s="28"/>
      <c r="W15" s="65"/>
      <c r="X15" s="65"/>
      <c r="Y15" s="65"/>
      <c r="Z15" s="65"/>
      <c r="AA15" s="65"/>
      <c r="AB15" s="65"/>
      <c r="AG15" s="6" t="s">
        <v>39</v>
      </c>
      <c r="AH15" s="6">
        <v>8</v>
      </c>
      <c r="AI15" s="6">
        <v>2</v>
      </c>
    </row>
    <row r="16" spans="1:35">
      <c r="B16" s="66"/>
      <c r="C16" s="67"/>
      <c r="D16" s="68"/>
      <c r="E16" s="68"/>
      <c r="F16" s="68"/>
      <c r="G16" s="70"/>
      <c r="H16" s="2" t="s">
        <v>21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"/>
      <c r="V16" s="2"/>
      <c r="W16" s="65"/>
      <c r="X16" s="65"/>
      <c r="Y16" s="65"/>
      <c r="Z16" s="65"/>
      <c r="AA16" s="65"/>
      <c r="AB16" s="65"/>
      <c r="AG16" s="6" t="s">
        <v>38</v>
      </c>
      <c r="AH16" s="6">
        <v>6</v>
      </c>
    </row>
    <row r="17" spans="2:35">
      <c r="B17" s="66" t="s">
        <v>96</v>
      </c>
      <c r="C17" s="67">
        <v>8</v>
      </c>
      <c r="D17" s="68" t="s">
        <v>124</v>
      </c>
      <c r="E17" s="68" t="s">
        <v>125</v>
      </c>
      <c r="F17" s="68" t="s">
        <v>31</v>
      </c>
      <c r="G17" s="68" t="s">
        <v>126</v>
      </c>
      <c r="H17" s="28" t="s">
        <v>20</v>
      </c>
      <c r="I17" s="43"/>
      <c r="J17" s="43"/>
      <c r="K17" s="43">
        <v>1</v>
      </c>
      <c r="L17" s="43">
        <v>1</v>
      </c>
      <c r="M17" s="43">
        <v>1</v>
      </c>
      <c r="N17" s="43">
        <v>1</v>
      </c>
      <c r="O17" s="43"/>
      <c r="P17" s="43"/>
      <c r="Q17" s="43"/>
      <c r="R17" s="43"/>
      <c r="S17" s="43"/>
      <c r="T17" s="43"/>
      <c r="U17" s="28"/>
      <c r="V17" s="28"/>
      <c r="W17" s="101" t="s">
        <v>256</v>
      </c>
      <c r="X17" s="74" t="s">
        <v>316</v>
      </c>
      <c r="Y17" s="74" t="s">
        <v>341</v>
      </c>
      <c r="Z17" s="74" t="s">
        <v>367</v>
      </c>
      <c r="AA17" s="101" t="s">
        <v>390</v>
      </c>
      <c r="AB17" s="101" t="s">
        <v>415</v>
      </c>
      <c r="AG17" s="6" t="s">
        <v>97</v>
      </c>
      <c r="AH17" s="6">
        <v>8</v>
      </c>
      <c r="AI17" s="6">
        <v>5</v>
      </c>
    </row>
    <row r="18" spans="2:35">
      <c r="B18" s="66"/>
      <c r="C18" s="67"/>
      <c r="D18" s="68"/>
      <c r="E18" s="68"/>
      <c r="F18" s="68"/>
      <c r="G18" s="68"/>
      <c r="H18" s="2" t="s">
        <v>21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"/>
      <c r="V18" s="2"/>
      <c r="W18" s="76"/>
      <c r="X18" s="75"/>
      <c r="Y18" s="75"/>
      <c r="Z18" s="75"/>
      <c r="AA18" s="76"/>
      <c r="AB18" s="76"/>
      <c r="AG18" s="6" t="s">
        <v>127</v>
      </c>
      <c r="AH18" s="6">
        <v>12</v>
      </c>
      <c r="AI18" s="6">
        <v>5</v>
      </c>
    </row>
    <row r="19" spans="2:35">
      <c r="B19" s="66" t="s">
        <v>96</v>
      </c>
      <c r="C19" s="67">
        <v>9</v>
      </c>
      <c r="D19" s="68" t="s">
        <v>97</v>
      </c>
      <c r="E19" s="68" t="s">
        <v>128</v>
      </c>
      <c r="F19" s="68" t="s">
        <v>129</v>
      </c>
      <c r="G19" s="68" t="s">
        <v>130</v>
      </c>
      <c r="H19" s="28" t="s">
        <v>20</v>
      </c>
      <c r="I19" s="43"/>
      <c r="J19" s="43"/>
      <c r="K19" s="43">
        <v>1</v>
      </c>
      <c r="L19" s="43">
        <v>1</v>
      </c>
      <c r="M19" s="43"/>
      <c r="N19" s="43"/>
      <c r="O19" s="43"/>
      <c r="P19" s="43"/>
      <c r="Q19" s="43"/>
      <c r="R19" s="43"/>
      <c r="S19" s="43"/>
      <c r="T19" s="43"/>
      <c r="U19" s="28" t="s">
        <v>99</v>
      </c>
      <c r="V19" s="28"/>
      <c r="W19" s="101"/>
      <c r="X19" s="74" t="s">
        <v>317</v>
      </c>
      <c r="Y19" s="74" t="s">
        <v>342</v>
      </c>
      <c r="Z19" s="65"/>
      <c r="AA19" s="65"/>
      <c r="AB19" s="65"/>
      <c r="AG19" s="6" t="s">
        <v>40</v>
      </c>
      <c r="AH19" s="6">
        <v>1</v>
      </c>
      <c r="AI19" s="6">
        <v>0</v>
      </c>
    </row>
    <row r="20" spans="2:35" ht="42.2" customHeight="1">
      <c r="B20" s="66"/>
      <c r="C20" s="67"/>
      <c r="D20" s="68"/>
      <c r="E20" s="68"/>
      <c r="F20" s="68"/>
      <c r="G20" s="68"/>
      <c r="H20" s="2" t="s">
        <v>21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"/>
      <c r="V20" s="2"/>
      <c r="W20" s="76"/>
      <c r="X20" s="75"/>
      <c r="Y20" s="75"/>
      <c r="Z20" s="65"/>
      <c r="AA20" s="65"/>
      <c r="AB20" s="65"/>
      <c r="AG20" s="6" t="s">
        <v>131</v>
      </c>
      <c r="AH20" s="6">
        <v>1</v>
      </c>
      <c r="AI20" s="6">
        <v>1</v>
      </c>
    </row>
    <row r="21" spans="2:35" ht="15" customHeight="1">
      <c r="B21" s="66" t="s">
        <v>102</v>
      </c>
      <c r="C21" s="67">
        <v>10</v>
      </c>
      <c r="D21" s="68" t="s">
        <v>132</v>
      </c>
      <c r="E21" s="68" t="s">
        <v>133</v>
      </c>
      <c r="F21" s="68" t="s">
        <v>31</v>
      </c>
      <c r="G21" s="69" t="s">
        <v>134</v>
      </c>
      <c r="H21" s="28" t="s">
        <v>20</v>
      </c>
      <c r="I21" s="43"/>
      <c r="J21" s="43"/>
      <c r="K21" s="43"/>
      <c r="L21" s="43">
        <v>1</v>
      </c>
      <c r="M21" s="43">
        <v>1</v>
      </c>
      <c r="N21" s="43">
        <v>1</v>
      </c>
      <c r="O21" s="43"/>
      <c r="P21" s="43"/>
      <c r="Q21" s="43"/>
      <c r="R21" s="43"/>
      <c r="S21" s="43"/>
      <c r="T21" s="43"/>
      <c r="U21" s="28" t="s">
        <v>99</v>
      </c>
      <c r="V21" s="28"/>
      <c r="W21" s="76"/>
      <c r="X21" s="76" t="s">
        <v>296</v>
      </c>
      <c r="Y21" s="75" t="s">
        <v>296</v>
      </c>
      <c r="Z21" s="75" t="s">
        <v>368</v>
      </c>
      <c r="AA21" s="76" t="s">
        <v>391</v>
      </c>
      <c r="AB21" s="76" t="s">
        <v>178</v>
      </c>
    </row>
    <row r="22" spans="2:35">
      <c r="B22" s="66"/>
      <c r="C22" s="67"/>
      <c r="D22" s="68"/>
      <c r="E22" s="68"/>
      <c r="F22" s="68"/>
      <c r="G22" s="70"/>
      <c r="H22" s="2" t="s">
        <v>21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"/>
      <c r="V22" s="2"/>
      <c r="W22" s="76"/>
      <c r="X22" s="76"/>
      <c r="Y22" s="75"/>
      <c r="Z22" s="75"/>
      <c r="AA22" s="76"/>
      <c r="AB22" s="76"/>
    </row>
    <row r="23" spans="2:35" ht="15.75" customHeight="1">
      <c r="B23" s="66" t="s">
        <v>96</v>
      </c>
      <c r="C23" s="67">
        <v>11</v>
      </c>
      <c r="D23" s="68" t="s">
        <v>135</v>
      </c>
      <c r="E23" s="68" t="s">
        <v>136</v>
      </c>
      <c r="F23" s="68" t="s">
        <v>105</v>
      </c>
      <c r="G23" s="68" t="s">
        <v>130</v>
      </c>
      <c r="H23" s="28" t="s">
        <v>20</v>
      </c>
      <c r="I23" s="43"/>
      <c r="J23" s="43"/>
      <c r="K23" s="43"/>
      <c r="L23" s="43"/>
      <c r="M23" s="43">
        <v>1</v>
      </c>
      <c r="N23" s="43">
        <v>1</v>
      </c>
      <c r="O23" s="43">
        <v>1</v>
      </c>
      <c r="P23" s="43">
        <v>1</v>
      </c>
      <c r="Q23" s="43"/>
      <c r="R23" s="43"/>
      <c r="S23" s="43"/>
      <c r="T23" s="43"/>
      <c r="U23" s="44">
        <v>3072</v>
      </c>
      <c r="V23" s="28"/>
      <c r="W23" s="74" t="s">
        <v>307</v>
      </c>
      <c r="X23" s="74" t="s">
        <v>318</v>
      </c>
      <c r="Y23" s="74" t="s">
        <v>343</v>
      </c>
      <c r="Z23" s="74" t="s">
        <v>369</v>
      </c>
      <c r="AA23" s="65"/>
      <c r="AB23" s="65"/>
      <c r="AC23" s="45" t="s">
        <v>249</v>
      </c>
    </row>
    <row r="24" spans="2:35">
      <c r="B24" s="66"/>
      <c r="C24" s="67"/>
      <c r="D24" s="68"/>
      <c r="E24" s="68"/>
      <c r="F24" s="68"/>
      <c r="G24" s="68"/>
      <c r="H24" s="2" t="s">
        <v>21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 t="s">
        <v>138</v>
      </c>
      <c r="V24" s="2"/>
      <c r="W24" s="75"/>
      <c r="X24" s="75"/>
      <c r="Y24" s="75"/>
      <c r="Z24" s="75"/>
      <c r="AA24" s="65"/>
      <c r="AB24" s="65"/>
    </row>
    <row r="25" spans="2:35" ht="21.95" customHeight="1">
      <c r="B25" s="66" t="s">
        <v>102</v>
      </c>
      <c r="C25" s="67">
        <v>12</v>
      </c>
      <c r="D25" s="68" t="s">
        <v>139</v>
      </c>
      <c r="E25" s="68" t="s">
        <v>140</v>
      </c>
      <c r="F25" s="68" t="s">
        <v>105</v>
      </c>
      <c r="G25" s="69" t="s">
        <v>141</v>
      </c>
      <c r="H25" s="28" t="s">
        <v>20</v>
      </c>
      <c r="I25" s="43"/>
      <c r="J25" s="43"/>
      <c r="K25" s="43"/>
      <c r="L25" s="43"/>
      <c r="M25" s="43"/>
      <c r="N25" s="43"/>
      <c r="O25" s="43">
        <v>1</v>
      </c>
      <c r="P25" s="43">
        <v>1</v>
      </c>
      <c r="Q25" s="43">
        <v>1</v>
      </c>
      <c r="R25" s="43"/>
      <c r="S25" s="43"/>
      <c r="T25" s="43"/>
      <c r="U25" s="28">
        <v>800</v>
      </c>
      <c r="V25" s="28"/>
      <c r="W25" s="76"/>
      <c r="X25" s="76"/>
      <c r="Y25" s="76"/>
      <c r="Z25" s="76"/>
      <c r="AA25" s="101" t="s">
        <v>392</v>
      </c>
      <c r="AB25" s="101" t="s">
        <v>416</v>
      </c>
      <c r="AC25" s="6" t="s">
        <v>142</v>
      </c>
    </row>
    <row r="26" spans="2:35" ht="52.5" customHeight="1">
      <c r="B26" s="66"/>
      <c r="C26" s="67"/>
      <c r="D26" s="68"/>
      <c r="E26" s="68"/>
      <c r="F26" s="68"/>
      <c r="G26" s="70"/>
      <c r="H26" s="2" t="s">
        <v>21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"/>
      <c r="V26" s="2"/>
      <c r="W26" s="76"/>
      <c r="X26" s="76"/>
      <c r="Y26" s="76"/>
      <c r="Z26" s="76"/>
      <c r="AA26" s="76"/>
      <c r="AB26" s="76"/>
    </row>
    <row r="27" spans="2:35" ht="15.75" customHeight="1">
      <c r="B27" s="66" t="s">
        <v>102</v>
      </c>
      <c r="C27" s="67">
        <v>13</v>
      </c>
      <c r="D27" s="68" t="s">
        <v>39</v>
      </c>
      <c r="E27" s="80" t="s">
        <v>143</v>
      </c>
      <c r="F27" s="68" t="s">
        <v>51</v>
      </c>
      <c r="G27" s="69" t="s">
        <v>144</v>
      </c>
      <c r="H27" s="28" t="s">
        <v>20</v>
      </c>
      <c r="I27" s="43"/>
      <c r="J27" s="43"/>
      <c r="K27" s="43"/>
      <c r="L27" s="43"/>
      <c r="M27" s="43"/>
      <c r="N27" s="43"/>
      <c r="O27" s="43"/>
      <c r="P27" s="43"/>
      <c r="Q27" s="43">
        <v>1</v>
      </c>
      <c r="R27" s="43">
        <v>1</v>
      </c>
      <c r="S27" s="43">
        <v>1</v>
      </c>
      <c r="T27" s="43">
        <v>1</v>
      </c>
      <c r="U27" s="47">
        <v>1825</v>
      </c>
      <c r="V27" s="28"/>
      <c r="W27" s="76"/>
      <c r="X27" s="76"/>
      <c r="Y27" s="76"/>
      <c r="Z27" s="76"/>
      <c r="AA27" s="76"/>
      <c r="AB27" s="76"/>
    </row>
    <row r="28" spans="2:35" ht="15.75" customHeight="1">
      <c r="B28" s="66"/>
      <c r="C28" s="67"/>
      <c r="D28" s="68"/>
      <c r="E28" s="80"/>
      <c r="F28" s="68"/>
      <c r="G28" s="70"/>
      <c r="H28" s="2" t="s">
        <v>21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8"/>
      <c r="V28" s="2"/>
      <c r="W28" s="76"/>
      <c r="X28" s="76"/>
      <c r="Y28" s="76"/>
      <c r="Z28" s="76"/>
      <c r="AA28" s="76"/>
      <c r="AB28" s="76"/>
    </row>
    <row r="29" spans="2:35" ht="31.5">
      <c r="B29" s="66" t="s">
        <v>96</v>
      </c>
      <c r="C29" s="67">
        <v>14</v>
      </c>
      <c r="D29" s="68" t="s">
        <v>145</v>
      </c>
      <c r="E29" s="68" t="s">
        <v>146</v>
      </c>
      <c r="F29" s="68" t="s">
        <v>105</v>
      </c>
      <c r="G29" s="68" t="s">
        <v>126</v>
      </c>
      <c r="H29" s="28" t="s">
        <v>20</v>
      </c>
      <c r="I29" s="43"/>
      <c r="J29" s="43"/>
      <c r="K29" s="43"/>
      <c r="L29" s="43"/>
      <c r="M29" s="43"/>
      <c r="N29" s="43"/>
      <c r="O29" s="43"/>
      <c r="P29" s="43"/>
      <c r="Q29" s="43">
        <v>1</v>
      </c>
      <c r="R29" s="43">
        <v>1</v>
      </c>
      <c r="S29" s="43">
        <v>1</v>
      </c>
      <c r="T29" s="43"/>
      <c r="U29" s="49" t="s">
        <v>147</v>
      </c>
      <c r="V29" s="28"/>
      <c r="W29" s="76"/>
      <c r="X29" s="75" t="s">
        <v>321</v>
      </c>
      <c r="Y29" s="76"/>
      <c r="Z29" s="75" t="s">
        <v>370</v>
      </c>
      <c r="AA29" s="76"/>
      <c r="AB29" s="76"/>
    </row>
    <row r="30" spans="2:35">
      <c r="B30" s="66"/>
      <c r="C30" s="67"/>
      <c r="D30" s="68"/>
      <c r="E30" s="68"/>
      <c r="F30" s="68"/>
      <c r="G30" s="68"/>
      <c r="H30" s="2" t="s">
        <v>21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"/>
      <c r="V30" s="2"/>
      <c r="W30" s="76"/>
      <c r="X30" s="75"/>
      <c r="Y30" s="76"/>
      <c r="Z30" s="75"/>
      <c r="AA30" s="76"/>
      <c r="AB30" s="76"/>
    </row>
    <row r="31" spans="2:35" ht="20.25" customHeight="1">
      <c r="B31" s="66" t="s">
        <v>102</v>
      </c>
      <c r="C31" s="67">
        <v>15</v>
      </c>
      <c r="D31" s="68" t="s">
        <v>124</v>
      </c>
      <c r="E31" s="68" t="s">
        <v>148</v>
      </c>
      <c r="F31" s="68" t="s">
        <v>126</v>
      </c>
      <c r="G31" s="68" t="s">
        <v>126</v>
      </c>
      <c r="H31" s="28" t="s">
        <v>20</v>
      </c>
      <c r="I31" s="43"/>
      <c r="J31" s="43"/>
      <c r="K31" s="43"/>
      <c r="L31" s="43"/>
      <c r="M31" s="43"/>
      <c r="N31" s="43"/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28" t="s">
        <v>149</v>
      </c>
      <c r="V31" s="28"/>
      <c r="W31" s="76"/>
      <c r="X31" s="76"/>
      <c r="Y31" s="76"/>
      <c r="Z31" s="76"/>
      <c r="AA31" s="76" t="s">
        <v>393</v>
      </c>
      <c r="AB31" s="76"/>
    </row>
    <row r="32" spans="2:35" ht="15.75" customHeight="1">
      <c r="B32" s="66"/>
      <c r="C32" s="67"/>
      <c r="D32" s="68"/>
      <c r="E32" s="68"/>
      <c r="F32" s="68"/>
      <c r="G32" s="68"/>
      <c r="H32" s="2" t="s">
        <v>21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"/>
      <c r="V32" s="2"/>
      <c r="W32" s="76"/>
      <c r="X32" s="76"/>
      <c r="Y32" s="76"/>
      <c r="Z32" s="76"/>
      <c r="AA32" s="76"/>
      <c r="AB32" s="76"/>
    </row>
    <row r="33" spans="2:28" ht="15" customHeight="1">
      <c r="B33" s="66" t="s">
        <v>96</v>
      </c>
      <c r="C33" s="67">
        <v>16</v>
      </c>
      <c r="D33" s="68" t="s">
        <v>124</v>
      </c>
      <c r="E33" s="68" t="s">
        <v>150</v>
      </c>
      <c r="F33" s="68" t="s">
        <v>31</v>
      </c>
      <c r="G33" s="68" t="s">
        <v>126</v>
      </c>
      <c r="H33" s="28" t="s">
        <v>20</v>
      </c>
      <c r="I33" s="43"/>
      <c r="J33" s="43"/>
      <c r="K33" s="43"/>
      <c r="L33" s="43"/>
      <c r="M33" s="43"/>
      <c r="N33" s="43">
        <v>1</v>
      </c>
      <c r="O33" s="43">
        <v>1</v>
      </c>
      <c r="P33" s="43">
        <v>1</v>
      </c>
      <c r="Q33" s="43">
        <v>1</v>
      </c>
      <c r="R33" s="43"/>
      <c r="S33" s="43"/>
      <c r="T33" s="43"/>
      <c r="U33" s="28" t="s">
        <v>149</v>
      </c>
      <c r="V33" s="28"/>
      <c r="W33" s="76"/>
      <c r="X33" s="76"/>
      <c r="Y33" s="76"/>
      <c r="Z33" s="76"/>
      <c r="AA33" s="76"/>
      <c r="AB33" s="76"/>
    </row>
    <row r="34" spans="2:28">
      <c r="B34" s="66"/>
      <c r="C34" s="67"/>
      <c r="D34" s="68"/>
      <c r="E34" s="68"/>
      <c r="F34" s="68"/>
      <c r="G34" s="68"/>
      <c r="H34" s="2" t="s">
        <v>21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"/>
      <c r="V34" s="2"/>
      <c r="W34" s="76"/>
      <c r="X34" s="76"/>
      <c r="Y34" s="76"/>
      <c r="Z34" s="76"/>
      <c r="AA34" s="76"/>
      <c r="AB34" s="76"/>
    </row>
    <row r="35" spans="2:28" ht="20.25" customHeight="1">
      <c r="B35" s="66"/>
      <c r="C35" s="67"/>
      <c r="D35" s="68"/>
      <c r="E35" s="96"/>
      <c r="F35" s="68"/>
      <c r="G35" s="68"/>
      <c r="H35" s="28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8"/>
      <c r="V35" s="28"/>
      <c r="W35" s="76"/>
      <c r="X35" s="76"/>
      <c r="Y35" s="76"/>
      <c r="Z35" s="76"/>
      <c r="AA35" s="76"/>
      <c r="AB35" s="76"/>
    </row>
    <row r="36" spans="2:28" ht="15.75" customHeight="1" thickBot="1">
      <c r="B36" s="94"/>
      <c r="C36" s="95"/>
      <c r="D36" s="93"/>
      <c r="E36" s="97"/>
      <c r="F36" s="93"/>
      <c r="G36" s="93"/>
      <c r="H36" s="32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32"/>
      <c r="V36" s="32"/>
      <c r="W36" s="76"/>
      <c r="X36" s="76"/>
      <c r="Y36" s="76"/>
      <c r="Z36" s="76"/>
      <c r="AA36" s="76"/>
      <c r="AB36" s="76"/>
    </row>
    <row r="37" spans="2:28" ht="15.75" customHeight="1">
      <c r="B37" s="17"/>
      <c r="C37" s="17"/>
      <c r="E37" s="6" t="s">
        <v>151</v>
      </c>
      <c r="O37" s="86" t="s">
        <v>152</v>
      </c>
      <c r="P37" s="87"/>
      <c r="Q37" s="87"/>
      <c r="R37" s="87"/>
      <c r="S37" s="87"/>
      <c r="T37" s="88"/>
      <c r="U37" s="51">
        <f>SUMIF($H$3:$H$36,"Plan",$U$3:$U$36)</f>
        <v>55890</v>
      </c>
      <c r="V37" s="52">
        <f>SUMIF($H$3:$H$36,"Plan",$V$3:$V$36)</f>
        <v>0</v>
      </c>
    </row>
    <row r="38" spans="2:28" ht="19.5" customHeight="1" thickBot="1">
      <c r="B38" s="17"/>
      <c r="C38" s="17"/>
      <c r="E38" s="6" t="s">
        <v>153</v>
      </c>
      <c r="O38" s="89" t="s">
        <v>154</v>
      </c>
      <c r="P38" s="90"/>
      <c r="Q38" s="90"/>
      <c r="R38" s="90"/>
      <c r="S38" s="90"/>
      <c r="T38" s="91"/>
      <c r="U38" s="53">
        <f>SUMIF($H$3:$H$36,"Result",$U$3:$U$36)</f>
        <v>0</v>
      </c>
      <c r="V38" s="23">
        <f>SUMIF($H$3:$H$36,"Result",$V$3:$V$36)</f>
        <v>0</v>
      </c>
    </row>
    <row r="40" spans="2:28" ht="20.25" customHeight="1">
      <c r="B40" s="67"/>
      <c r="C40" s="67"/>
      <c r="D40" s="68" t="s">
        <v>155</v>
      </c>
      <c r="E40" s="80" t="s">
        <v>156</v>
      </c>
      <c r="F40" s="68" t="s">
        <v>157</v>
      </c>
      <c r="G40" s="68"/>
      <c r="H40" s="28" t="s">
        <v>158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28"/>
      <c r="V40" s="28"/>
      <c r="W40" s="65"/>
      <c r="X40" s="65"/>
      <c r="Y40" s="65"/>
      <c r="Z40" s="65"/>
      <c r="AA40" s="65"/>
      <c r="AB40" s="65"/>
    </row>
    <row r="41" spans="2:28" ht="33" customHeight="1">
      <c r="B41" s="67"/>
      <c r="C41" s="67"/>
      <c r="D41" s="68"/>
      <c r="E41" s="92"/>
      <c r="F41" s="68"/>
      <c r="G41" s="68"/>
      <c r="H41" s="2" t="s">
        <v>160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2"/>
      <c r="V41" s="2"/>
      <c r="W41" s="65"/>
      <c r="X41" s="65"/>
      <c r="Y41" s="65"/>
      <c r="Z41" s="65"/>
      <c r="AA41" s="65"/>
      <c r="AB41" s="65"/>
    </row>
    <row r="42" spans="2:28">
      <c r="B42" s="67"/>
      <c r="C42" s="67"/>
      <c r="D42" s="68"/>
      <c r="E42" s="96" t="s">
        <v>193</v>
      </c>
      <c r="F42" s="68"/>
      <c r="G42" s="68"/>
      <c r="H42" s="28" t="s">
        <v>158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8"/>
      <c r="V42" s="28"/>
      <c r="W42" s="100" t="s">
        <v>218</v>
      </c>
      <c r="X42" s="100" t="s">
        <v>218</v>
      </c>
      <c r="Y42" s="100" t="s">
        <v>218</v>
      </c>
      <c r="Z42" s="100"/>
      <c r="AA42" s="100"/>
      <c r="AB42" s="100"/>
    </row>
    <row r="43" spans="2:28">
      <c r="B43" s="67"/>
      <c r="C43" s="67"/>
      <c r="D43" s="68"/>
      <c r="E43" s="96"/>
      <c r="F43" s="68"/>
      <c r="G43" s="68"/>
      <c r="H43" s="2" t="s">
        <v>160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2"/>
      <c r="V43" s="2"/>
      <c r="W43" s="100"/>
      <c r="X43" s="100"/>
      <c r="Y43" s="100"/>
      <c r="Z43" s="100"/>
      <c r="AA43" s="100"/>
      <c r="AB43" s="100"/>
    </row>
    <row r="44" spans="2:28">
      <c r="B44" s="67"/>
      <c r="C44" s="67"/>
      <c r="D44" s="68"/>
      <c r="E44" s="96" t="s">
        <v>237</v>
      </c>
      <c r="F44" s="68"/>
      <c r="G44" s="68"/>
      <c r="H44" s="28" t="s">
        <v>158</v>
      </c>
      <c r="I44" s="43"/>
      <c r="J44" s="43"/>
      <c r="K44" s="43"/>
      <c r="L44" s="43">
        <v>1</v>
      </c>
      <c r="M44" s="43"/>
      <c r="N44" s="43"/>
      <c r="O44" s="43"/>
      <c r="P44" s="43"/>
      <c r="Q44" s="43"/>
      <c r="R44" s="43"/>
      <c r="S44" s="43"/>
      <c r="T44" s="43"/>
      <c r="U44" s="28"/>
      <c r="V44" s="28"/>
      <c r="W44" s="100" t="s">
        <v>289</v>
      </c>
      <c r="X44" s="100" t="s">
        <v>289</v>
      </c>
      <c r="Y44" s="100" t="s">
        <v>289</v>
      </c>
      <c r="Z44" s="100"/>
      <c r="AA44" s="100"/>
      <c r="AB44" s="100"/>
    </row>
    <row r="45" spans="2:28">
      <c r="B45" s="67"/>
      <c r="C45" s="67"/>
      <c r="D45" s="68"/>
      <c r="E45" s="96"/>
      <c r="F45" s="68"/>
      <c r="G45" s="68"/>
      <c r="H45" s="2" t="s">
        <v>160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"/>
      <c r="V45" s="2"/>
      <c r="W45" s="100"/>
      <c r="X45" s="100"/>
      <c r="Y45" s="100"/>
      <c r="Z45" s="100"/>
      <c r="AA45" s="100"/>
      <c r="AB45" s="100"/>
    </row>
    <row r="46" spans="2:28">
      <c r="B46" s="67"/>
      <c r="C46" s="67"/>
      <c r="D46" s="68"/>
      <c r="E46" s="96" t="s">
        <v>250</v>
      </c>
      <c r="F46" s="68"/>
      <c r="G46" s="68"/>
      <c r="H46" s="28" t="s">
        <v>158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28"/>
      <c r="V46" s="28"/>
      <c r="W46" s="96" t="s">
        <v>308</v>
      </c>
      <c r="X46" s="99" t="s">
        <v>319</v>
      </c>
      <c r="Y46" s="68" t="s">
        <v>344</v>
      </c>
      <c r="Z46" s="103" t="s">
        <v>326</v>
      </c>
      <c r="AA46" s="76" t="s">
        <v>394</v>
      </c>
      <c r="AB46" s="76"/>
    </row>
    <row r="47" spans="2:28">
      <c r="B47" s="67"/>
      <c r="C47" s="67"/>
      <c r="D47" s="68"/>
      <c r="E47" s="96"/>
      <c r="F47" s="68"/>
      <c r="G47" s="68"/>
      <c r="H47" s="2" t="s">
        <v>160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"/>
      <c r="V47" s="2"/>
      <c r="W47" s="96"/>
      <c r="X47" s="99"/>
      <c r="Y47" s="96"/>
      <c r="Z47" s="99"/>
      <c r="AA47" s="76"/>
      <c r="AB47" s="76"/>
    </row>
    <row r="48" spans="2:28">
      <c r="B48" s="67"/>
      <c r="C48" s="67"/>
      <c r="D48" s="68"/>
      <c r="E48" s="96" t="s">
        <v>251</v>
      </c>
      <c r="F48" s="68"/>
      <c r="G48" s="68"/>
      <c r="H48" s="28" t="s">
        <v>158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28"/>
      <c r="V48" s="28"/>
      <c r="W48" s="100" t="s">
        <v>218</v>
      </c>
      <c r="X48" s="100" t="s">
        <v>218</v>
      </c>
      <c r="Y48" s="100" t="s">
        <v>218</v>
      </c>
      <c r="Z48" s="100"/>
      <c r="AA48" s="100"/>
      <c r="AB48" s="100"/>
    </row>
    <row r="49" spans="2:28">
      <c r="B49" s="67"/>
      <c r="C49" s="67"/>
      <c r="D49" s="68"/>
      <c r="E49" s="96"/>
      <c r="F49" s="68"/>
      <c r="G49" s="68"/>
      <c r="H49" s="2" t="s">
        <v>160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2"/>
      <c r="V49" s="2"/>
      <c r="W49" s="100"/>
      <c r="X49" s="100"/>
      <c r="Y49" s="100"/>
      <c r="Z49" s="100"/>
      <c r="AA49" s="100"/>
      <c r="AB49" s="100"/>
    </row>
    <row r="50" spans="2:28">
      <c r="B50" s="67"/>
      <c r="C50" s="67"/>
      <c r="D50" s="68"/>
      <c r="E50" s="96" t="s">
        <v>320</v>
      </c>
      <c r="F50" s="68"/>
      <c r="G50" s="68"/>
      <c r="H50" s="28" t="s">
        <v>158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28"/>
      <c r="V50" s="28"/>
      <c r="W50" s="96"/>
      <c r="X50" s="106">
        <v>44811</v>
      </c>
      <c r="Y50" s="107" t="s">
        <v>345</v>
      </c>
      <c r="Z50" s="103"/>
      <c r="AA50" s="100"/>
      <c r="AB50" s="100"/>
    </row>
    <row r="51" spans="2:28">
      <c r="B51" s="67"/>
      <c r="C51" s="67"/>
      <c r="D51" s="68"/>
      <c r="E51" s="96"/>
      <c r="F51" s="68"/>
      <c r="G51" s="68"/>
      <c r="H51" s="2" t="s">
        <v>160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2"/>
      <c r="V51" s="2"/>
      <c r="W51" s="96"/>
      <c r="X51" s="99"/>
      <c r="Y51" s="96"/>
      <c r="Z51" s="99"/>
      <c r="AA51" s="100"/>
      <c r="AB51" s="100"/>
    </row>
    <row r="52" spans="2:28">
      <c r="B52" s="67"/>
      <c r="C52" s="67"/>
      <c r="D52" s="68"/>
      <c r="E52" s="96" t="s">
        <v>253</v>
      </c>
      <c r="F52" s="68"/>
      <c r="G52" s="68"/>
      <c r="H52" s="28" t="s">
        <v>158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28"/>
      <c r="V52" s="28"/>
      <c r="W52" s="96"/>
      <c r="X52" s="96"/>
      <c r="Y52" s="96"/>
      <c r="Z52" s="96"/>
      <c r="AA52" s="100"/>
      <c r="AB52" s="100"/>
    </row>
    <row r="53" spans="2:28">
      <c r="B53" s="67"/>
      <c r="C53" s="67"/>
      <c r="D53" s="68"/>
      <c r="E53" s="96"/>
      <c r="F53" s="68"/>
      <c r="G53" s="68"/>
      <c r="H53" s="2" t="s">
        <v>160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"/>
      <c r="V53" s="2"/>
      <c r="W53" s="96"/>
      <c r="X53" s="96"/>
      <c r="Y53" s="96"/>
      <c r="Z53" s="96"/>
      <c r="AA53" s="100"/>
      <c r="AB53" s="100"/>
    </row>
    <row r="54" spans="2:28">
      <c r="B54" s="67"/>
      <c r="C54" s="67"/>
      <c r="D54" s="68"/>
      <c r="E54" s="96"/>
      <c r="F54" s="68"/>
      <c r="G54" s="68"/>
      <c r="H54" s="28" t="s">
        <v>158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28"/>
      <c r="V54" s="28"/>
      <c r="W54" s="96"/>
      <c r="X54" s="96"/>
      <c r="Y54" s="96"/>
      <c r="Z54" s="96"/>
      <c r="AA54" s="96"/>
      <c r="AB54" s="96"/>
    </row>
    <row r="55" spans="2:28">
      <c r="B55" s="67"/>
      <c r="C55" s="67"/>
      <c r="D55" s="68"/>
      <c r="E55" s="96"/>
      <c r="F55" s="68"/>
      <c r="G55" s="68"/>
      <c r="H55" s="2" t="s">
        <v>160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2"/>
      <c r="V55" s="2"/>
      <c r="W55" s="96"/>
      <c r="X55" s="96"/>
      <c r="Y55" s="96"/>
      <c r="Z55" s="96"/>
      <c r="AA55" s="96"/>
      <c r="AB55" s="96"/>
    </row>
    <row r="56" spans="2:28">
      <c r="B56" s="67"/>
      <c r="C56" s="67"/>
      <c r="D56" s="68"/>
      <c r="E56" s="96" t="s">
        <v>161</v>
      </c>
      <c r="F56" s="68"/>
      <c r="G56" s="68"/>
      <c r="H56" s="28" t="s">
        <v>158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28"/>
      <c r="V56" s="28"/>
      <c r="W56" s="96"/>
      <c r="X56" s="96"/>
      <c r="Y56" s="96"/>
      <c r="Z56" s="96"/>
      <c r="AA56" s="109" t="s">
        <v>395</v>
      </c>
      <c r="AB56" s="109"/>
    </row>
    <row r="57" spans="2:28">
      <c r="B57" s="67"/>
      <c r="C57" s="67"/>
      <c r="D57" s="68"/>
      <c r="E57" s="96"/>
      <c r="F57" s="68"/>
      <c r="G57" s="68"/>
      <c r="H57" s="2" t="s">
        <v>160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2"/>
      <c r="V57" s="2"/>
      <c r="W57" s="96"/>
      <c r="X57" s="96"/>
      <c r="Y57" s="96"/>
      <c r="Z57" s="96"/>
      <c r="AA57" s="109"/>
      <c r="AB57" s="109"/>
    </row>
    <row r="58" spans="2:28">
      <c r="B58" s="67"/>
      <c r="C58" s="67"/>
      <c r="D58" s="68"/>
      <c r="E58" s="96" t="s">
        <v>384</v>
      </c>
      <c r="F58" s="68"/>
      <c r="G58" s="68"/>
      <c r="H58" s="28" t="s">
        <v>158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28"/>
      <c r="V58" s="28"/>
      <c r="W58" s="96"/>
      <c r="X58" s="96"/>
      <c r="Y58" s="96"/>
      <c r="Z58" s="96"/>
      <c r="AA58" s="96" t="s">
        <v>397</v>
      </c>
      <c r="AB58" s="96"/>
    </row>
    <row r="59" spans="2:28">
      <c r="B59" s="67"/>
      <c r="C59" s="67"/>
      <c r="D59" s="68"/>
      <c r="E59" s="96"/>
      <c r="F59" s="68"/>
      <c r="G59" s="68"/>
      <c r="H59" s="2" t="s">
        <v>160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2"/>
      <c r="V59" s="2"/>
      <c r="W59" s="96"/>
      <c r="X59" s="96"/>
      <c r="Y59" s="96"/>
      <c r="Z59" s="96"/>
      <c r="AA59" s="96"/>
      <c r="AB59" s="96"/>
    </row>
    <row r="60" spans="2:28">
      <c r="B60" s="67"/>
      <c r="C60" s="67"/>
      <c r="D60" s="68"/>
      <c r="E60" s="96" t="s">
        <v>385</v>
      </c>
      <c r="F60" s="68"/>
      <c r="G60" s="68"/>
      <c r="H60" s="28" t="s">
        <v>158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28"/>
      <c r="V60" s="28"/>
      <c r="W60" s="96"/>
      <c r="X60" s="96"/>
      <c r="Y60" s="96"/>
      <c r="Z60" s="96"/>
      <c r="AA60" s="96"/>
      <c r="AB60" s="96"/>
    </row>
    <row r="61" spans="2:28">
      <c r="B61" s="67"/>
      <c r="C61" s="67"/>
      <c r="D61" s="68"/>
      <c r="E61" s="96"/>
      <c r="F61" s="68"/>
      <c r="G61" s="68"/>
      <c r="H61" s="2" t="s">
        <v>160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2"/>
      <c r="V61" s="2"/>
      <c r="W61" s="96"/>
      <c r="X61" s="96"/>
      <c r="Y61" s="96"/>
      <c r="Z61" s="96"/>
      <c r="AA61" s="96"/>
      <c r="AB61" s="96"/>
    </row>
    <row r="62" spans="2:28">
      <c r="B62" s="67"/>
      <c r="C62" s="67"/>
      <c r="D62" s="68"/>
      <c r="E62" s="96" t="s">
        <v>396</v>
      </c>
      <c r="F62" s="68"/>
      <c r="G62" s="68"/>
      <c r="H62" s="28" t="s">
        <v>158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28"/>
      <c r="V62" s="28"/>
      <c r="W62" s="96"/>
      <c r="X62" s="96"/>
      <c r="Y62" s="96"/>
      <c r="Z62" s="96"/>
      <c r="AA62" s="96"/>
      <c r="AB62" s="96"/>
    </row>
    <row r="63" spans="2:28">
      <c r="B63" s="67"/>
      <c r="C63" s="67"/>
      <c r="D63" s="68"/>
      <c r="E63" s="96"/>
      <c r="F63" s="68"/>
      <c r="G63" s="68"/>
      <c r="H63" s="2" t="s">
        <v>160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2"/>
      <c r="V63" s="2"/>
      <c r="W63" s="96"/>
      <c r="X63" s="96"/>
      <c r="Y63" s="96"/>
      <c r="Z63" s="96"/>
      <c r="AA63" s="96"/>
      <c r="AB63" s="96"/>
    </row>
  </sheetData>
  <mergeCells count="351">
    <mergeCell ref="AB52:AB53"/>
    <mergeCell ref="AB54:AB55"/>
    <mergeCell ref="AB56:AB57"/>
    <mergeCell ref="AB58:AB59"/>
    <mergeCell ref="AB60:AB61"/>
    <mergeCell ref="AB62:AB63"/>
    <mergeCell ref="AB40:AB41"/>
    <mergeCell ref="AB42:AB43"/>
    <mergeCell ref="AB44:AB45"/>
    <mergeCell ref="AB46:AB47"/>
    <mergeCell ref="AB48:AB49"/>
    <mergeCell ref="AB50:AB51"/>
    <mergeCell ref="AB25:AB26"/>
    <mergeCell ref="AB27:AB28"/>
    <mergeCell ref="AB29:AB30"/>
    <mergeCell ref="AB31:AB32"/>
    <mergeCell ref="AB33:AB34"/>
    <mergeCell ref="AB35:AB36"/>
    <mergeCell ref="AB13:AB14"/>
    <mergeCell ref="AB15:AB16"/>
    <mergeCell ref="AB17:AB18"/>
    <mergeCell ref="AB19:AB20"/>
    <mergeCell ref="AB21:AB22"/>
    <mergeCell ref="AB23:AB24"/>
    <mergeCell ref="X62:X63"/>
    <mergeCell ref="Y62:Y63"/>
    <mergeCell ref="Z62:Z63"/>
    <mergeCell ref="AA62:AA63"/>
    <mergeCell ref="AB3:AB4"/>
    <mergeCell ref="AB5:AB6"/>
    <mergeCell ref="AB7:AB8"/>
    <mergeCell ref="AB9:AB10"/>
    <mergeCell ref="AB11:AB12"/>
    <mergeCell ref="Z60:Z61"/>
    <mergeCell ref="AA60:AA61"/>
    <mergeCell ref="X56:X57"/>
    <mergeCell ref="Y56:Y57"/>
    <mergeCell ref="Z56:Z57"/>
    <mergeCell ref="AA56:AA57"/>
    <mergeCell ref="AA52:AA53"/>
    <mergeCell ref="AA46:AA47"/>
    <mergeCell ref="AA40:AA41"/>
    <mergeCell ref="X31:X32"/>
    <mergeCell ref="Y31:Y32"/>
    <mergeCell ref="Z31:Z32"/>
    <mergeCell ref="AA31:AA32"/>
    <mergeCell ref="AA27:AA28"/>
    <mergeCell ref="AA21:AA22"/>
    <mergeCell ref="B62:B63"/>
    <mergeCell ref="C62:C63"/>
    <mergeCell ref="D62:D63"/>
    <mergeCell ref="E62:E63"/>
    <mergeCell ref="F62:F63"/>
    <mergeCell ref="G62:G63"/>
    <mergeCell ref="W62:W63"/>
    <mergeCell ref="AA58:AA59"/>
    <mergeCell ref="B60:B61"/>
    <mergeCell ref="C60:C61"/>
    <mergeCell ref="D60:D61"/>
    <mergeCell ref="E60:E61"/>
    <mergeCell ref="F60:F61"/>
    <mergeCell ref="G60:G61"/>
    <mergeCell ref="W60:W61"/>
    <mergeCell ref="X60:X61"/>
    <mergeCell ref="Y60:Y61"/>
    <mergeCell ref="G58:G59"/>
    <mergeCell ref="W58:W59"/>
    <mergeCell ref="X58:X59"/>
    <mergeCell ref="Y58:Y59"/>
    <mergeCell ref="Z58:Z59"/>
    <mergeCell ref="B58:B59"/>
    <mergeCell ref="C58:C59"/>
    <mergeCell ref="B56:B57"/>
    <mergeCell ref="C56:C57"/>
    <mergeCell ref="D56:D57"/>
    <mergeCell ref="E56:E57"/>
    <mergeCell ref="F56:F57"/>
    <mergeCell ref="G56:G57"/>
    <mergeCell ref="W56:W57"/>
    <mergeCell ref="B54:B55"/>
    <mergeCell ref="C54:C55"/>
    <mergeCell ref="D54:D55"/>
    <mergeCell ref="E54:E55"/>
    <mergeCell ref="F54:F55"/>
    <mergeCell ref="G54:G55"/>
    <mergeCell ref="W54:W55"/>
    <mergeCell ref="Z52:Z53"/>
    <mergeCell ref="X50:X51"/>
    <mergeCell ref="Y50:Y51"/>
    <mergeCell ref="Z50:Z51"/>
    <mergeCell ref="AA50:AA51"/>
    <mergeCell ref="D58:D59"/>
    <mergeCell ref="E58:E59"/>
    <mergeCell ref="F58:F59"/>
    <mergeCell ref="Z54:Z55"/>
    <mergeCell ref="AA54:AA55"/>
    <mergeCell ref="X54:X55"/>
    <mergeCell ref="Y54:Y55"/>
    <mergeCell ref="D48:D49"/>
    <mergeCell ref="E48:E49"/>
    <mergeCell ref="F48:F49"/>
    <mergeCell ref="G48:G49"/>
    <mergeCell ref="W48:W49"/>
    <mergeCell ref="X48:X49"/>
    <mergeCell ref="Y48:Y49"/>
    <mergeCell ref="G52:G53"/>
    <mergeCell ref="W52:W53"/>
    <mergeCell ref="X52:X53"/>
    <mergeCell ref="Y52:Y53"/>
    <mergeCell ref="W46:W47"/>
    <mergeCell ref="X46:X47"/>
    <mergeCell ref="Y46:Y47"/>
    <mergeCell ref="Z46:Z47"/>
    <mergeCell ref="X44:X45"/>
    <mergeCell ref="Y44:Y45"/>
    <mergeCell ref="Z44:Z45"/>
    <mergeCell ref="AA44:AA45"/>
    <mergeCell ref="B52:B53"/>
    <mergeCell ref="C52:C53"/>
    <mergeCell ref="D52:D53"/>
    <mergeCell ref="E52:E53"/>
    <mergeCell ref="F52:F53"/>
    <mergeCell ref="Z48:Z49"/>
    <mergeCell ref="AA48:AA49"/>
    <mergeCell ref="B50:B51"/>
    <mergeCell ref="C50:C51"/>
    <mergeCell ref="D50:D51"/>
    <mergeCell ref="E50:E51"/>
    <mergeCell ref="F50:F51"/>
    <mergeCell ref="G50:G51"/>
    <mergeCell ref="W50:W51"/>
    <mergeCell ref="B48:B49"/>
    <mergeCell ref="C48:C49"/>
    <mergeCell ref="B46:B47"/>
    <mergeCell ref="C46:C47"/>
    <mergeCell ref="D46:D47"/>
    <mergeCell ref="E46:E47"/>
    <mergeCell ref="F46:F47"/>
    <mergeCell ref="Z42:Z43"/>
    <mergeCell ref="AA42:AA43"/>
    <mergeCell ref="B44:B45"/>
    <mergeCell ref="C44:C45"/>
    <mergeCell ref="D44:D45"/>
    <mergeCell ref="E44:E45"/>
    <mergeCell ref="F44:F45"/>
    <mergeCell ref="G44:G45"/>
    <mergeCell ref="W44:W45"/>
    <mergeCell ref="B42:B43"/>
    <mergeCell ref="C42:C43"/>
    <mergeCell ref="D42:D43"/>
    <mergeCell ref="E42:E43"/>
    <mergeCell ref="F42:F43"/>
    <mergeCell ref="G42:G43"/>
    <mergeCell ref="W42:W43"/>
    <mergeCell ref="X42:X43"/>
    <mergeCell ref="Y42:Y43"/>
    <mergeCell ref="G46:G47"/>
    <mergeCell ref="G40:G41"/>
    <mergeCell ref="W40:W41"/>
    <mergeCell ref="X40:X41"/>
    <mergeCell ref="Y40:Y41"/>
    <mergeCell ref="Z40:Z41"/>
    <mergeCell ref="Z35:Z36"/>
    <mergeCell ref="AA35:AA36"/>
    <mergeCell ref="O37:T37"/>
    <mergeCell ref="O38:T38"/>
    <mergeCell ref="B40:B41"/>
    <mergeCell ref="C40:C41"/>
    <mergeCell ref="D40:D41"/>
    <mergeCell ref="E40:E41"/>
    <mergeCell ref="F40:F41"/>
    <mergeCell ref="AA33:AA34"/>
    <mergeCell ref="B35:B36"/>
    <mergeCell ref="C35:C36"/>
    <mergeCell ref="D35:D36"/>
    <mergeCell ref="E35:E36"/>
    <mergeCell ref="F35:F36"/>
    <mergeCell ref="G35:G36"/>
    <mergeCell ref="W35:W36"/>
    <mergeCell ref="X35:X36"/>
    <mergeCell ref="Y35:Y36"/>
    <mergeCell ref="G33:G34"/>
    <mergeCell ref="W33:W34"/>
    <mergeCell ref="X33:X34"/>
    <mergeCell ref="Y33:Y34"/>
    <mergeCell ref="Z33:Z34"/>
    <mergeCell ref="B33:B34"/>
    <mergeCell ref="C33:C34"/>
    <mergeCell ref="D33:D34"/>
    <mergeCell ref="E33:E34"/>
    <mergeCell ref="B31:B32"/>
    <mergeCell ref="C31:C32"/>
    <mergeCell ref="D31:D32"/>
    <mergeCell ref="E31:E32"/>
    <mergeCell ref="F31:F32"/>
    <mergeCell ref="G31:G32"/>
    <mergeCell ref="W31:W32"/>
    <mergeCell ref="B29:B30"/>
    <mergeCell ref="C29:C30"/>
    <mergeCell ref="D29:D30"/>
    <mergeCell ref="E29:E30"/>
    <mergeCell ref="F29:F30"/>
    <mergeCell ref="G29:G30"/>
    <mergeCell ref="W29:W30"/>
    <mergeCell ref="W27:W28"/>
    <mergeCell ref="X27:X28"/>
    <mergeCell ref="Y27:Y28"/>
    <mergeCell ref="Z27:Z28"/>
    <mergeCell ref="X25:X26"/>
    <mergeCell ref="Y25:Y26"/>
    <mergeCell ref="Z25:Z26"/>
    <mergeCell ref="AA25:AA26"/>
    <mergeCell ref="F33:F34"/>
    <mergeCell ref="Z29:Z30"/>
    <mergeCell ref="AA29:AA30"/>
    <mergeCell ref="X29:X30"/>
    <mergeCell ref="Y29:Y30"/>
    <mergeCell ref="B27:B28"/>
    <mergeCell ref="C27:C28"/>
    <mergeCell ref="D27:D28"/>
    <mergeCell ref="E27:E28"/>
    <mergeCell ref="F27:F28"/>
    <mergeCell ref="Z23:Z24"/>
    <mergeCell ref="AA23:AA24"/>
    <mergeCell ref="B25:B26"/>
    <mergeCell ref="C25:C26"/>
    <mergeCell ref="D25:D26"/>
    <mergeCell ref="E25:E26"/>
    <mergeCell ref="F25:F26"/>
    <mergeCell ref="G25:G26"/>
    <mergeCell ref="W25:W26"/>
    <mergeCell ref="B23:B24"/>
    <mergeCell ref="C23:C24"/>
    <mergeCell ref="D23:D24"/>
    <mergeCell ref="E23:E24"/>
    <mergeCell ref="F23:F24"/>
    <mergeCell ref="G23:G24"/>
    <mergeCell ref="W23:W24"/>
    <mergeCell ref="X23:X24"/>
    <mergeCell ref="Y23:Y24"/>
    <mergeCell ref="G27:G28"/>
    <mergeCell ref="B21:B22"/>
    <mergeCell ref="C21:C22"/>
    <mergeCell ref="D21:D22"/>
    <mergeCell ref="E21:E22"/>
    <mergeCell ref="F21:F22"/>
    <mergeCell ref="Z17:Z18"/>
    <mergeCell ref="AA17:AA18"/>
    <mergeCell ref="B19:B20"/>
    <mergeCell ref="C19:C20"/>
    <mergeCell ref="D19:D20"/>
    <mergeCell ref="E19:E20"/>
    <mergeCell ref="F19:F20"/>
    <mergeCell ref="G19:G20"/>
    <mergeCell ref="W19:W20"/>
    <mergeCell ref="G21:G22"/>
    <mergeCell ref="W21:W22"/>
    <mergeCell ref="X21:X22"/>
    <mergeCell ref="Y21:Y22"/>
    <mergeCell ref="Z21:Z22"/>
    <mergeCell ref="X19:X20"/>
    <mergeCell ref="Y19:Y20"/>
    <mergeCell ref="Z19:Z20"/>
    <mergeCell ref="AA19:AA20"/>
    <mergeCell ref="B15:B16"/>
    <mergeCell ref="C15:C16"/>
    <mergeCell ref="D15:D16"/>
    <mergeCell ref="E15:E16"/>
    <mergeCell ref="F15:F16"/>
    <mergeCell ref="AA15:AA16"/>
    <mergeCell ref="B17:B18"/>
    <mergeCell ref="C17:C18"/>
    <mergeCell ref="D17:D18"/>
    <mergeCell ref="E17:E18"/>
    <mergeCell ref="F17:F18"/>
    <mergeCell ref="G17:G18"/>
    <mergeCell ref="W17:W18"/>
    <mergeCell ref="X17:X18"/>
    <mergeCell ref="Y17:Y18"/>
    <mergeCell ref="G15:G16"/>
    <mergeCell ref="W15:W16"/>
    <mergeCell ref="X15:X16"/>
    <mergeCell ref="Y15:Y16"/>
    <mergeCell ref="Z15:Z16"/>
    <mergeCell ref="Z11:Z12"/>
    <mergeCell ref="AA11:AA12"/>
    <mergeCell ref="B13:B14"/>
    <mergeCell ref="C13:C14"/>
    <mergeCell ref="D13:D14"/>
    <mergeCell ref="E13:E14"/>
    <mergeCell ref="F13:F14"/>
    <mergeCell ref="G13:G14"/>
    <mergeCell ref="W13:W14"/>
    <mergeCell ref="X13:X14"/>
    <mergeCell ref="Y13:Y14"/>
    <mergeCell ref="Z13:Z14"/>
    <mergeCell ref="AA13:AA14"/>
    <mergeCell ref="B11:B12"/>
    <mergeCell ref="C11:C12"/>
    <mergeCell ref="D11:D12"/>
    <mergeCell ref="E11:E12"/>
    <mergeCell ref="F11:F12"/>
    <mergeCell ref="G11:G12"/>
    <mergeCell ref="W11:W12"/>
    <mergeCell ref="X11:X12"/>
    <mergeCell ref="Y11:Y12"/>
    <mergeCell ref="AA7:AA8"/>
    <mergeCell ref="B9:B10"/>
    <mergeCell ref="C9:C10"/>
    <mergeCell ref="D9:D10"/>
    <mergeCell ref="E9:E10"/>
    <mergeCell ref="F9:F10"/>
    <mergeCell ref="G9:G10"/>
    <mergeCell ref="W9:W10"/>
    <mergeCell ref="X9:X10"/>
    <mergeCell ref="Y9:Y10"/>
    <mergeCell ref="U7:U10"/>
    <mergeCell ref="W7:W8"/>
    <mergeCell ref="X7:X8"/>
    <mergeCell ref="Y7:Y8"/>
    <mergeCell ref="Z7:Z8"/>
    <mergeCell ref="Z9:Z10"/>
    <mergeCell ref="B7:B8"/>
    <mergeCell ref="C7:C8"/>
    <mergeCell ref="D7:D8"/>
    <mergeCell ref="E7:E8"/>
    <mergeCell ref="F7:F8"/>
    <mergeCell ref="G7:G8"/>
    <mergeCell ref="AA9:AA10"/>
    <mergeCell ref="W5:W6"/>
    <mergeCell ref="X5:X6"/>
    <mergeCell ref="Y5:Y6"/>
    <mergeCell ref="Z5:Z6"/>
    <mergeCell ref="AA5:AA6"/>
    <mergeCell ref="B5:B6"/>
    <mergeCell ref="C5:C6"/>
    <mergeCell ref="D5:D6"/>
    <mergeCell ref="E5:E6"/>
    <mergeCell ref="F5:F6"/>
    <mergeCell ref="G5:G6"/>
    <mergeCell ref="W3:W4"/>
    <mergeCell ref="X3:X4"/>
    <mergeCell ref="Y3:Y4"/>
    <mergeCell ref="Z3:Z4"/>
    <mergeCell ref="AA3:AA4"/>
    <mergeCell ref="B3:B4"/>
    <mergeCell ref="C3:C4"/>
    <mergeCell ref="D3:D4"/>
    <mergeCell ref="E3:E4"/>
    <mergeCell ref="F3:F4"/>
    <mergeCell ref="G3:G4"/>
  </mergeCells>
  <phoneticPr fontId="4"/>
  <conditionalFormatting sqref="I35:T3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T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T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:T1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T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:T12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T1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T1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T2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:T22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:T2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T2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:T3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:T3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:T2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T3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T14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T4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T4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T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T5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6:T5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T4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8:T4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0:T5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2:T5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8:T5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0:T6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T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63"/>
  <sheetViews>
    <sheetView showGridLines="0" zoomScale="85" zoomScaleNormal="85" workbookViewId="0">
      <pane xSplit="22" ySplit="2" topLeftCell="AB3" activePane="bottomRight" state="frozen"/>
      <selection pane="topRight" activeCell="W1" sqref="W1"/>
      <selection pane="bottomLeft" activeCell="A3" sqref="A3"/>
      <selection pane="bottomRight" activeCell="M22" sqref="M22"/>
    </sheetView>
  </sheetViews>
  <sheetFormatPr defaultColWidth="9.140625" defaultRowHeight="15.75"/>
  <cols>
    <col min="1" max="1" width="3.140625" style="6" customWidth="1"/>
    <col min="2" max="2" width="7.140625" style="6" bestFit="1" customWidth="1"/>
    <col min="3" max="3" width="5.42578125" style="6" customWidth="1"/>
    <col min="4" max="4" width="9.42578125" style="6" customWidth="1"/>
    <col min="5" max="5" width="40.42578125" style="6" customWidth="1"/>
    <col min="6" max="6" width="10.42578125" style="6" customWidth="1"/>
    <col min="7" max="7" width="13.140625" style="6" customWidth="1"/>
    <col min="8" max="8" width="8.140625" style="6" customWidth="1"/>
    <col min="9" max="20" width="5.85546875" style="6" customWidth="1"/>
    <col min="21" max="21" width="13.85546875" style="6" customWidth="1"/>
    <col min="22" max="22" width="5.85546875" style="6" customWidth="1"/>
    <col min="23" max="29" width="24.42578125" style="6" customWidth="1"/>
    <col min="30" max="16384" width="9.140625" style="6"/>
  </cols>
  <sheetData>
    <row r="1" spans="1:36" ht="16.5" thickBot="1">
      <c r="B1" s="17"/>
      <c r="C1" s="17"/>
      <c r="Q1" s="37"/>
      <c r="R1" s="37"/>
      <c r="S1" s="37"/>
      <c r="T1" s="37"/>
      <c r="U1" s="38"/>
      <c r="V1" s="38"/>
    </row>
    <row r="2" spans="1:36" ht="48" thickBot="1">
      <c r="A2" s="6" t="s">
        <v>88</v>
      </c>
      <c r="B2" s="10" t="s">
        <v>89</v>
      </c>
      <c r="C2" s="11" t="s">
        <v>90</v>
      </c>
      <c r="D2" s="11" t="s">
        <v>2</v>
      </c>
      <c r="E2" s="11" t="s">
        <v>91</v>
      </c>
      <c r="F2" s="12" t="s">
        <v>92</v>
      </c>
      <c r="G2" s="12" t="s">
        <v>93</v>
      </c>
      <c r="H2" s="12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3" t="s">
        <v>17</v>
      </c>
      <c r="U2" s="10" t="s">
        <v>94</v>
      </c>
      <c r="V2" s="13" t="s">
        <v>95</v>
      </c>
      <c r="W2" s="39">
        <v>44778</v>
      </c>
      <c r="X2" s="39">
        <v>44785</v>
      </c>
      <c r="Y2" s="39">
        <v>44792</v>
      </c>
      <c r="Z2" s="39">
        <v>44804</v>
      </c>
      <c r="AA2" s="39">
        <v>44827</v>
      </c>
      <c r="AB2" s="39">
        <v>44855</v>
      </c>
      <c r="AC2" s="39">
        <v>44883</v>
      </c>
    </row>
    <row r="3" spans="1:36">
      <c r="B3" s="71" t="s">
        <v>96</v>
      </c>
      <c r="C3" s="72">
        <v>1</v>
      </c>
      <c r="D3" s="73" t="s">
        <v>97</v>
      </c>
      <c r="E3" s="73" t="s">
        <v>98</v>
      </c>
      <c r="F3" s="73" t="s">
        <v>31</v>
      </c>
      <c r="G3" s="73" t="s">
        <v>97</v>
      </c>
      <c r="H3" s="40" t="s">
        <v>20</v>
      </c>
      <c r="I3" s="41">
        <v>1</v>
      </c>
      <c r="J3" s="41">
        <v>1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0" t="s">
        <v>99</v>
      </c>
      <c r="V3" s="40"/>
      <c r="W3" s="65"/>
      <c r="X3" s="65"/>
      <c r="Y3" s="65"/>
      <c r="Z3" s="65"/>
      <c r="AA3" s="65"/>
      <c r="AB3" s="65"/>
      <c r="AC3" s="65"/>
    </row>
    <row r="4" spans="1:36">
      <c r="B4" s="66"/>
      <c r="C4" s="67"/>
      <c r="D4" s="68"/>
      <c r="E4" s="68"/>
      <c r="F4" s="68"/>
      <c r="G4" s="68"/>
      <c r="H4" s="2" t="s">
        <v>21</v>
      </c>
      <c r="I4" s="42">
        <v>1</v>
      </c>
      <c r="J4" s="42">
        <v>1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2"/>
      <c r="V4" s="2"/>
      <c r="W4" s="65"/>
      <c r="X4" s="65"/>
      <c r="Y4" s="65"/>
      <c r="Z4" s="65"/>
      <c r="AA4" s="65"/>
      <c r="AB4" s="65"/>
      <c r="AC4" s="65"/>
    </row>
    <row r="5" spans="1:36">
      <c r="B5" s="66" t="s">
        <v>96</v>
      </c>
      <c r="C5" s="67">
        <v>2</v>
      </c>
      <c r="D5" s="68" t="s">
        <v>97</v>
      </c>
      <c r="E5" s="68" t="s">
        <v>100</v>
      </c>
      <c r="F5" s="68" t="s">
        <v>31</v>
      </c>
      <c r="G5" s="69" t="s">
        <v>41</v>
      </c>
      <c r="H5" s="28" t="s">
        <v>20</v>
      </c>
      <c r="I5" s="43"/>
      <c r="J5" s="43">
        <v>1</v>
      </c>
      <c r="K5" s="43">
        <v>1</v>
      </c>
      <c r="L5" s="43"/>
      <c r="M5" s="43"/>
      <c r="N5" s="43"/>
      <c r="O5" s="43"/>
      <c r="P5" s="43"/>
      <c r="Q5" s="43"/>
      <c r="R5" s="43"/>
      <c r="S5" s="43"/>
      <c r="T5" s="43"/>
      <c r="U5" s="28" t="s">
        <v>99</v>
      </c>
      <c r="V5" s="28"/>
      <c r="W5" s="65"/>
      <c r="X5" s="65"/>
      <c r="Y5" s="65"/>
      <c r="Z5" s="65"/>
      <c r="AA5" s="65"/>
      <c r="AB5" s="65"/>
      <c r="AC5" s="65"/>
    </row>
    <row r="6" spans="1:36" ht="16.149999999999999" customHeight="1">
      <c r="B6" s="66"/>
      <c r="C6" s="67"/>
      <c r="D6" s="68"/>
      <c r="E6" s="68"/>
      <c r="F6" s="68"/>
      <c r="G6" s="70"/>
      <c r="H6" s="2" t="s">
        <v>21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"/>
      <c r="V6" s="2"/>
      <c r="W6" s="65"/>
      <c r="X6" s="65"/>
      <c r="Y6" s="65"/>
      <c r="Z6" s="65"/>
      <c r="AA6" s="65"/>
      <c r="AB6" s="65"/>
      <c r="AC6" s="65"/>
    </row>
    <row r="7" spans="1:36" ht="15" customHeight="1">
      <c r="B7" s="84" t="s">
        <v>102</v>
      </c>
      <c r="C7" s="85">
        <v>3</v>
      </c>
      <c r="D7" s="77" t="s">
        <v>103</v>
      </c>
      <c r="E7" s="77" t="s">
        <v>104</v>
      </c>
      <c r="F7" s="77" t="s">
        <v>411</v>
      </c>
      <c r="G7" s="78" t="s">
        <v>106</v>
      </c>
      <c r="H7" s="28" t="s">
        <v>20</v>
      </c>
      <c r="I7" s="43">
        <v>1</v>
      </c>
      <c r="J7" s="43">
        <v>1</v>
      </c>
      <c r="K7" s="43">
        <v>1</v>
      </c>
      <c r="L7" s="43"/>
      <c r="M7" s="43"/>
      <c r="N7" s="43"/>
      <c r="O7" s="43">
        <v>1</v>
      </c>
      <c r="P7" s="43">
        <v>1</v>
      </c>
      <c r="Q7" s="43"/>
      <c r="R7" s="43"/>
      <c r="S7" s="43"/>
      <c r="T7" s="43"/>
      <c r="U7" s="81">
        <v>50193</v>
      </c>
      <c r="V7" s="28"/>
      <c r="W7" s="74" t="s">
        <v>306</v>
      </c>
      <c r="X7" s="74" t="s">
        <v>315</v>
      </c>
      <c r="Y7" s="74" t="s">
        <v>339</v>
      </c>
      <c r="Z7" s="74" t="s">
        <v>346</v>
      </c>
      <c r="AA7" s="101" t="s">
        <v>387</v>
      </c>
      <c r="AB7" s="101" t="s">
        <v>410</v>
      </c>
      <c r="AC7" s="101" t="s">
        <v>420</v>
      </c>
    </row>
    <row r="8" spans="1:36">
      <c r="B8" s="84"/>
      <c r="C8" s="85"/>
      <c r="D8" s="77"/>
      <c r="E8" s="77"/>
      <c r="F8" s="77"/>
      <c r="G8" s="79"/>
      <c r="H8" s="2" t="s">
        <v>21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82"/>
      <c r="V8" s="2"/>
      <c r="W8" s="75"/>
      <c r="X8" s="75"/>
      <c r="Y8" s="75"/>
      <c r="Z8" s="75"/>
      <c r="AA8" s="76"/>
      <c r="AB8" s="76"/>
      <c r="AC8" s="76"/>
    </row>
    <row r="9" spans="1:36" ht="15" customHeight="1">
      <c r="B9" s="84" t="s">
        <v>102</v>
      </c>
      <c r="C9" s="85">
        <v>4</v>
      </c>
      <c r="D9" s="77" t="s">
        <v>109</v>
      </c>
      <c r="E9" s="77" t="s">
        <v>110</v>
      </c>
      <c r="F9" s="77" t="s">
        <v>412</v>
      </c>
      <c r="G9" s="78" t="s">
        <v>111</v>
      </c>
      <c r="H9" s="28" t="s">
        <v>20</v>
      </c>
      <c r="I9" s="43"/>
      <c r="J9" s="43"/>
      <c r="K9" s="43"/>
      <c r="L9" s="43"/>
      <c r="M9" s="43"/>
      <c r="N9" s="43"/>
      <c r="O9" s="43">
        <v>1</v>
      </c>
      <c r="P9" s="43">
        <v>1</v>
      </c>
      <c r="Q9" s="43">
        <v>1</v>
      </c>
      <c r="R9" s="43">
        <v>1</v>
      </c>
      <c r="S9" s="43"/>
      <c r="T9" s="43"/>
      <c r="U9" s="82"/>
      <c r="V9" s="28"/>
      <c r="W9" s="76"/>
      <c r="X9" s="76"/>
      <c r="Y9" s="76"/>
      <c r="Z9" s="76"/>
      <c r="AA9" s="101" t="s">
        <v>388</v>
      </c>
      <c r="AB9" s="101" t="s">
        <v>413</v>
      </c>
      <c r="AC9" s="101" t="s">
        <v>421</v>
      </c>
    </row>
    <row r="10" spans="1:36">
      <c r="B10" s="84"/>
      <c r="C10" s="85"/>
      <c r="D10" s="77"/>
      <c r="E10" s="77"/>
      <c r="F10" s="77"/>
      <c r="G10" s="79"/>
      <c r="H10" s="2" t="s">
        <v>21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83"/>
      <c r="V10" s="2"/>
      <c r="W10" s="76"/>
      <c r="X10" s="76"/>
      <c r="Y10" s="76"/>
      <c r="Z10" s="76"/>
      <c r="AA10" s="76"/>
      <c r="AB10" s="76"/>
      <c r="AC10" s="76"/>
    </row>
    <row r="11" spans="1:36" ht="17.100000000000001" customHeight="1">
      <c r="B11" s="66" t="s">
        <v>96</v>
      </c>
      <c r="C11" s="67">
        <v>5</v>
      </c>
      <c r="D11" s="68" t="s">
        <v>71</v>
      </c>
      <c r="E11" s="80" t="s">
        <v>269</v>
      </c>
      <c r="F11" s="68" t="s">
        <v>113</v>
      </c>
      <c r="G11" s="69" t="s">
        <v>31</v>
      </c>
      <c r="H11" s="28" t="s">
        <v>20</v>
      </c>
      <c r="I11" s="43">
        <v>1</v>
      </c>
      <c r="J11" s="43">
        <v>1</v>
      </c>
      <c r="K11" s="43">
        <v>1</v>
      </c>
      <c r="L11" s="43"/>
      <c r="M11" s="43"/>
      <c r="N11" s="43"/>
      <c r="O11" s="43"/>
      <c r="P11" s="43"/>
      <c r="Q11" s="43"/>
      <c r="R11" s="43"/>
      <c r="S11" s="43"/>
      <c r="T11" s="43"/>
      <c r="U11" s="28"/>
      <c r="V11" s="28"/>
      <c r="W11" s="65"/>
      <c r="X11" s="65"/>
      <c r="Y11" s="65"/>
      <c r="Z11" s="65"/>
      <c r="AA11" s="65"/>
      <c r="AB11" s="65"/>
      <c r="AC11" s="65"/>
    </row>
    <row r="12" spans="1:36">
      <c r="B12" s="66"/>
      <c r="C12" s="67"/>
      <c r="D12" s="68"/>
      <c r="E12" s="80"/>
      <c r="F12" s="68"/>
      <c r="G12" s="70"/>
      <c r="H12" s="2" t="s">
        <v>21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"/>
      <c r="V12" s="2"/>
      <c r="W12" s="65"/>
      <c r="X12" s="65"/>
      <c r="Y12" s="65"/>
      <c r="Z12" s="65"/>
      <c r="AA12" s="65"/>
      <c r="AB12" s="65"/>
      <c r="AC12" s="65"/>
    </row>
    <row r="13" spans="1:36" ht="17.100000000000001" customHeight="1">
      <c r="B13" s="66" t="s">
        <v>102</v>
      </c>
      <c r="C13" s="67">
        <v>6</v>
      </c>
      <c r="D13" s="68" t="s">
        <v>115</v>
      </c>
      <c r="E13" s="68" t="s">
        <v>116</v>
      </c>
      <c r="F13" s="68" t="s">
        <v>105</v>
      </c>
      <c r="G13" s="69" t="s">
        <v>73</v>
      </c>
      <c r="H13" s="28" t="s">
        <v>20</v>
      </c>
      <c r="I13" s="43"/>
      <c r="J13" s="43"/>
      <c r="K13" s="43">
        <v>1</v>
      </c>
      <c r="L13" s="43">
        <v>1</v>
      </c>
      <c r="M13" s="43">
        <v>1</v>
      </c>
      <c r="N13" s="43"/>
      <c r="O13" s="43"/>
      <c r="P13" s="43"/>
      <c r="Q13" s="43"/>
      <c r="R13" s="43"/>
      <c r="S13" s="43"/>
      <c r="T13" s="43"/>
      <c r="U13" s="28" t="s">
        <v>117</v>
      </c>
      <c r="V13" s="28"/>
      <c r="W13" s="101"/>
      <c r="X13" s="74" t="s">
        <v>183</v>
      </c>
      <c r="Y13" s="74" t="s">
        <v>340</v>
      </c>
      <c r="Z13" s="104" t="s">
        <v>366</v>
      </c>
      <c r="AA13" s="76" t="s">
        <v>389</v>
      </c>
      <c r="AB13" s="101" t="s">
        <v>414</v>
      </c>
      <c r="AC13" s="101" t="s">
        <v>422</v>
      </c>
      <c r="AH13" s="6" t="s">
        <v>2</v>
      </c>
      <c r="AI13" s="6" t="s">
        <v>120</v>
      </c>
      <c r="AJ13" s="6" t="s">
        <v>121</v>
      </c>
    </row>
    <row r="14" spans="1:36">
      <c r="B14" s="66"/>
      <c r="C14" s="67"/>
      <c r="D14" s="68"/>
      <c r="E14" s="68"/>
      <c r="F14" s="68"/>
      <c r="G14" s="70"/>
      <c r="H14" s="2" t="s">
        <v>21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"/>
      <c r="V14" s="2"/>
      <c r="W14" s="76"/>
      <c r="X14" s="75"/>
      <c r="Y14" s="75"/>
      <c r="Z14" s="105"/>
      <c r="AA14" s="76"/>
      <c r="AB14" s="76"/>
      <c r="AC14" s="76"/>
    </row>
    <row r="15" spans="1:36">
      <c r="B15" s="66" t="s">
        <v>96</v>
      </c>
      <c r="C15" s="67">
        <v>7</v>
      </c>
      <c r="D15" s="68" t="s">
        <v>43</v>
      </c>
      <c r="E15" s="68" t="s">
        <v>122</v>
      </c>
      <c r="F15" s="68" t="s">
        <v>31</v>
      </c>
      <c r="G15" s="69" t="s">
        <v>123</v>
      </c>
      <c r="H15" s="28" t="s">
        <v>20</v>
      </c>
      <c r="I15" s="43"/>
      <c r="J15" s="43"/>
      <c r="K15" s="43">
        <v>1</v>
      </c>
      <c r="L15" s="43">
        <v>1</v>
      </c>
      <c r="M15" s="43">
        <v>1</v>
      </c>
      <c r="N15" s="43"/>
      <c r="O15" s="43"/>
      <c r="P15" s="43"/>
      <c r="Q15" s="43"/>
      <c r="R15" s="43"/>
      <c r="S15" s="43"/>
      <c r="T15" s="43"/>
      <c r="U15" s="28" t="s">
        <v>117</v>
      </c>
      <c r="V15" s="28"/>
      <c r="W15" s="65"/>
      <c r="X15" s="65"/>
      <c r="Y15" s="65"/>
      <c r="Z15" s="65"/>
      <c r="AA15" s="65"/>
      <c r="AB15" s="65"/>
      <c r="AC15" s="65"/>
      <c r="AD15" s="6" t="s">
        <v>419</v>
      </c>
      <c r="AH15" s="6" t="s">
        <v>39</v>
      </c>
      <c r="AI15" s="6">
        <v>8</v>
      </c>
      <c r="AJ15" s="6">
        <v>2</v>
      </c>
    </row>
    <row r="16" spans="1:36">
      <c r="B16" s="66"/>
      <c r="C16" s="67"/>
      <c r="D16" s="68"/>
      <c r="E16" s="68"/>
      <c r="F16" s="68"/>
      <c r="G16" s="70"/>
      <c r="H16" s="2" t="s">
        <v>21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"/>
      <c r="V16" s="2"/>
      <c r="W16" s="65"/>
      <c r="X16" s="65"/>
      <c r="Y16" s="65"/>
      <c r="Z16" s="65"/>
      <c r="AA16" s="65"/>
      <c r="AB16" s="65"/>
      <c r="AC16" s="65"/>
      <c r="AH16" s="6" t="s">
        <v>38</v>
      </c>
      <c r="AI16" s="6">
        <v>6</v>
      </c>
    </row>
    <row r="17" spans="2:36">
      <c r="B17" s="66" t="s">
        <v>96</v>
      </c>
      <c r="C17" s="67">
        <v>8</v>
      </c>
      <c r="D17" s="68" t="s">
        <v>124</v>
      </c>
      <c r="E17" s="68" t="s">
        <v>125</v>
      </c>
      <c r="F17" s="68" t="s">
        <v>31</v>
      </c>
      <c r="G17" s="68" t="s">
        <v>126</v>
      </c>
      <c r="H17" s="28" t="s">
        <v>20</v>
      </c>
      <c r="I17" s="43"/>
      <c r="J17" s="43"/>
      <c r="K17" s="43">
        <v>1</v>
      </c>
      <c r="L17" s="43">
        <v>1</v>
      </c>
      <c r="M17" s="43">
        <v>1</v>
      </c>
      <c r="N17" s="43">
        <v>1</v>
      </c>
      <c r="O17" s="43"/>
      <c r="P17" s="43"/>
      <c r="Q17" s="43"/>
      <c r="R17" s="43"/>
      <c r="S17" s="43"/>
      <c r="T17" s="43"/>
      <c r="U17" s="28"/>
      <c r="V17" s="28"/>
      <c r="W17" s="101" t="s">
        <v>256</v>
      </c>
      <c r="X17" s="74" t="s">
        <v>316</v>
      </c>
      <c r="Y17" s="74" t="s">
        <v>341</v>
      </c>
      <c r="Z17" s="74" t="s">
        <v>367</v>
      </c>
      <c r="AA17" s="101" t="s">
        <v>390</v>
      </c>
      <c r="AB17" s="101" t="s">
        <v>415</v>
      </c>
      <c r="AC17" s="101" t="s">
        <v>423</v>
      </c>
      <c r="AH17" s="6" t="s">
        <v>97</v>
      </c>
      <c r="AI17" s="6">
        <v>8</v>
      </c>
      <c r="AJ17" s="6">
        <v>5</v>
      </c>
    </row>
    <row r="18" spans="2:36">
      <c r="B18" s="66"/>
      <c r="C18" s="67"/>
      <c r="D18" s="68"/>
      <c r="E18" s="68"/>
      <c r="F18" s="68"/>
      <c r="G18" s="68"/>
      <c r="H18" s="2" t="s">
        <v>21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"/>
      <c r="V18" s="2"/>
      <c r="W18" s="76"/>
      <c r="X18" s="75"/>
      <c r="Y18" s="75"/>
      <c r="Z18" s="75"/>
      <c r="AA18" s="76"/>
      <c r="AB18" s="76"/>
      <c r="AC18" s="76"/>
      <c r="AH18" s="6" t="s">
        <v>127</v>
      </c>
      <c r="AI18" s="6">
        <v>12</v>
      </c>
      <c r="AJ18" s="6">
        <v>5</v>
      </c>
    </row>
    <row r="19" spans="2:36">
      <c r="B19" s="66" t="s">
        <v>96</v>
      </c>
      <c r="C19" s="67">
        <v>9</v>
      </c>
      <c r="D19" s="68" t="s">
        <v>97</v>
      </c>
      <c r="E19" s="68" t="s">
        <v>128</v>
      </c>
      <c r="F19" s="68" t="s">
        <v>129</v>
      </c>
      <c r="G19" s="68" t="s">
        <v>130</v>
      </c>
      <c r="H19" s="28" t="s">
        <v>20</v>
      </c>
      <c r="I19" s="43"/>
      <c r="J19" s="43"/>
      <c r="K19" s="43">
        <v>1</v>
      </c>
      <c r="L19" s="43">
        <v>1</v>
      </c>
      <c r="M19" s="43"/>
      <c r="N19" s="43"/>
      <c r="O19" s="43"/>
      <c r="P19" s="43"/>
      <c r="Q19" s="43"/>
      <c r="R19" s="43"/>
      <c r="S19" s="43"/>
      <c r="T19" s="43"/>
      <c r="U19" s="28" t="s">
        <v>99</v>
      </c>
      <c r="V19" s="28"/>
      <c r="W19" s="101"/>
      <c r="X19" s="74" t="s">
        <v>317</v>
      </c>
      <c r="Y19" s="74" t="s">
        <v>342</v>
      </c>
      <c r="Z19" s="65"/>
      <c r="AA19" s="65"/>
      <c r="AB19" s="65"/>
      <c r="AC19" s="65"/>
      <c r="AH19" s="6" t="s">
        <v>40</v>
      </c>
      <c r="AI19" s="6">
        <v>1</v>
      </c>
      <c r="AJ19" s="6">
        <v>0</v>
      </c>
    </row>
    <row r="20" spans="2:36" ht="42.2" customHeight="1">
      <c r="B20" s="66"/>
      <c r="C20" s="67"/>
      <c r="D20" s="68"/>
      <c r="E20" s="68"/>
      <c r="F20" s="68"/>
      <c r="G20" s="68"/>
      <c r="H20" s="2" t="s">
        <v>21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"/>
      <c r="V20" s="2"/>
      <c r="W20" s="76"/>
      <c r="X20" s="75"/>
      <c r="Y20" s="75"/>
      <c r="Z20" s="65"/>
      <c r="AA20" s="65"/>
      <c r="AB20" s="65"/>
      <c r="AC20" s="65"/>
      <c r="AH20" s="6" t="s">
        <v>131</v>
      </c>
      <c r="AI20" s="6">
        <v>1</v>
      </c>
      <c r="AJ20" s="6">
        <v>1</v>
      </c>
    </row>
    <row r="21" spans="2:36" ht="15" customHeight="1">
      <c r="B21" s="66" t="s">
        <v>102</v>
      </c>
      <c r="C21" s="67">
        <v>10</v>
      </c>
      <c r="D21" s="68" t="s">
        <v>132</v>
      </c>
      <c r="E21" s="68" t="s">
        <v>133</v>
      </c>
      <c r="F21" s="68" t="s">
        <v>31</v>
      </c>
      <c r="G21" s="69" t="s">
        <v>134</v>
      </c>
      <c r="H21" s="28" t="s">
        <v>20</v>
      </c>
      <c r="I21" s="43"/>
      <c r="J21" s="43"/>
      <c r="K21" s="43"/>
      <c r="L21" s="43">
        <v>1</v>
      </c>
      <c r="M21" s="43">
        <v>1</v>
      </c>
      <c r="N21" s="43">
        <v>1</v>
      </c>
      <c r="O21" s="43"/>
      <c r="P21" s="43"/>
      <c r="Q21" s="43"/>
      <c r="R21" s="43"/>
      <c r="S21" s="43"/>
      <c r="T21" s="43"/>
      <c r="U21" s="28" t="s">
        <v>99</v>
      </c>
      <c r="V21" s="28"/>
      <c r="W21" s="76"/>
      <c r="X21" s="76" t="s">
        <v>296</v>
      </c>
      <c r="Y21" s="75" t="s">
        <v>296</v>
      </c>
      <c r="Z21" s="75" t="s">
        <v>368</v>
      </c>
      <c r="AA21" s="76" t="s">
        <v>391</v>
      </c>
      <c r="AB21" s="76" t="s">
        <v>178</v>
      </c>
      <c r="AC21" s="65"/>
    </row>
    <row r="22" spans="2:36">
      <c r="B22" s="66"/>
      <c r="C22" s="67"/>
      <c r="D22" s="68"/>
      <c r="E22" s="68"/>
      <c r="F22" s="68"/>
      <c r="G22" s="70"/>
      <c r="H22" s="2" t="s">
        <v>21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"/>
      <c r="V22" s="2"/>
      <c r="W22" s="76"/>
      <c r="X22" s="76"/>
      <c r="Y22" s="75"/>
      <c r="Z22" s="75"/>
      <c r="AA22" s="76"/>
      <c r="AB22" s="76"/>
      <c r="AC22" s="65"/>
    </row>
    <row r="23" spans="2:36" ht="15.75" customHeight="1">
      <c r="B23" s="66" t="s">
        <v>96</v>
      </c>
      <c r="C23" s="67">
        <v>11</v>
      </c>
      <c r="D23" s="68" t="s">
        <v>135</v>
      </c>
      <c r="E23" s="68" t="s">
        <v>136</v>
      </c>
      <c r="F23" s="68" t="s">
        <v>105</v>
      </c>
      <c r="G23" s="68" t="s">
        <v>130</v>
      </c>
      <c r="H23" s="28" t="s">
        <v>20</v>
      </c>
      <c r="I23" s="43"/>
      <c r="J23" s="43"/>
      <c r="K23" s="43"/>
      <c r="L23" s="43"/>
      <c r="M23" s="43">
        <v>1</v>
      </c>
      <c r="N23" s="43">
        <v>1</v>
      </c>
      <c r="O23" s="43">
        <v>1</v>
      </c>
      <c r="P23" s="43">
        <v>1</v>
      </c>
      <c r="Q23" s="43"/>
      <c r="R23" s="43"/>
      <c r="S23" s="43"/>
      <c r="T23" s="43"/>
      <c r="U23" s="44">
        <v>3072</v>
      </c>
      <c r="V23" s="28"/>
      <c r="W23" s="74" t="s">
        <v>307</v>
      </c>
      <c r="X23" s="74" t="s">
        <v>318</v>
      </c>
      <c r="Y23" s="74" t="s">
        <v>343</v>
      </c>
      <c r="Z23" s="74" t="s">
        <v>369</v>
      </c>
      <c r="AA23" s="65"/>
      <c r="AB23" s="65"/>
      <c r="AC23" s="65"/>
      <c r="AD23" s="45" t="s">
        <v>249</v>
      </c>
    </row>
    <row r="24" spans="2:36">
      <c r="B24" s="66"/>
      <c r="C24" s="67"/>
      <c r="D24" s="68"/>
      <c r="E24" s="68"/>
      <c r="F24" s="68"/>
      <c r="G24" s="68"/>
      <c r="H24" s="2" t="s">
        <v>21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 t="s">
        <v>138</v>
      </c>
      <c r="V24" s="2"/>
      <c r="W24" s="75"/>
      <c r="X24" s="75"/>
      <c r="Y24" s="75"/>
      <c r="Z24" s="75"/>
      <c r="AA24" s="65"/>
      <c r="AB24" s="65"/>
      <c r="AC24" s="65"/>
    </row>
    <row r="25" spans="2:36" ht="21.95" customHeight="1">
      <c r="B25" s="66" t="s">
        <v>102</v>
      </c>
      <c r="C25" s="67">
        <v>12</v>
      </c>
      <c r="D25" s="68" t="s">
        <v>139</v>
      </c>
      <c r="E25" s="68" t="s">
        <v>140</v>
      </c>
      <c r="F25" s="68" t="s">
        <v>105</v>
      </c>
      <c r="G25" s="69" t="s">
        <v>141</v>
      </c>
      <c r="H25" s="28" t="s">
        <v>20</v>
      </c>
      <c r="I25" s="43"/>
      <c r="J25" s="43"/>
      <c r="K25" s="43"/>
      <c r="L25" s="43"/>
      <c r="M25" s="43"/>
      <c r="N25" s="43"/>
      <c r="O25" s="43">
        <v>1</v>
      </c>
      <c r="P25" s="43">
        <v>1</v>
      </c>
      <c r="Q25" s="43">
        <v>1</v>
      </c>
      <c r="R25" s="43"/>
      <c r="S25" s="43"/>
      <c r="T25" s="43"/>
      <c r="U25" s="28">
        <v>800</v>
      </c>
      <c r="V25" s="28"/>
      <c r="W25" s="76"/>
      <c r="X25" s="76"/>
      <c r="Y25" s="76"/>
      <c r="Z25" s="76"/>
      <c r="AA25" s="101" t="s">
        <v>392</v>
      </c>
      <c r="AB25" s="101" t="s">
        <v>416</v>
      </c>
      <c r="AC25" s="101" t="s">
        <v>416</v>
      </c>
      <c r="AD25" s="6" t="s">
        <v>142</v>
      </c>
    </row>
    <row r="26" spans="2:36" ht="52.5" customHeight="1">
      <c r="B26" s="66"/>
      <c r="C26" s="67"/>
      <c r="D26" s="68"/>
      <c r="E26" s="68"/>
      <c r="F26" s="68"/>
      <c r="G26" s="70"/>
      <c r="H26" s="2" t="s">
        <v>21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"/>
      <c r="V26" s="2"/>
      <c r="W26" s="76"/>
      <c r="X26" s="76"/>
      <c r="Y26" s="76"/>
      <c r="Z26" s="76"/>
      <c r="AA26" s="76"/>
      <c r="AB26" s="76"/>
      <c r="AC26" s="76"/>
    </row>
    <row r="27" spans="2:36" ht="15.75" customHeight="1">
      <c r="B27" s="66" t="s">
        <v>102</v>
      </c>
      <c r="C27" s="67">
        <v>13</v>
      </c>
      <c r="D27" s="68" t="s">
        <v>39</v>
      </c>
      <c r="E27" s="80" t="s">
        <v>143</v>
      </c>
      <c r="F27" s="68" t="s">
        <v>51</v>
      </c>
      <c r="G27" s="69" t="s">
        <v>144</v>
      </c>
      <c r="H27" s="28" t="s">
        <v>20</v>
      </c>
      <c r="I27" s="43"/>
      <c r="J27" s="43"/>
      <c r="K27" s="43"/>
      <c r="L27" s="43"/>
      <c r="M27" s="43"/>
      <c r="N27" s="43"/>
      <c r="O27" s="43"/>
      <c r="P27" s="43"/>
      <c r="Q27" s="43">
        <v>1</v>
      </c>
      <c r="R27" s="43">
        <v>1</v>
      </c>
      <c r="S27" s="43">
        <v>1</v>
      </c>
      <c r="T27" s="43">
        <v>1</v>
      </c>
      <c r="U27" s="47">
        <v>1825</v>
      </c>
      <c r="V27" s="28"/>
      <c r="W27" s="76"/>
      <c r="X27" s="76"/>
      <c r="Y27" s="76"/>
      <c r="Z27" s="76"/>
      <c r="AA27" s="76"/>
      <c r="AB27" s="76"/>
      <c r="AC27" s="76"/>
    </row>
    <row r="28" spans="2:36" ht="15.75" customHeight="1">
      <c r="B28" s="66"/>
      <c r="C28" s="67"/>
      <c r="D28" s="68"/>
      <c r="E28" s="80"/>
      <c r="F28" s="68"/>
      <c r="G28" s="70"/>
      <c r="H28" s="2" t="s">
        <v>21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8"/>
      <c r="V28" s="2"/>
      <c r="W28" s="76"/>
      <c r="X28" s="76"/>
      <c r="Y28" s="76"/>
      <c r="Z28" s="76"/>
      <c r="AA28" s="76"/>
      <c r="AB28" s="76"/>
      <c r="AC28" s="76"/>
    </row>
    <row r="29" spans="2:36" ht="31.5">
      <c r="B29" s="66" t="s">
        <v>96</v>
      </c>
      <c r="C29" s="67">
        <v>14</v>
      </c>
      <c r="D29" s="68" t="s">
        <v>145</v>
      </c>
      <c r="E29" s="68" t="s">
        <v>146</v>
      </c>
      <c r="F29" s="68" t="s">
        <v>105</v>
      </c>
      <c r="G29" s="68" t="s">
        <v>126</v>
      </c>
      <c r="H29" s="28" t="s">
        <v>20</v>
      </c>
      <c r="I29" s="43"/>
      <c r="J29" s="43"/>
      <c r="K29" s="43"/>
      <c r="L29" s="43"/>
      <c r="M29" s="43"/>
      <c r="N29" s="43"/>
      <c r="O29" s="43"/>
      <c r="P29" s="43"/>
      <c r="Q29" s="43">
        <v>1</v>
      </c>
      <c r="R29" s="43">
        <v>1</v>
      </c>
      <c r="S29" s="43">
        <v>1</v>
      </c>
      <c r="T29" s="43"/>
      <c r="U29" s="49" t="s">
        <v>147</v>
      </c>
      <c r="V29" s="28"/>
      <c r="W29" s="76"/>
      <c r="X29" s="75" t="s">
        <v>321</v>
      </c>
      <c r="Y29" s="76"/>
      <c r="Z29" s="75" t="s">
        <v>370</v>
      </c>
      <c r="AA29" s="76"/>
      <c r="AB29" s="76"/>
      <c r="AC29" s="76"/>
    </row>
    <row r="30" spans="2:36">
      <c r="B30" s="66"/>
      <c r="C30" s="67"/>
      <c r="D30" s="68"/>
      <c r="E30" s="68"/>
      <c r="F30" s="68"/>
      <c r="G30" s="68"/>
      <c r="H30" s="2" t="s">
        <v>21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"/>
      <c r="V30" s="2"/>
      <c r="W30" s="76"/>
      <c r="X30" s="75"/>
      <c r="Y30" s="76"/>
      <c r="Z30" s="75"/>
      <c r="AA30" s="76"/>
      <c r="AB30" s="76"/>
      <c r="AC30" s="76"/>
    </row>
    <row r="31" spans="2:36" ht="20.25" customHeight="1">
      <c r="B31" s="66" t="s">
        <v>102</v>
      </c>
      <c r="C31" s="67">
        <v>15</v>
      </c>
      <c r="D31" s="68" t="s">
        <v>124</v>
      </c>
      <c r="E31" s="68" t="s">
        <v>148</v>
      </c>
      <c r="F31" s="68" t="s">
        <v>126</v>
      </c>
      <c r="G31" s="68" t="s">
        <v>126</v>
      </c>
      <c r="H31" s="28" t="s">
        <v>20</v>
      </c>
      <c r="I31" s="43"/>
      <c r="J31" s="43"/>
      <c r="K31" s="43"/>
      <c r="L31" s="43"/>
      <c r="M31" s="43"/>
      <c r="N31" s="43"/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28" t="s">
        <v>149</v>
      </c>
      <c r="V31" s="28"/>
      <c r="W31" s="76"/>
      <c r="X31" s="76"/>
      <c r="Y31" s="76"/>
      <c r="Z31" s="76"/>
      <c r="AA31" s="76" t="s">
        <v>393</v>
      </c>
      <c r="AB31" s="76"/>
      <c r="AC31" s="76"/>
    </row>
    <row r="32" spans="2:36" ht="15.75" customHeight="1">
      <c r="B32" s="66"/>
      <c r="C32" s="67"/>
      <c r="D32" s="68"/>
      <c r="E32" s="68"/>
      <c r="F32" s="68"/>
      <c r="G32" s="68"/>
      <c r="H32" s="2" t="s">
        <v>21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"/>
      <c r="V32" s="2"/>
      <c r="W32" s="76"/>
      <c r="X32" s="76"/>
      <c r="Y32" s="76"/>
      <c r="Z32" s="76"/>
      <c r="AA32" s="76"/>
      <c r="AB32" s="76"/>
      <c r="AC32" s="76"/>
    </row>
    <row r="33" spans="2:29" ht="15" customHeight="1">
      <c r="B33" s="66" t="s">
        <v>96</v>
      </c>
      <c r="C33" s="67">
        <v>16</v>
      </c>
      <c r="D33" s="68" t="s">
        <v>124</v>
      </c>
      <c r="E33" s="68" t="s">
        <v>150</v>
      </c>
      <c r="F33" s="68" t="s">
        <v>31</v>
      </c>
      <c r="G33" s="68" t="s">
        <v>126</v>
      </c>
      <c r="H33" s="28" t="s">
        <v>20</v>
      </c>
      <c r="I33" s="43"/>
      <c r="J33" s="43"/>
      <c r="K33" s="43"/>
      <c r="L33" s="43"/>
      <c r="M33" s="43"/>
      <c r="N33" s="43">
        <v>1</v>
      </c>
      <c r="O33" s="43">
        <v>1</v>
      </c>
      <c r="P33" s="43">
        <v>1</v>
      </c>
      <c r="Q33" s="43">
        <v>1</v>
      </c>
      <c r="R33" s="43"/>
      <c r="S33" s="43"/>
      <c r="T33" s="43"/>
      <c r="U33" s="28" t="s">
        <v>149</v>
      </c>
      <c r="V33" s="28"/>
      <c r="W33" s="76"/>
      <c r="X33" s="76"/>
      <c r="Y33" s="76"/>
      <c r="Z33" s="76"/>
      <c r="AA33" s="76"/>
      <c r="AB33" s="76"/>
      <c r="AC33" s="76"/>
    </row>
    <row r="34" spans="2:29">
      <c r="B34" s="66"/>
      <c r="C34" s="67"/>
      <c r="D34" s="68"/>
      <c r="E34" s="68"/>
      <c r="F34" s="68"/>
      <c r="G34" s="68"/>
      <c r="H34" s="2" t="s">
        <v>21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"/>
      <c r="V34" s="2"/>
      <c r="W34" s="76"/>
      <c r="X34" s="76"/>
      <c r="Y34" s="76"/>
      <c r="Z34" s="76"/>
      <c r="AA34" s="76"/>
      <c r="AB34" s="76"/>
      <c r="AC34" s="76"/>
    </row>
    <row r="35" spans="2:29" ht="20.25" customHeight="1">
      <c r="B35" s="66"/>
      <c r="C35" s="67"/>
      <c r="D35" s="68"/>
      <c r="E35" s="96"/>
      <c r="F35" s="68"/>
      <c r="G35" s="68"/>
      <c r="H35" s="28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8"/>
      <c r="V35" s="28"/>
      <c r="W35" s="76"/>
      <c r="X35" s="76"/>
      <c r="Y35" s="76"/>
      <c r="Z35" s="76"/>
      <c r="AA35" s="76"/>
      <c r="AB35" s="76"/>
      <c r="AC35" s="76"/>
    </row>
    <row r="36" spans="2:29" ht="15.75" customHeight="1" thickBot="1">
      <c r="B36" s="94"/>
      <c r="C36" s="95"/>
      <c r="D36" s="93"/>
      <c r="E36" s="97"/>
      <c r="F36" s="93"/>
      <c r="G36" s="93"/>
      <c r="H36" s="32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32"/>
      <c r="V36" s="32"/>
      <c r="W36" s="76"/>
      <c r="X36" s="76"/>
      <c r="Y36" s="76"/>
      <c r="Z36" s="76"/>
      <c r="AA36" s="76"/>
      <c r="AB36" s="76"/>
      <c r="AC36" s="76"/>
    </row>
    <row r="37" spans="2:29" ht="15.75" customHeight="1">
      <c r="B37" s="17"/>
      <c r="C37" s="17"/>
      <c r="E37" s="6" t="s">
        <v>151</v>
      </c>
      <c r="O37" s="86" t="s">
        <v>152</v>
      </c>
      <c r="P37" s="87"/>
      <c r="Q37" s="87"/>
      <c r="R37" s="87"/>
      <c r="S37" s="87"/>
      <c r="T37" s="88"/>
      <c r="U37" s="51">
        <f>SUMIF($H$3:$H$36,"Plan",$U$3:$U$36)</f>
        <v>55890</v>
      </c>
      <c r="V37" s="52">
        <f>SUMIF($H$3:$H$36,"Plan",$V$3:$V$36)</f>
        <v>0</v>
      </c>
    </row>
    <row r="38" spans="2:29" ht="19.5" customHeight="1" thickBot="1">
      <c r="B38" s="17"/>
      <c r="C38" s="17"/>
      <c r="E38" s="6" t="s">
        <v>153</v>
      </c>
      <c r="O38" s="89" t="s">
        <v>154</v>
      </c>
      <c r="P38" s="90"/>
      <c r="Q38" s="90"/>
      <c r="R38" s="90"/>
      <c r="S38" s="90"/>
      <c r="T38" s="91"/>
      <c r="U38" s="53">
        <f>SUMIF($H$3:$H$36,"Result",$U$3:$U$36)</f>
        <v>0</v>
      </c>
      <c r="V38" s="23">
        <f>SUMIF($H$3:$H$36,"Result",$V$3:$V$36)</f>
        <v>0</v>
      </c>
    </row>
    <row r="40" spans="2:29" ht="20.25" customHeight="1">
      <c r="B40" s="67"/>
      <c r="C40" s="67"/>
      <c r="D40" s="68" t="s">
        <v>155</v>
      </c>
      <c r="E40" s="80" t="s">
        <v>156</v>
      </c>
      <c r="F40" s="68" t="s">
        <v>157</v>
      </c>
      <c r="G40" s="68"/>
      <c r="H40" s="28" t="s">
        <v>158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28"/>
      <c r="V40" s="28"/>
      <c r="W40" s="65"/>
      <c r="X40" s="65"/>
      <c r="Y40" s="65"/>
      <c r="Z40" s="65"/>
      <c r="AA40" s="65"/>
      <c r="AB40" s="65"/>
      <c r="AC40" s="65"/>
    </row>
    <row r="41" spans="2:29" ht="33" customHeight="1">
      <c r="B41" s="67"/>
      <c r="C41" s="67"/>
      <c r="D41" s="68"/>
      <c r="E41" s="92"/>
      <c r="F41" s="68"/>
      <c r="G41" s="68"/>
      <c r="H41" s="2" t="s">
        <v>160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2"/>
      <c r="V41" s="2"/>
      <c r="W41" s="65"/>
      <c r="X41" s="65"/>
      <c r="Y41" s="65"/>
      <c r="Z41" s="65"/>
      <c r="AA41" s="65"/>
      <c r="AB41" s="65"/>
      <c r="AC41" s="65"/>
    </row>
    <row r="42" spans="2:29">
      <c r="B42" s="67"/>
      <c r="C42" s="67"/>
      <c r="D42" s="68"/>
      <c r="E42" s="96" t="s">
        <v>193</v>
      </c>
      <c r="F42" s="68"/>
      <c r="G42" s="68"/>
      <c r="H42" s="28" t="s">
        <v>158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8"/>
      <c r="V42" s="28"/>
      <c r="W42" s="100" t="s">
        <v>218</v>
      </c>
      <c r="X42" s="100" t="s">
        <v>218</v>
      </c>
      <c r="Y42" s="100" t="s">
        <v>218</v>
      </c>
      <c r="Z42" s="100"/>
      <c r="AA42" s="100"/>
      <c r="AB42" s="100"/>
      <c r="AC42" s="100"/>
    </row>
    <row r="43" spans="2:29">
      <c r="B43" s="67"/>
      <c r="C43" s="67"/>
      <c r="D43" s="68"/>
      <c r="E43" s="96"/>
      <c r="F43" s="68"/>
      <c r="G43" s="68"/>
      <c r="H43" s="2" t="s">
        <v>160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2"/>
      <c r="V43" s="2"/>
      <c r="W43" s="100"/>
      <c r="X43" s="100"/>
      <c r="Y43" s="100"/>
      <c r="Z43" s="100"/>
      <c r="AA43" s="100"/>
      <c r="AB43" s="100"/>
      <c r="AC43" s="100"/>
    </row>
    <row r="44" spans="2:29">
      <c r="B44" s="67"/>
      <c r="C44" s="67"/>
      <c r="D44" s="68"/>
      <c r="E44" s="96" t="s">
        <v>237</v>
      </c>
      <c r="F44" s="68"/>
      <c r="G44" s="68"/>
      <c r="H44" s="28" t="s">
        <v>158</v>
      </c>
      <c r="I44" s="43"/>
      <c r="J44" s="43"/>
      <c r="K44" s="43"/>
      <c r="L44" s="43">
        <v>1</v>
      </c>
      <c r="M44" s="43"/>
      <c r="N44" s="43"/>
      <c r="O44" s="43"/>
      <c r="P44" s="43"/>
      <c r="Q44" s="43"/>
      <c r="R44" s="43"/>
      <c r="S44" s="43"/>
      <c r="T44" s="43"/>
      <c r="U44" s="28"/>
      <c r="V44" s="28"/>
      <c r="W44" s="100" t="s">
        <v>289</v>
      </c>
      <c r="X44" s="100" t="s">
        <v>289</v>
      </c>
      <c r="Y44" s="100" t="s">
        <v>289</v>
      </c>
      <c r="Z44" s="100"/>
      <c r="AA44" s="100"/>
      <c r="AB44" s="100"/>
      <c r="AC44" s="100"/>
    </row>
    <row r="45" spans="2:29">
      <c r="B45" s="67"/>
      <c r="C45" s="67"/>
      <c r="D45" s="68"/>
      <c r="E45" s="96"/>
      <c r="F45" s="68"/>
      <c r="G45" s="68"/>
      <c r="H45" s="2" t="s">
        <v>160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2"/>
      <c r="V45" s="2"/>
      <c r="W45" s="100"/>
      <c r="X45" s="100"/>
      <c r="Y45" s="100"/>
      <c r="Z45" s="100"/>
      <c r="AA45" s="100"/>
      <c r="AB45" s="100"/>
      <c r="AC45" s="100"/>
    </row>
    <row r="46" spans="2:29">
      <c r="B46" s="67"/>
      <c r="C46" s="67"/>
      <c r="D46" s="68"/>
      <c r="E46" s="96" t="s">
        <v>250</v>
      </c>
      <c r="F46" s="68"/>
      <c r="G46" s="68"/>
      <c r="H46" s="28" t="s">
        <v>158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28"/>
      <c r="V46" s="28"/>
      <c r="W46" s="96" t="s">
        <v>308</v>
      </c>
      <c r="X46" s="99" t="s">
        <v>319</v>
      </c>
      <c r="Y46" s="68" t="s">
        <v>344</v>
      </c>
      <c r="Z46" s="103" t="s">
        <v>326</v>
      </c>
      <c r="AA46" s="76" t="s">
        <v>394</v>
      </c>
      <c r="AB46" s="76"/>
      <c r="AC46" s="76"/>
    </row>
    <row r="47" spans="2:29">
      <c r="B47" s="67"/>
      <c r="C47" s="67"/>
      <c r="D47" s="68"/>
      <c r="E47" s="96"/>
      <c r="F47" s="68"/>
      <c r="G47" s="68"/>
      <c r="H47" s="2" t="s">
        <v>160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2"/>
      <c r="V47" s="2"/>
      <c r="W47" s="96"/>
      <c r="X47" s="99"/>
      <c r="Y47" s="96"/>
      <c r="Z47" s="99"/>
      <c r="AA47" s="76"/>
      <c r="AB47" s="76"/>
      <c r="AC47" s="76"/>
    </row>
    <row r="48" spans="2:29">
      <c r="B48" s="67"/>
      <c r="C48" s="67"/>
      <c r="D48" s="68"/>
      <c r="E48" s="96" t="s">
        <v>251</v>
      </c>
      <c r="F48" s="68"/>
      <c r="G48" s="68"/>
      <c r="H48" s="28" t="s">
        <v>158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28"/>
      <c r="V48" s="28"/>
      <c r="W48" s="100" t="s">
        <v>218</v>
      </c>
      <c r="X48" s="100" t="s">
        <v>218</v>
      </c>
      <c r="Y48" s="100" t="s">
        <v>218</v>
      </c>
      <c r="Z48" s="100"/>
      <c r="AA48" s="100"/>
      <c r="AB48" s="100"/>
      <c r="AC48" s="100"/>
    </row>
    <row r="49" spans="2:29">
      <c r="B49" s="67"/>
      <c r="C49" s="67"/>
      <c r="D49" s="68"/>
      <c r="E49" s="96"/>
      <c r="F49" s="68"/>
      <c r="G49" s="68"/>
      <c r="H49" s="2" t="s">
        <v>160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2"/>
      <c r="V49" s="2"/>
      <c r="W49" s="100"/>
      <c r="X49" s="100"/>
      <c r="Y49" s="100"/>
      <c r="Z49" s="100"/>
      <c r="AA49" s="100"/>
      <c r="AB49" s="100"/>
      <c r="AC49" s="100"/>
    </row>
    <row r="50" spans="2:29">
      <c r="B50" s="67"/>
      <c r="C50" s="67"/>
      <c r="D50" s="68"/>
      <c r="E50" s="96" t="s">
        <v>320</v>
      </c>
      <c r="F50" s="68"/>
      <c r="G50" s="68"/>
      <c r="H50" s="28" t="s">
        <v>158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28"/>
      <c r="V50" s="28"/>
      <c r="W50" s="96"/>
      <c r="X50" s="106">
        <v>44811</v>
      </c>
      <c r="Y50" s="107" t="s">
        <v>345</v>
      </c>
      <c r="Z50" s="103"/>
      <c r="AA50" s="100"/>
      <c r="AB50" s="100"/>
      <c r="AC50" s="100"/>
    </row>
    <row r="51" spans="2:29">
      <c r="B51" s="67"/>
      <c r="C51" s="67"/>
      <c r="D51" s="68"/>
      <c r="E51" s="96"/>
      <c r="F51" s="68"/>
      <c r="G51" s="68"/>
      <c r="H51" s="2" t="s">
        <v>160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2"/>
      <c r="V51" s="2"/>
      <c r="W51" s="96"/>
      <c r="X51" s="99"/>
      <c r="Y51" s="96"/>
      <c r="Z51" s="99"/>
      <c r="AA51" s="100"/>
      <c r="AB51" s="100"/>
      <c r="AC51" s="100"/>
    </row>
    <row r="52" spans="2:29">
      <c r="B52" s="67"/>
      <c r="C52" s="67"/>
      <c r="D52" s="68"/>
      <c r="E52" s="96" t="s">
        <v>253</v>
      </c>
      <c r="F52" s="68"/>
      <c r="G52" s="68"/>
      <c r="H52" s="28" t="s">
        <v>158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28"/>
      <c r="V52" s="28"/>
      <c r="W52" s="96"/>
      <c r="X52" s="96"/>
      <c r="Y52" s="96"/>
      <c r="Z52" s="96"/>
      <c r="AA52" s="100"/>
      <c r="AB52" s="100"/>
      <c r="AC52" s="100"/>
    </row>
    <row r="53" spans="2:29">
      <c r="B53" s="67"/>
      <c r="C53" s="67"/>
      <c r="D53" s="68"/>
      <c r="E53" s="96"/>
      <c r="F53" s="68"/>
      <c r="G53" s="68"/>
      <c r="H53" s="2" t="s">
        <v>160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"/>
      <c r="V53" s="2"/>
      <c r="W53" s="96"/>
      <c r="X53" s="96"/>
      <c r="Y53" s="96"/>
      <c r="Z53" s="96"/>
      <c r="AA53" s="100"/>
      <c r="AB53" s="100"/>
      <c r="AC53" s="100"/>
    </row>
    <row r="54" spans="2:29">
      <c r="B54" s="67"/>
      <c r="C54" s="67"/>
      <c r="D54" s="68"/>
      <c r="E54" s="96"/>
      <c r="F54" s="68"/>
      <c r="G54" s="68"/>
      <c r="H54" s="28" t="s">
        <v>158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28"/>
      <c r="V54" s="28"/>
      <c r="W54" s="96"/>
      <c r="X54" s="96"/>
      <c r="Y54" s="96"/>
      <c r="Z54" s="96"/>
      <c r="AA54" s="96"/>
      <c r="AB54" s="96"/>
      <c r="AC54" s="96"/>
    </row>
    <row r="55" spans="2:29">
      <c r="B55" s="67"/>
      <c r="C55" s="67"/>
      <c r="D55" s="68"/>
      <c r="E55" s="96"/>
      <c r="F55" s="68"/>
      <c r="G55" s="68"/>
      <c r="H55" s="2" t="s">
        <v>160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2"/>
      <c r="V55" s="2"/>
      <c r="W55" s="96"/>
      <c r="X55" s="96"/>
      <c r="Y55" s="96"/>
      <c r="Z55" s="96"/>
      <c r="AA55" s="96"/>
      <c r="AB55" s="96"/>
      <c r="AC55" s="96"/>
    </row>
    <row r="56" spans="2:29">
      <c r="B56" s="67"/>
      <c r="C56" s="67"/>
      <c r="D56" s="68"/>
      <c r="E56" s="96" t="s">
        <v>161</v>
      </c>
      <c r="F56" s="68"/>
      <c r="G56" s="68"/>
      <c r="H56" s="28" t="s">
        <v>158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28"/>
      <c r="V56" s="28"/>
      <c r="W56" s="96"/>
      <c r="X56" s="96"/>
      <c r="Y56" s="96"/>
      <c r="Z56" s="96"/>
      <c r="AA56" s="109" t="s">
        <v>395</v>
      </c>
      <c r="AB56" s="109"/>
      <c r="AC56" s="109"/>
    </row>
    <row r="57" spans="2:29">
      <c r="B57" s="67"/>
      <c r="C57" s="67"/>
      <c r="D57" s="68"/>
      <c r="E57" s="96"/>
      <c r="F57" s="68"/>
      <c r="G57" s="68"/>
      <c r="H57" s="2" t="s">
        <v>160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2"/>
      <c r="V57" s="2"/>
      <c r="W57" s="96"/>
      <c r="X57" s="96"/>
      <c r="Y57" s="96"/>
      <c r="Z57" s="96"/>
      <c r="AA57" s="109"/>
      <c r="AB57" s="109"/>
      <c r="AC57" s="109"/>
    </row>
    <row r="58" spans="2:29">
      <c r="B58" s="67"/>
      <c r="C58" s="67"/>
      <c r="D58" s="68"/>
      <c r="E58" s="96" t="s">
        <v>384</v>
      </c>
      <c r="F58" s="68"/>
      <c r="G58" s="68"/>
      <c r="H58" s="28" t="s">
        <v>158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28"/>
      <c r="V58" s="28"/>
      <c r="W58" s="96"/>
      <c r="X58" s="96"/>
      <c r="Y58" s="96"/>
      <c r="Z58" s="96"/>
      <c r="AA58" s="96" t="s">
        <v>397</v>
      </c>
      <c r="AB58" s="96"/>
      <c r="AC58" s="96"/>
    </row>
    <row r="59" spans="2:29">
      <c r="B59" s="67"/>
      <c r="C59" s="67"/>
      <c r="D59" s="68"/>
      <c r="E59" s="96"/>
      <c r="F59" s="68"/>
      <c r="G59" s="68"/>
      <c r="H59" s="2" t="s">
        <v>160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2"/>
      <c r="V59" s="2"/>
      <c r="W59" s="96"/>
      <c r="X59" s="96"/>
      <c r="Y59" s="96"/>
      <c r="Z59" s="96"/>
      <c r="AA59" s="96"/>
      <c r="AB59" s="96"/>
      <c r="AC59" s="96"/>
    </row>
    <row r="60" spans="2:29">
      <c r="B60" s="67"/>
      <c r="C60" s="67"/>
      <c r="D60" s="68"/>
      <c r="E60" s="96" t="s">
        <v>385</v>
      </c>
      <c r="F60" s="68"/>
      <c r="G60" s="68"/>
      <c r="H60" s="28" t="s">
        <v>158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28"/>
      <c r="V60" s="28"/>
      <c r="W60" s="96"/>
      <c r="X60" s="96"/>
      <c r="Y60" s="96"/>
      <c r="Z60" s="96"/>
      <c r="AA60" s="96"/>
      <c r="AB60" s="96"/>
      <c r="AC60" s="96"/>
    </row>
    <row r="61" spans="2:29">
      <c r="B61" s="67"/>
      <c r="C61" s="67"/>
      <c r="D61" s="68"/>
      <c r="E61" s="96"/>
      <c r="F61" s="68"/>
      <c r="G61" s="68"/>
      <c r="H61" s="2" t="s">
        <v>160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2"/>
      <c r="V61" s="2"/>
      <c r="W61" s="96"/>
      <c r="X61" s="96"/>
      <c r="Y61" s="96"/>
      <c r="Z61" s="96"/>
      <c r="AA61" s="96"/>
      <c r="AB61" s="96"/>
      <c r="AC61" s="96"/>
    </row>
    <row r="62" spans="2:29">
      <c r="B62" s="67"/>
      <c r="C62" s="67"/>
      <c r="D62" s="68"/>
      <c r="E62" s="96" t="s">
        <v>396</v>
      </c>
      <c r="F62" s="68"/>
      <c r="G62" s="68"/>
      <c r="H62" s="28" t="s">
        <v>158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28"/>
      <c r="V62" s="28"/>
      <c r="W62" s="96"/>
      <c r="X62" s="96"/>
      <c r="Y62" s="96"/>
      <c r="Z62" s="96"/>
      <c r="AA62" s="96"/>
      <c r="AB62" s="96"/>
      <c r="AC62" s="96"/>
    </row>
    <row r="63" spans="2:29">
      <c r="B63" s="67"/>
      <c r="C63" s="67"/>
      <c r="D63" s="68"/>
      <c r="E63" s="96"/>
      <c r="F63" s="68"/>
      <c r="G63" s="68"/>
      <c r="H63" s="2" t="s">
        <v>160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2"/>
      <c r="V63" s="2"/>
      <c r="W63" s="96"/>
      <c r="X63" s="96"/>
      <c r="Y63" s="96"/>
      <c r="Z63" s="96"/>
      <c r="AA63" s="96"/>
      <c r="AB63" s="96"/>
      <c r="AC63" s="96"/>
    </row>
  </sheetData>
  <mergeCells count="380">
    <mergeCell ref="W3:W4"/>
    <mergeCell ref="X3:X4"/>
    <mergeCell ref="Y3:Y4"/>
    <mergeCell ref="Z3:Z4"/>
    <mergeCell ref="AA3:AA4"/>
    <mergeCell ref="AB3:AB4"/>
    <mergeCell ref="B3:B4"/>
    <mergeCell ref="C3:C4"/>
    <mergeCell ref="D3:D4"/>
    <mergeCell ref="E3:E4"/>
    <mergeCell ref="F3:F4"/>
    <mergeCell ref="G3:G4"/>
    <mergeCell ref="W5:W6"/>
    <mergeCell ref="X5:X6"/>
    <mergeCell ref="Y5:Y6"/>
    <mergeCell ref="Z5:Z6"/>
    <mergeCell ref="AA5:AA6"/>
    <mergeCell ref="AB5:AB6"/>
    <mergeCell ref="B5:B6"/>
    <mergeCell ref="C5:C6"/>
    <mergeCell ref="D5:D6"/>
    <mergeCell ref="E5:E6"/>
    <mergeCell ref="F5:F6"/>
    <mergeCell ref="G5:G6"/>
    <mergeCell ref="AB7:AB8"/>
    <mergeCell ref="B9:B10"/>
    <mergeCell ref="C9:C10"/>
    <mergeCell ref="D9:D10"/>
    <mergeCell ref="E9:E10"/>
    <mergeCell ref="F9:F10"/>
    <mergeCell ref="G9:G10"/>
    <mergeCell ref="W9:W10"/>
    <mergeCell ref="X9:X10"/>
    <mergeCell ref="Y9:Y10"/>
    <mergeCell ref="U7:U10"/>
    <mergeCell ref="W7:W8"/>
    <mergeCell ref="X7:X8"/>
    <mergeCell ref="Y7:Y8"/>
    <mergeCell ref="Z7:Z8"/>
    <mergeCell ref="AA7:AA8"/>
    <mergeCell ref="Z9:Z10"/>
    <mergeCell ref="AA9:AA10"/>
    <mergeCell ref="B7:B8"/>
    <mergeCell ref="C7:C8"/>
    <mergeCell ref="D7:D8"/>
    <mergeCell ref="E7:E8"/>
    <mergeCell ref="F7:F8"/>
    <mergeCell ref="G7:G8"/>
    <mergeCell ref="AB9:AB10"/>
    <mergeCell ref="B11:B12"/>
    <mergeCell ref="C11:C12"/>
    <mergeCell ref="D11:D12"/>
    <mergeCell ref="E11:E12"/>
    <mergeCell ref="F11:F12"/>
    <mergeCell ref="G11:G12"/>
    <mergeCell ref="W11:W12"/>
    <mergeCell ref="X11:X12"/>
    <mergeCell ref="Y11:Y12"/>
    <mergeCell ref="Z11:Z12"/>
    <mergeCell ref="AA11:AA12"/>
    <mergeCell ref="AB11:AB12"/>
    <mergeCell ref="Z13:Z14"/>
    <mergeCell ref="AA13:AA14"/>
    <mergeCell ref="AB13:AB14"/>
    <mergeCell ref="B15:B16"/>
    <mergeCell ref="C15:C16"/>
    <mergeCell ref="D15:D16"/>
    <mergeCell ref="E15:E16"/>
    <mergeCell ref="F15:F16"/>
    <mergeCell ref="AB15:AB16"/>
    <mergeCell ref="G15:G16"/>
    <mergeCell ref="W15:W16"/>
    <mergeCell ref="X15:X16"/>
    <mergeCell ref="Y15:Y16"/>
    <mergeCell ref="Z15:Z16"/>
    <mergeCell ref="AA15:AA16"/>
    <mergeCell ref="B13:B14"/>
    <mergeCell ref="C13:C14"/>
    <mergeCell ref="D13:D14"/>
    <mergeCell ref="E13:E14"/>
    <mergeCell ref="F13:F14"/>
    <mergeCell ref="G13:G14"/>
    <mergeCell ref="W13:W14"/>
    <mergeCell ref="X13:X14"/>
    <mergeCell ref="Y13:Y14"/>
    <mergeCell ref="Z17:Z18"/>
    <mergeCell ref="AA17:AA18"/>
    <mergeCell ref="AB17:AB18"/>
    <mergeCell ref="B19:B20"/>
    <mergeCell ref="C19:C20"/>
    <mergeCell ref="D19:D20"/>
    <mergeCell ref="E19:E20"/>
    <mergeCell ref="F19:F20"/>
    <mergeCell ref="G19:G20"/>
    <mergeCell ref="W19:W20"/>
    <mergeCell ref="X19:X20"/>
    <mergeCell ref="Y19:Y20"/>
    <mergeCell ref="Z19:Z20"/>
    <mergeCell ref="AA19:AA20"/>
    <mergeCell ref="AB19:AB20"/>
    <mergeCell ref="B17:B18"/>
    <mergeCell ref="C17:C18"/>
    <mergeCell ref="D17:D18"/>
    <mergeCell ref="E17:E18"/>
    <mergeCell ref="F17:F18"/>
    <mergeCell ref="G17:G18"/>
    <mergeCell ref="W17:W18"/>
    <mergeCell ref="X17:X18"/>
    <mergeCell ref="Y17:Y18"/>
    <mergeCell ref="AB21:AB22"/>
    <mergeCell ref="B23:B24"/>
    <mergeCell ref="C23:C24"/>
    <mergeCell ref="D23:D24"/>
    <mergeCell ref="E23:E24"/>
    <mergeCell ref="F23:F24"/>
    <mergeCell ref="G23:G24"/>
    <mergeCell ref="W23:W24"/>
    <mergeCell ref="X23:X24"/>
    <mergeCell ref="Y23:Y24"/>
    <mergeCell ref="G21:G22"/>
    <mergeCell ref="W21:W22"/>
    <mergeCell ref="X21:X22"/>
    <mergeCell ref="Y21:Y22"/>
    <mergeCell ref="Z21:Z22"/>
    <mergeCell ref="AA21:AA22"/>
    <mergeCell ref="Z23:Z24"/>
    <mergeCell ref="AA23:AA24"/>
    <mergeCell ref="AB23:AB24"/>
    <mergeCell ref="G25:G26"/>
    <mergeCell ref="W25:W26"/>
    <mergeCell ref="X25:X26"/>
    <mergeCell ref="Y25:Y26"/>
    <mergeCell ref="B21:B22"/>
    <mergeCell ref="C21:C22"/>
    <mergeCell ref="D21:D22"/>
    <mergeCell ref="E21:E22"/>
    <mergeCell ref="F21:F22"/>
    <mergeCell ref="G29:G30"/>
    <mergeCell ref="W29:W30"/>
    <mergeCell ref="X29:X30"/>
    <mergeCell ref="Y29:Y30"/>
    <mergeCell ref="Z25:Z26"/>
    <mergeCell ref="AA25:AA26"/>
    <mergeCell ref="AB25:AB26"/>
    <mergeCell ref="B27:B28"/>
    <mergeCell ref="C27:C28"/>
    <mergeCell ref="D27:D28"/>
    <mergeCell ref="E27:E28"/>
    <mergeCell ref="F27:F28"/>
    <mergeCell ref="AB27:AB28"/>
    <mergeCell ref="G27:G28"/>
    <mergeCell ref="W27:W28"/>
    <mergeCell ref="X27:X28"/>
    <mergeCell ref="Y27:Y28"/>
    <mergeCell ref="Z27:Z28"/>
    <mergeCell ref="AA27:AA28"/>
    <mergeCell ref="B25:B26"/>
    <mergeCell ref="C25:C26"/>
    <mergeCell ref="D25:D26"/>
    <mergeCell ref="E25:E26"/>
    <mergeCell ref="F25:F26"/>
    <mergeCell ref="B40:B41"/>
    <mergeCell ref="C40:C41"/>
    <mergeCell ref="D40:D41"/>
    <mergeCell ref="E40:E41"/>
    <mergeCell ref="F40:F41"/>
    <mergeCell ref="Z29:Z30"/>
    <mergeCell ref="AA29:AA30"/>
    <mergeCell ref="AB29:AB30"/>
    <mergeCell ref="B31:B32"/>
    <mergeCell ref="C31:C32"/>
    <mergeCell ref="D31:D32"/>
    <mergeCell ref="E31:E32"/>
    <mergeCell ref="F31:F32"/>
    <mergeCell ref="G31:G32"/>
    <mergeCell ref="W31:W32"/>
    <mergeCell ref="Y31:Y32"/>
    <mergeCell ref="Z31:Z32"/>
    <mergeCell ref="AA31:AA32"/>
    <mergeCell ref="AB31:AB32"/>
    <mergeCell ref="B29:B30"/>
    <mergeCell ref="C29:C30"/>
    <mergeCell ref="D29:D30"/>
    <mergeCell ref="E29:E30"/>
    <mergeCell ref="F29:F30"/>
    <mergeCell ref="AB33:AB34"/>
    <mergeCell ref="B35:B36"/>
    <mergeCell ref="C35:C36"/>
    <mergeCell ref="D35:D36"/>
    <mergeCell ref="E35:E36"/>
    <mergeCell ref="F35:F36"/>
    <mergeCell ref="G35:G36"/>
    <mergeCell ref="W35:W36"/>
    <mergeCell ref="X35:X36"/>
    <mergeCell ref="Y35:Y36"/>
    <mergeCell ref="G33:G34"/>
    <mergeCell ref="W33:W34"/>
    <mergeCell ref="X33:X34"/>
    <mergeCell ref="Y33:Y34"/>
    <mergeCell ref="Z33:Z34"/>
    <mergeCell ref="AA33:AA34"/>
    <mergeCell ref="B33:B34"/>
    <mergeCell ref="C33:C34"/>
    <mergeCell ref="D33:D34"/>
    <mergeCell ref="E33:E34"/>
    <mergeCell ref="F33:F34"/>
    <mergeCell ref="G40:G41"/>
    <mergeCell ref="W40:W41"/>
    <mergeCell ref="X40:X41"/>
    <mergeCell ref="Y40:Y41"/>
    <mergeCell ref="Z40:Z41"/>
    <mergeCell ref="AA40:AA41"/>
    <mergeCell ref="Z35:Z36"/>
    <mergeCell ref="AA35:AA36"/>
    <mergeCell ref="AB35:AB36"/>
    <mergeCell ref="O37:T37"/>
    <mergeCell ref="O38:T38"/>
    <mergeCell ref="B46:B47"/>
    <mergeCell ref="C46:C47"/>
    <mergeCell ref="D46:D47"/>
    <mergeCell ref="E46:E47"/>
    <mergeCell ref="F46:F47"/>
    <mergeCell ref="Z42:Z43"/>
    <mergeCell ref="AA42:AA43"/>
    <mergeCell ref="AB42:AB43"/>
    <mergeCell ref="B44:B45"/>
    <mergeCell ref="C44:C45"/>
    <mergeCell ref="D44:D45"/>
    <mergeCell ref="E44:E45"/>
    <mergeCell ref="F44:F45"/>
    <mergeCell ref="G44:G45"/>
    <mergeCell ref="W44:W45"/>
    <mergeCell ref="B42:B43"/>
    <mergeCell ref="C42:C43"/>
    <mergeCell ref="D42:D43"/>
    <mergeCell ref="E42:E43"/>
    <mergeCell ref="F42:F43"/>
    <mergeCell ref="G42:G43"/>
    <mergeCell ref="W42:W43"/>
    <mergeCell ref="X42:X43"/>
    <mergeCell ref="Y42:Y43"/>
    <mergeCell ref="G46:G47"/>
    <mergeCell ref="W46:W47"/>
    <mergeCell ref="X46:X47"/>
    <mergeCell ref="Y46:Y47"/>
    <mergeCell ref="Z46:Z47"/>
    <mergeCell ref="AA46:AA47"/>
    <mergeCell ref="X44:X45"/>
    <mergeCell ref="Y44:Y45"/>
    <mergeCell ref="Z44:Z45"/>
    <mergeCell ref="AA44:AA45"/>
    <mergeCell ref="B52:B53"/>
    <mergeCell ref="C52:C53"/>
    <mergeCell ref="D52:D53"/>
    <mergeCell ref="E52:E53"/>
    <mergeCell ref="F52:F53"/>
    <mergeCell ref="Z48:Z49"/>
    <mergeCell ref="AA48:AA49"/>
    <mergeCell ref="AB48:AB49"/>
    <mergeCell ref="B50:B51"/>
    <mergeCell ref="C50:C51"/>
    <mergeCell ref="D50:D51"/>
    <mergeCell ref="E50:E51"/>
    <mergeCell ref="F50:F51"/>
    <mergeCell ref="G50:G51"/>
    <mergeCell ref="W50:W51"/>
    <mergeCell ref="B48:B49"/>
    <mergeCell ref="C48:C49"/>
    <mergeCell ref="D48:D49"/>
    <mergeCell ref="E48:E49"/>
    <mergeCell ref="F48:F49"/>
    <mergeCell ref="G48:G49"/>
    <mergeCell ref="W48:W49"/>
    <mergeCell ref="X48:X49"/>
    <mergeCell ref="Y48:Y49"/>
    <mergeCell ref="G52:G53"/>
    <mergeCell ref="W52:W53"/>
    <mergeCell ref="X52:X53"/>
    <mergeCell ref="Y52:Y53"/>
    <mergeCell ref="Z52:Z53"/>
    <mergeCell ref="AA52:AA53"/>
    <mergeCell ref="X50:X51"/>
    <mergeCell ref="Y50:Y51"/>
    <mergeCell ref="Z50:Z51"/>
    <mergeCell ref="AA50:AA51"/>
    <mergeCell ref="C58:C59"/>
    <mergeCell ref="D58:D59"/>
    <mergeCell ref="E58:E59"/>
    <mergeCell ref="F58:F59"/>
    <mergeCell ref="Z54:Z55"/>
    <mergeCell ref="AA54:AA55"/>
    <mergeCell ref="AB54:AB55"/>
    <mergeCell ref="B56:B57"/>
    <mergeCell ref="C56:C57"/>
    <mergeCell ref="D56:D57"/>
    <mergeCell ref="E56:E57"/>
    <mergeCell ref="F56:F57"/>
    <mergeCell ref="G56:G57"/>
    <mergeCell ref="W56:W57"/>
    <mergeCell ref="B54:B55"/>
    <mergeCell ref="C54:C55"/>
    <mergeCell ref="D54:D55"/>
    <mergeCell ref="E54:E55"/>
    <mergeCell ref="F54:F55"/>
    <mergeCell ref="G54:G55"/>
    <mergeCell ref="W54:W55"/>
    <mergeCell ref="X54:X55"/>
    <mergeCell ref="Y54:Y55"/>
    <mergeCell ref="B62:B63"/>
    <mergeCell ref="C62:C63"/>
    <mergeCell ref="D62:D63"/>
    <mergeCell ref="E62:E63"/>
    <mergeCell ref="F62:F63"/>
    <mergeCell ref="G62:G63"/>
    <mergeCell ref="W62:W63"/>
    <mergeCell ref="AB58:AB59"/>
    <mergeCell ref="B60:B61"/>
    <mergeCell ref="C60:C61"/>
    <mergeCell ref="D60:D61"/>
    <mergeCell ref="E60:E61"/>
    <mergeCell ref="F60:F61"/>
    <mergeCell ref="G60:G61"/>
    <mergeCell ref="W60:W61"/>
    <mergeCell ref="X60:X61"/>
    <mergeCell ref="Y60:Y61"/>
    <mergeCell ref="G58:G59"/>
    <mergeCell ref="W58:W59"/>
    <mergeCell ref="X58:X59"/>
    <mergeCell ref="Y58:Y59"/>
    <mergeCell ref="Z58:Z59"/>
    <mergeCell ref="AA58:AA59"/>
    <mergeCell ref="B58:B59"/>
    <mergeCell ref="X62:X63"/>
    <mergeCell ref="Y62:Y63"/>
    <mergeCell ref="Z62:Z63"/>
    <mergeCell ref="AA62:AA63"/>
    <mergeCell ref="AB62:AB63"/>
    <mergeCell ref="AC3:AC4"/>
    <mergeCell ref="AC5:AC6"/>
    <mergeCell ref="AC7:AC8"/>
    <mergeCell ref="AC9:AC10"/>
    <mergeCell ref="AC11:AC12"/>
    <mergeCell ref="Z60:Z61"/>
    <mergeCell ref="AA60:AA61"/>
    <mergeCell ref="AB60:AB61"/>
    <mergeCell ref="X56:X57"/>
    <mergeCell ref="Y56:Y57"/>
    <mergeCell ref="Z56:Z57"/>
    <mergeCell ref="AA56:AA57"/>
    <mergeCell ref="AB56:AB57"/>
    <mergeCell ref="AB52:AB53"/>
    <mergeCell ref="AB50:AB51"/>
    <mergeCell ref="AB46:AB47"/>
    <mergeCell ref="AB44:AB45"/>
    <mergeCell ref="AB40:AB41"/>
    <mergeCell ref="X31:X32"/>
    <mergeCell ref="AC25:AC26"/>
    <mergeCell ref="AC27:AC28"/>
    <mergeCell ref="AC29:AC30"/>
    <mergeCell ref="AC31:AC32"/>
    <mergeCell ref="AC33:AC34"/>
    <mergeCell ref="AC35:AC36"/>
    <mergeCell ref="AC13:AC14"/>
    <mergeCell ref="AC15:AC16"/>
    <mergeCell ref="AC17:AC18"/>
    <mergeCell ref="AC19:AC20"/>
    <mergeCell ref="AC21:AC22"/>
    <mergeCell ref="AC23:AC24"/>
    <mergeCell ref="AC52:AC53"/>
    <mergeCell ref="AC54:AC55"/>
    <mergeCell ref="AC56:AC57"/>
    <mergeCell ref="AC58:AC59"/>
    <mergeCell ref="AC60:AC61"/>
    <mergeCell ref="AC62:AC63"/>
    <mergeCell ref="AC40:AC41"/>
    <mergeCell ref="AC42:AC43"/>
    <mergeCell ref="AC44:AC45"/>
    <mergeCell ref="AC46:AC47"/>
    <mergeCell ref="AC48:AC49"/>
    <mergeCell ref="AC50:AC51"/>
  </mergeCells>
  <phoneticPr fontId="4"/>
  <conditionalFormatting sqref="I35:T3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T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T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:T1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T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:T12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T1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T1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:T2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:T22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:T2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T2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:T3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:T3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:T2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T3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T14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T4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T4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T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T5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6:T5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T4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8:T4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0:T5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2:T5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8:T5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0:T6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T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B47"/>
  <sheetViews>
    <sheetView showGridLines="0" zoomScale="70" zoomScaleNormal="70" workbookViewId="0">
      <pane xSplit="6" ySplit="3" topLeftCell="K4" activePane="bottomRight" state="frozen"/>
      <selection pane="topRight" activeCell="G1" sqref="G1"/>
      <selection pane="bottomLeft" activeCell="A3" sqref="A3"/>
      <selection pane="bottomRight" activeCell="AB40" sqref="AB40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6.85546875" style="6" bestFit="1" customWidth="1"/>
    <col min="5" max="5" width="51.1406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26" width="27.140625" style="6" customWidth="1"/>
    <col min="27" max="27" width="21.42578125" style="6" customWidth="1"/>
    <col min="28" max="28" width="28.5703125" style="6" customWidth="1"/>
    <col min="29" max="16384" width="9.140625" style="6"/>
  </cols>
  <sheetData>
    <row r="1" spans="2:28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28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28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X3" s="35">
        <v>44708</v>
      </c>
      <c r="Y3" s="35">
        <v>44715</v>
      </c>
      <c r="Z3" s="54">
        <v>44721</v>
      </c>
      <c r="AA3" s="54">
        <v>44728</v>
      </c>
      <c r="AB3" s="54">
        <v>44738</v>
      </c>
    </row>
    <row r="4" spans="2:28" ht="13.7" customHeight="1">
      <c r="B4" s="116" t="s">
        <v>22</v>
      </c>
      <c r="C4" s="114">
        <v>1</v>
      </c>
      <c r="D4" s="118" t="s">
        <v>64</v>
      </c>
      <c r="E4" s="122" t="s">
        <v>62</v>
      </c>
      <c r="F4" s="114" t="s">
        <v>50</v>
      </c>
      <c r="G4" s="15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98" t="s">
        <v>165</v>
      </c>
      <c r="AA4" s="68" t="s">
        <v>187</v>
      </c>
      <c r="AB4" s="68" t="s">
        <v>203</v>
      </c>
    </row>
    <row r="5" spans="2:28">
      <c r="B5" s="117"/>
      <c r="C5" s="115"/>
      <c r="D5" s="119"/>
      <c r="E5" s="119"/>
      <c r="F5" s="115"/>
      <c r="G5" s="16" t="s">
        <v>63</v>
      </c>
      <c r="H5" s="2" t="s">
        <v>21</v>
      </c>
      <c r="I5" s="2">
        <v>1</v>
      </c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98"/>
      <c r="AA5" s="68"/>
      <c r="AB5" s="68"/>
    </row>
    <row r="6" spans="2:28" ht="13.7" customHeight="1">
      <c r="B6" s="116" t="s">
        <v>22</v>
      </c>
      <c r="C6" s="114">
        <v>2</v>
      </c>
      <c r="D6" s="118" t="s">
        <v>27</v>
      </c>
      <c r="E6" s="122" t="s">
        <v>25</v>
      </c>
      <c r="F6" s="114" t="s">
        <v>49</v>
      </c>
      <c r="G6" s="15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X6" s="68" t="s">
        <v>61</v>
      </c>
      <c r="Y6" s="113" t="s">
        <v>83</v>
      </c>
      <c r="Z6" s="98" t="s">
        <v>166</v>
      </c>
      <c r="AA6" s="68" t="s">
        <v>188</v>
      </c>
      <c r="AB6" s="68" t="s">
        <v>204</v>
      </c>
    </row>
    <row r="7" spans="2:28">
      <c r="B7" s="117"/>
      <c r="C7" s="115"/>
      <c r="D7" s="119"/>
      <c r="E7" s="119"/>
      <c r="F7" s="115"/>
      <c r="G7" s="16"/>
      <c r="H7" s="2" t="s">
        <v>21</v>
      </c>
      <c r="I7" s="2">
        <v>1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98"/>
      <c r="AA7" s="68"/>
      <c r="AB7" s="68"/>
    </row>
    <row r="8" spans="2:28" ht="13.7" customHeight="1">
      <c r="B8" s="116" t="s">
        <v>22</v>
      </c>
      <c r="C8" s="114">
        <v>3</v>
      </c>
      <c r="D8" s="118" t="s">
        <v>28</v>
      </c>
      <c r="E8" s="122" t="s">
        <v>48</v>
      </c>
      <c r="F8" s="114" t="s">
        <v>49</v>
      </c>
      <c r="G8" s="15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98" t="s">
        <v>167</v>
      </c>
      <c r="AA8" s="68" t="s">
        <v>189</v>
      </c>
      <c r="AB8" s="68" t="s">
        <v>205</v>
      </c>
    </row>
    <row r="9" spans="2:28">
      <c r="B9" s="117"/>
      <c r="C9" s="115"/>
      <c r="D9" s="119"/>
      <c r="E9" s="119"/>
      <c r="F9" s="115"/>
      <c r="G9" s="16" t="s">
        <v>30</v>
      </c>
      <c r="H9" s="2" t="s">
        <v>21</v>
      </c>
      <c r="I9" s="2"/>
      <c r="J9" s="2"/>
      <c r="K9" s="2">
        <v>1</v>
      </c>
      <c r="L9" s="2"/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98"/>
      <c r="AA9" s="68"/>
      <c r="AB9" s="68"/>
    </row>
    <row r="10" spans="2:28" ht="13.7" customHeight="1">
      <c r="B10" s="116" t="s">
        <v>22</v>
      </c>
      <c r="C10" s="114">
        <v>4</v>
      </c>
      <c r="D10" s="118" t="s">
        <v>45</v>
      </c>
      <c r="E10" s="120" t="s">
        <v>67</v>
      </c>
      <c r="F10" s="114" t="s">
        <v>163</v>
      </c>
      <c r="G10" s="15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X10" s="120" t="s">
        <v>59</v>
      </c>
      <c r="Y10" s="112" t="s">
        <v>85</v>
      </c>
      <c r="Z10" s="98" t="s">
        <v>168</v>
      </c>
      <c r="AA10" s="68" t="s">
        <v>190</v>
      </c>
      <c r="AB10" s="68" t="s">
        <v>208</v>
      </c>
    </row>
    <row r="11" spans="2:28">
      <c r="B11" s="117"/>
      <c r="C11" s="115"/>
      <c r="D11" s="119"/>
      <c r="E11" s="119"/>
      <c r="F11" s="115"/>
      <c r="G11" s="16"/>
      <c r="H11" s="2" t="s">
        <v>21</v>
      </c>
      <c r="I11" s="2"/>
      <c r="J11" s="2"/>
      <c r="K11" s="2">
        <v>1</v>
      </c>
      <c r="L11" s="2"/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98"/>
      <c r="AA11" s="68"/>
      <c r="AB11" s="68"/>
    </row>
    <row r="12" spans="2:28" ht="13.7" customHeight="1">
      <c r="B12" s="116" t="s">
        <v>22</v>
      </c>
      <c r="C12" s="114">
        <v>5</v>
      </c>
      <c r="D12" s="118" t="s">
        <v>52</v>
      </c>
      <c r="E12" s="122" t="s">
        <v>69</v>
      </c>
      <c r="F12" s="114" t="s">
        <v>49</v>
      </c>
      <c r="G12" s="15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68"/>
      <c r="AA12" s="68"/>
      <c r="AB12" s="68"/>
    </row>
    <row r="13" spans="2:28">
      <c r="B13" s="117"/>
      <c r="C13" s="115"/>
      <c r="D13" s="119"/>
      <c r="E13" s="119"/>
      <c r="F13" s="115"/>
      <c r="G13" s="16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8"/>
      <c r="U13" s="9"/>
      <c r="V13" s="8"/>
      <c r="X13" s="119"/>
      <c r="Y13" s="112"/>
      <c r="Z13" s="68"/>
      <c r="AA13" s="68"/>
      <c r="AB13" s="68"/>
    </row>
    <row r="14" spans="2:28" ht="13.7" customHeight="1">
      <c r="B14" s="116" t="s">
        <v>22</v>
      </c>
      <c r="C14" s="114">
        <v>6</v>
      </c>
      <c r="D14" s="118" t="s">
        <v>32</v>
      </c>
      <c r="E14" s="122" t="s">
        <v>47</v>
      </c>
      <c r="F14" s="114" t="s">
        <v>50</v>
      </c>
      <c r="G14" s="15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98" t="s">
        <v>169</v>
      </c>
      <c r="AA14" s="68" t="s">
        <v>191</v>
      </c>
      <c r="AB14" s="68" t="s">
        <v>209</v>
      </c>
    </row>
    <row r="15" spans="2:28">
      <c r="B15" s="117"/>
      <c r="C15" s="115"/>
      <c r="D15" s="119"/>
      <c r="E15" s="119"/>
      <c r="F15" s="115"/>
      <c r="G15" s="16"/>
      <c r="H15" s="2" t="s">
        <v>21</v>
      </c>
      <c r="I15" s="2"/>
      <c r="J15" s="2"/>
      <c r="K15" s="2">
        <v>1</v>
      </c>
      <c r="L15" s="2"/>
      <c r="M15" s="2"/>
      <c r="N15" s="2"/>
      <c r="O15" s="2"/>
      <c r="P15" s="2"/>
      <c r="Q15" s="2"/>
      <c r="R15" s="2"/>
      <c r="S15" s="2"/>
      <c r="T15" s="8"/>
      <c r="U15" s="9"/>
      <c r="V15" s="8"/>
      <c r="Z15" s="98"/>
      <c r="AA15" s="68"/>
      <c r="AB15" s="68"/>
    </row>
    <row r="16" spans="2:28" ht="13.7" customHeight="1">
      <c r="B16" s="116" t="s">
        <v>22</v>
      </c>
      <c r="C16" s="114">
        <v>7</v>
      </c>
      <c r="D16" s="118" t="s">
        <v>53</v>
      </c>
      <c r="E16" s="122" t="s">
        <v>86</v>
      </c>
      <c r="F16" s="114" t="s">
        <v>50</v>
      </c>
      <c r="G16" s="15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68" t="s">
        <v>170</v>
      </c>
      <c r="AA16" s="68" t="s">
        <v>192</v>
      </c>
      <c r="AB16" s="68" t="s">
        <v>210</v>
      </c>
    </row>
    <row r="17" spans="2:28">
      <c r="B17" s="117"/>
      <c r="C17" s="115"/>
      <c r="D17" s="119"/>
      <c r="E17" s="119"/>
      <c r="F17" s="115"/>
      <c r="G17" s="16" t="s">
        <v>26</v>
      </c>
      <c r="H17" s="2" t="s">
        <v>21</v>
      </c>
      <c r="I17" s="2"/>
      <c r="J17" s="2"/>
      <c r="K17" s="2">
        <v>1</v>
      </c>
      <c r="L17" s="2"/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68"/>
      <c r="AA17" s="68"/>
      <c r="AB17" s="68"/>
    </row>
    <row r="18" spans="2:28" ht="13.7" customHeight="1">
      <c r="B18" s="116" t="s">
        <v>22</v>
      </c>
      <c r="C18" s="114">
        <v>8</v>
      </c>
      <c r="D18" s="118" t="s">
        <v>52</v>
      </c>
      <c r="E18" s="122" t="s">
        <v>44</v>
      </c>
      <c r="F18" s="114" t="s">
        <v>50</v>
      </c>
      <c r="G18" s="15" t="s">
        <v>26</v>
      </c>
      <c r="H18" s="3" t="s">
        <v>20</v>
      </c>
      <c r="I18" s="3"/>
      <c r="J18" s="3"/>
      <c r="K18" s="3"/>
      <c r="L18" s="3">
        <v>1</v>
      </c>
      <c r="M18" s="3">
        <v>1</v>
      </c>
      <c r="N18" s="3">
        <v>1</v>
      </c>
      <c r="O18" s="3">
        <v>1</v>
      </c>
      <c r="P18" s="3"/>
      <c r="Q18" s="3"/>
      <c r="R18" s="3"/>
      <c r="S18" s="3"/>
      <c r="T18" s="4"/>
      <c r="U18" s="5"/>
      <c r="V18" s="4"/>
      <c r="X18" s="26"/>
      <c r="Z18" s="68"/>
      <c r="AA18" s="68"/>
      <c r="AB18" s="68"/>
    </row>
    <row r="19" spans="2:28">
      <c r="B19" s="117"/>
      <c r="C19" s="115"/>
      <c r="D19" s="119"/>
      <c r="E19" s="119"/>
      <c r="F19" s="115"/>
      <c r="G19" s="16"/>
      <c r="H19" s="2" t="s">
        <v>21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8"/>
      <c r="U19" s="9"/>
      <c r="V19" s="8"/>
      <c r="Z19" s="68"/>
      <c r="AA19" s="68"/>
      <c r="AB19" s="68"/>
    </row>
    <row r="20" spans="2:28" ht="13.7" customHeight="1">
      <c r="B20" s="116" t="s">
        <v>22</v>
      </c>
      <c r="C20" s="114">
        <v>9</v>
      </c>
      <c r="D20" s="118" t="s">
        <v>45</v>
      </c>
      <c r="E20" s="120" t="s">
        <v>46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68"/>
      <c r="AA20" s="68"/>
      <c r="AB20" s="68"/>
    </row>
    <row r="21" spans="2:28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8"/>
      <c r="U21" s="9"/>
      <c r="V21" s="8"/>
      <c r="Z21" s="68"/>
      <c r="AA21" s="68"/>
      <c r="AB21" s="68"/>
    </row>
    <row r="22" spans="2:28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68"/>
      <c r="AA22" s="68"/>
      <c r="AB22" s="68"/>
    </row>
    <row r="23" spans="2:28" ht="21.7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8"/>
      <c r="U23" s="9"/>
      <c r="V23" s="8"/>
      <c r="X23" s="119"/>
      <c r="Y23" s="112"/>
      <c r="Z23" s="68"/>
      <c r="AA23" s="68"/>
      <c r="AB23" s="68"/>
    </row>
    <row r="24" spans="2:28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>
        <v>1</v>
      </c>
      <c r="P24" s="3">
        <v>1</v>
      </c>
      <c r="Q24" s="3">
        <v>1</v>
      </c>
      <c r="R24" s="3">
        <v>1</v>
      </c>
      <c r="S24" s="3"/>
      <c r="T24" s="4"/>
      <c r="U24" s="5"/>
      <c r="V24" s="4">
        <v>1</v>
      </c>
      <c r="W24" s="6">
        <f>500*12/1000</f>
        <v>6</v>
      </c>
      <c r="X24" s="120"/>
      <c r="Y24" s="112"/>
      <c r="Z24" s="68"/>
      <c r="AA24" s="68"/>
      <c r="AB24" s="68"/>
    </row>
    <row r="25" spans="2:28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/>
      <c r="U25" s="9"/>
      <c r="V25" s="8"/>
      <c r="X25" s="119"/>
      <c r="Y25" s="112"/>
      <c r="Z25" s="68"/>
      <c r="AA25" s="68"/>
      <c r="AB25" s="68"/>
    </row>
    <row r="26" spans="2:28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68"/>
      <c r="AA26" s="68"/>
      <c r="AB26" s="68"/>
    </row>
    <row r="27" spans="2:28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 s="9"/>
      <c r="V27" s="8"/>
      <c r="X27" s="119"/>
      <c r="Y27" s="112"/>
      <c r="Z27" s="68"/>
      <c r="AA27" s="68"/>
      <c r="AB27" s="68"/>
    </row>
    <row r="28" spans="2:28" ht="13.7" customHeight="1">
      <c r="B28" s="116" t="s">
        <v>22</v>
      </c>
      <c r="C28" s="114">
        <v>13</v>
      </c>
      <c r="D28" s="118" t="s">
        <v>36</v>
      </c>
      <c r="E28" s="122" t="s">
        <v>66</v>
      </c>
      <c r="F28" s="114" t="s">
        <v>37</v>
      </c>
      <c r="G28" s="15" t="s">
        <v>37</v>
      </c>
      <c r="H28" s="3" t="s">
        <v>20</v>
      </c>
      <c r="I28" s="3"/>
      <c r="J28" s="3"/>
      <c r="K28" s="3"/>
      <c r="L28" s="3"/>
      <c r="M28" s="3"/>
      <c r="N28" s="3"/>
      <c r="O28" s="3">
        <v>1</v>
      </c>
      <c r="P28" s="3">
        <v>1</v>
      </c>
      <c r="Q28" s="3">
        <v>1</v>
      </c>
      <c r="R28" s="3"/>
      <c r="S28" s="3"/>
      <c r="T28" s="4"/>
      <c r="U28" s="5"/>
      <c r="V28" s="4">
        <v>0.5</v>
      </c>
      <c r="X28" s="120" t="s">
        <v>58</v>
      </c>
      <c r="Y28" s="112"/>
      <c r="Z28" s="68"/>
      <c r="AA28" s="68"/>
      <c r="AB28" s="68"/>
    </row>
    <row r="29" spans="2:28">
      <c r="B29" s="117"/>
      <c r="C29" s="115"/>
      <c r="D29" s="119"/>
      <c r="E29" s="119"/>
      <c r="F29" s="115"/>
      <c r="G29" s="16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  <c r="U29" s="9"/>
      <c r="V29" s="8"/>
      <c r="X29" s="119"/>
      <c r="Y29" s="112"/>
      <c r="Z29" s="68"/>
      <c r="AA29" s="68"/>
      <c r="AB29" s="68"/>
    </row>
    <row r="30" spans="2:28">
      <c r="B30" s="66" t="s">
        <v>22</v>
      </c>
      <c r="C30" s="114">
        <v>14</v>
      </c>
      <c r="D30" s="96" t="s">
        <v>76</v>
      </c>
      <c r="E30" s="96" t="s">
        <v>75</v>
      </c>
      <c r="F30" s="67" t="s">
        <v>163</v>
      </c>
      <c r="G30" s="27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68"/>
      <c r="AA30" s="68"/>
      <c r="AB30" s="68"/>
    </row>
    <row r="31" spans="2:28">
      <c r="B31" s="66"/>
      <c r="C31" s="115"/>
      <c r="D31" s="96"/>
      <c r="E31" s="96"/>
      <c r="F31" s="67"/>
      <c r="G31" s="16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68"/>
      <c r="AA31" s="68"/>
      <c r="AB31" s="68"/>
    </row>
    <row r="32" spans="2:28">
      <c r="B32" s="66" t="s">
        <v>22</v>
      </c>
      <c r="C32" s="114">
        <v>15</v>
      </c>
      <c r="D32" s="96" t="s">
        <v>78</v>
      </c>
      <c r="E32" s="99" t="s">
        <v>42</v>
      </c>
      <c r="F32" s="67" t="s">
        <v>50</v>
      </c>
      <c r="G32" s="15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68"/>
      <c r="AA32" s="68"/>
      <c r="AB32" s="68"/>
    </row>
    <row r="33" spans="2:28">
      <c r="B33" s="66"/>
      <c r="C33" s="115"/>
      <c r="D33" s="96"/>
      <c r="E33" s="99"/>
      <c r="F33" s="67"/>
      <c r="G33" s="16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68"/>
      <c r="AA33" s="68"/>
      <c r="AB33" s="68"/>
    </row>
    <row r="34" spans="2:28">
      <c r="B34" s="125" t="s">
        <v>22</v>
      </c>
      <c r="C34" s="123">
        <v>16</v>
      </c>
      <c r="D34" s="126" t="s">
        <v>27</v>
      </c>
      <c r="E34" s="124" t="s">
        <v>80</v>
      </c>
      <c r="F34" s="123" t="s">
        <v>49</v>
      </c>
      <c r="G34" s="36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68"/>
      <c r="AA34" s="68"/>
      <c r="AB34" s="68"/>
    </row>
    <row r="35" spans="2:28">
      <c r="B35" s="117"/>
      <c r="C35" s="115"/>
      <c r="D35" s="119"/>
      <c r="E35" s="119"/>
      <c r="F35" s="115"/>
      <c r="G35" s="16"/>
      <c r="H35" s="2" t="s">
        <v>21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8"/>
      <c r="U35" s="9"/>
      <c r="V35" s="8"/>
      <c r="Z35" s="68"/>
      <c r="AA35" s="68"/>
      <c r="AB35" s="68"/>
    </row>
    <row r="36" spans="2:28">
      <c r="B36" s="66" t="s">
        <v>22</v>
      </c>
      <c r="C36" s="110">
        <v>17</v>
      </c>
      <c r="D36" s="96"/>
      <c r="E36" s="96"/>
      <c r="F36" s="67"/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5"/>
      <c r="V36" s="4"/>
      <c r="Z36" s="68"/>
      <c r="AA36" s="68"/>
      <c r="AB36" s="68"/>
    </row>
    <row r="37" spans="2:28" ht="16.5" thickBot="1">
      <c r="B37" s="94"/>
      <c r="C37" s="111"/>
      <c r="D37" s="97"/>
      <c r="E37" s="97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</row>
    <row r="38" spans="2:28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10</v>
      </c>
      <c r="L38" s="6">
        <f t="shared" si="0"/>
        <v>7</v>
      </c>
      <c r="M38" s="6">
        <f t="shared" si="0"/>
        <v>6</v>
      </c>
      <c r="N38" s="6">
        <f t="shared" si="0"/>
        <v>5</v>
      </c>
      <c r="O38" s="6">
        <f t="shared" si="0"/>
        <v>6</v>
      </c>
      <c r="P38" s="6">
        <f t="shared" si="0"/>
        <v>4</v>
      </c>
      <c r="Q38" s="6">
        <f t="shared" si="0"/>
        <v>5</v>
      </c>
      <c r="R38" s="6">
        <f t="shared" si="0"/>
        <v>6</v>
      </c>
      <c r="S38" s="6">
        <f t="shared" si="0"/>
        <v>5</v>
      </c>
      <c r="T38" s="6">
        <f t="shared" si="0"/>
        <v>4</v>
      </c>
      <c r="U38" s="19"/>
    </row>
    <row r="39" spans="2:28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28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2"/>
      <c r="V40" s="23"/>
    </row>
    <row r="41" spans="2:28">
      <c r="B41" s="17"/>
      <c r="C41" s="17"/>
      <c r="U41" s="24"/>
    </row>
    <row r="42" spans="2:28">
      <c r="B42" s="66" t="s">
        <v>22</v>
      </c>
      <c r="C42" s="110">
        <v>18</v>
      </c>
      <c r="D42" s="96"/>
      <c r="E42" s="96" t="s">
        <v>206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68"/>
      <c r="AA42" s="68"/>
      <c r="AB42" s="68" t="s">
        <v>207</v>
      </c>
    </row>
    <row r="43" spans="2:28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68"/>
      <c r="AA43" s="68"/>
      <c r="AB43" s="68"/>
    </row>
    <row r="44" spans="2:28">
      <c r="B44" s="66" t="s">
        <v>22</v>
      </c>
      <c r="C44" s="110">
        <v>19</v>
      </c>
      <c r="D44" s="96"/>
      <c r="E44" s="96" t="s">
        <v>211</v>
      </c>
      <c r="F44" s="67"/>
      <c r="G44" s="15"/>
      <c r="H44" s="3" t="s">
        <v>20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5"/>
      <c r="V44" s="4"/>
      <c r="Z44" s="68"/>
      <c r="AA44" s="68"/>
      <c r="AB44" s="68" t="s">
        <v>212</v>
      </c>
    </row>
    <row r="45" spans="2:28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68"/>
      <c r="AA45" s="68"/>
      <c r="AB45" s="68"/>
    </row>
    <row r="46" spans="2:28">
      <c r="B46" s="66" t="s">
        <v>22</v>
      </c>
      <c r="C46" s="110">
        <v>20</v>
      </c>
      <c r="D46" s="96"/>
      <c r="E46" s="96" t="s">
        <v>213</v>
      </c>
      <c r="F46" s="67"/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68"/>
      <c r="AA46" s="68"/>
      <c r="AB46" s="68"/>
    </row>
    <row r="47" spans="2:28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68"/>
      <c r="AA47" s="68"/>
      <c r="AB47" s="68"/>
    </row>
  </sheetData>
  <autoFilter ref="B3:X40" xr:uid="{00000000-0009-0000-0000-000006000000}"/>
  <mergeCells count="187">
    <mergeCell ref="B46:B47"/>
    <mergeCell ref="C46:C47"/>
    <mergeCell ref="D46:D47"/>
    <mergeCell ref="E46:E47"/>
    <mergeCell ref="F46:F47"/>
    <mergeCell ref="Z46:Z47"/>
    <mergeCell ref="AA46:AA47"/>
    <mergeCell ref="AB46:AB47"/>
    <mergeCell ref="Z14:Z15"/>
    <mergeCell ref="O39:T39"/>
    <mergeCell ref="O40:T40"/>
    <mergeCell ref="B36:B37"/>
    <mergeCell ref="C36:C37"/>
    <mergeCell ref="D36:D37"/>
    <mergeCell ref="E36:E37"/>
    <mergeCell ref="F36:F37"/>
    <mergeCell ref="B16:B17"/>
    <mergeCell ref="C32:C33"/>
    <mergeCell ref="C30:C31"/>
    <mergeCell ref="B26:B27"/>
    <mergeCell ref="D26:D27"/>
    <mergeCell ref="E26:E27"/>
    <mergeCell ref="F26:F27"/>
    <mergeCell ref="C26:C27"/>
    <mergeCell ref="Z4:Z5"/>
    <mergeCell ref="Z6:Z7"/>
    <mergeCell ref="Z8:Z9"/>
    <mergeCell ref="Z10:Z11"/>
    <mergeCell ref="Z12:Z13"/>
    <mergeCell ref="Z16:Z17"/>
    <mergeCell ref="Z22:Z23"/>
    <mergeCell ref="Z24:Z25"/>
    <mergeCell ref="C10:C11"/>
    <mergeCell ref="D10:D11"/>
    <mergeCell ref="E10:E11"/>
    <mergeCell ref="F10:F11"/>
    <mergeCell ref="X10:X11"/>
    <mergeCell ref="C16:C17"/>
    <mergeCell ref="D16:D17"/>
    <mergeCell ref="E16:E17"/>
    <mergeCell ref="F16:F17"/>
    <mergeCell ref="X16:X17"/>
    <mergeCell ref="X22:X23"/>
    <mergeCell ref="X24:X25"/>
    <mergeCell ref="E14:E15"/>
    <mergeCell ref="F14:F15"/>
    <mergeCell ref="E20:E21"/>
    <mergeCell ref="E4:E5"/>
    <mergeCell ref="B12:B13"/>
    <mergeCell ref="C12:C13"/>
    <mergeCell ref="D12:D13"/>
    <mergeCell ref="E12:E13"/>
    <mergeCell ref="F12:F13"/>
    <mergeCell ref="X12:X13"/>
    <mergeCell ref="B1:B2"/>
    <mergeCell ref="C1:C2"/>
    <mergeCell ref="D1:D2"/>
    <mergeCell ref="E1:E2"/>
    <mergeCell ref="F1:F2"/>
    <mergeCell ref="B6:B7"/>
    <mergeCell ref="C6:C7"/>
    <mergeCell ref="D6:D7"/>
    <mergeCell ref="E6:E7"/>
    <mergeCell ref="F6:F7"/>
    <mergeCell ref="B10:B11"/>
    <mergeCell ref="X8:X9"/>
    <mergeCell ref="E8:E9"/>
    <mergeCell ref="F8:F9"/>
    <mergeCell ref="X6:X7"/>
    <mergeCell ref="B4:B5"/>
    <mergeCell ref="C4:C5"/>
    <mergeCell ref="D4:D5"/>
    <mergeCell ref="B28:B29"/>
    <mergeCell ref="C28:C29"/>
    <mergeCell ref="D28:D29"/>
    <mergeCell ref="E28:E29"/>
    <mergeCell ref="B32:B33"/>
    <mergeCell ref="D32:D33"/>
    <mergeCell ref="B34:B35"/>
    <mergeCell ref="C34:C35"/>
    <mergeCell ref="D34:D35"/>
    <mergeCell ref="B30:B31"/>
    <mergeCell ref="D30:D31"/>
    <mergeCell ref="X26:X27"/>
    <mergeCell ref="F32:F33"/>
    <mergeCell ref="F34:F35"/>
    <mergeCell ref="E32:E33"/>
    <mergeCell ref="E34:E35"/>
    <mergeCell ref="E30:E31"/>
    <mergeCell ref="F30:F31"/>
    <mergeCell ref="E22:E23"/>
    <mergeCell ref="F22:F23"/>
    <mergeCell ref="F28:F29"/>
    <mergeCell ref="E24:E25"/>
    <mergeCell ref="F24:F25"/>
    <mergeCell ref="F4:F5"/>
    <mergeCell ref="X4:X5"/>
    <mergeCell ref="B8:B9"/>
    <mergeCell ref="C8:C9"/>
    <mergeCell ref="D8:D9"/>
    <mergeCell ref="X28:X29"/>
    <mergeCell ref="B22:B23"/>
    <mergeCell ref="C22:C23"/>
    <mergeCell ref="D22:D23"/>
    <mergeCell ref="B14:B15"/>
    <mergeCell ref="C14:C15"/>
    <mergeCell ref="D14:D15"/>
    <mergeCell ref="B20:B21"/>
    <mergeCell ref="C20:C21"/>
    <mergeCell ref="D20:D21"/>
    <mergeCell ref="B18:B19"/>
    <mergeCell ref="C18:C19"/>
    <mergeCell ref="D18:D19"/>
    <mergeCell ref="F20:F21"/>
    <mergeCell ref="E18:E19"/>
    <mergeCell ref="F18:F19"/>
    <mergeCell ref="B24:B25"/>
    <mergeCell ref="C24:C25"/>
    <mergeCell ref="D24:D25"/>
    <mergeCell ref="Y28:Y29"/>
    <mergeCell ref="Y4:Y5"/>
    <mergeCell ref="Y6:Y7"/>
    <mergeCell ref="Y8:Y9"/>
    <mergeCell ref="Y10:Y11"/>
    <mergeCell ref="Y12:Y13"/>
    <mergeCell ref="Y16:Y17"/>
    <mergeCell ref="Y22:Y23"/>
    <mergeCell ref="Y24:Y25"/>
    <mergeCell ref="Y26:Y27"/>
    <mergeCell ref="AA4:AA5"/>
    <mergeCell ref="AA6:AA7"/>
    <mergeCell ref="AA8:AA9"/>
    <mergeCell ref="AA10:AA11"/>
    <mergeCell ref="AA12:AA13"/>
    <mergeCell ref="AA14:AA15"/>
    <mergeCell ref="AA16:AA17"/>
    <mergeCell ref="AA22:AA23"/>
    <mergeCell ref="AA24:AA25"/>
    <mergeCell ref="AB4:AB5"/>
    <mergeCell ref="AB6:AB7"/>
    <mergeCell ref="AB8:AB9"/>
    <mergeCell ref="AB10:AB11"/>
    <mergeCell ref="AB12:AB13"/>
    <mergeCell ref="AB14:AB15"/>
    <mergeCell ref="AB16:AB17"/>
    <mergeCell ref="AB22:AB23"/>
    <mergeCell ref="AB24:AB25"/>
    <mergeCell ref="AB26:AB27"/>
    <mergeCell ref="AB28:AB29"/>
    <mergeCell ref="AB18:AB19"/>
    <mergeCell ref="AB20:AB21"/>
    <mergeCell ref="AA18:AA19"/>
    <mergeCell ref="Z18:Z19"/>
    <mergeCell ref="Z20:Z21"/>
    <mergeCell ref="AA20:AA21"/>
    <mergeCell ref="Z30:Z31"/>
    <mergeCell ref="AA26:AA27"/>
    <mergeCell ref="AA28:AA29"/>
    <mergeCell ref="Z28:Z29"/>
    <mergeCell ref="Z26:Z27"/>
    <mergeCell ref="Z32:Z33"/>
    <mergeCell ref="Z34:Z35"/>
    <mergeCell ref="Z36:Z37"/>
    <mergeCell ref="AA30:AA31"/>
    <mergeCell ref="AB30:AB31"/>
    <mergeCell ref="AB32:AB33"/>
    <mergeCell ref="AA32:AA33"/>
    <mergeCell ref="AA34:AA35"/>
    <mergeCell ref="AB34:AB35"/>
    <mergeCell ref="AB36:AB37"/>
    <mergeCell ref="AA36:AA37"/>
    <mergeCell ref="B42:B43"/>
    <mergeCell ref="C42:C43"/>
    <mergeCell ref="D42:D43"/>
    <mergeCell ref="E42:E43"/>
    <mergeCell ref="F42:F43"/>
    <mergeCell ref="Z42:Z43"/>
    <mergeCell ref="AA42:AA43"/>
    <mergeCell ref="AB42:AB43"/>
    <mergeCell ref="B44:B45"/>
    <mergeCell ref="C44:C45"/>
    <mergeCell ref="D44:D45"/>
    <mergeCell ref="E44:E45"/>
    <mergeCell ref="F44:F45"/>
    <mergeCell ref="Z44:Z45"/>
    <mergeCell ref="AA44:AA45"/>
    <mergeCell ref="AB44:AB45"/>
  </mergeCells>
  <phoneticPr fontId="4"/>
  <conditionalFormatting sqref="I38:V3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3 I14:T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E49"/>
  <sheetViews>
    <sheetView showGridLines="0" zoomScale="85" zoomScaleNormal="85" workbookViewId="0">
      <pane xSplit="22" ySplit="3" topLeftCell="AD4" activePane="bottomRight" state="frozen"/>
      <selection pane="topRight" activeCell="W1" sqref="W1"/>
      <selection pane="bottomLeft" activeCell="A4" sqref="A4"/>
      <selection pane="bottomRight" activeCell="AE22" sqref="AE22:AE23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29" width="28.5703125" style="6" customWidth="1"/>
    <col min="30" max="30" width="24.7109375" style="6" customWidth="1"/>
    <col min="31" max="31" width="21.85546875" style="6" customWidth="1"/>
    <col min="32" max="16384" width="9.140625" style="6"/>
  </cols>
  <sheetData>
    <row r="1" spans="2:31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31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31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X3" s="35">
        <v>44708</v>
      </c>
      <c r="Y3" s="35">
        <v>44715</v>
      </c>
      <c r="Z3" s="54">
        <v>44738</v>
      </c>
      <c r="AA3" s="54">
        <v>44743</v>
      </c>
      <c r="AB3" s="54">
        <v>44750</v>
      </c>
      <c r="AC3" s="54">
        <v>44757</v>
      </c>
      <c r="AD3" s="54">
        <v>44764</v>
      </c>
      <c r="AE3" s="54">
        <v>44771</v>
      </c>
    </row>
    <row r="4" spans="2:31" ht="13.7" customHeight="1">
      <c r="B4" s="116" t="s">
        <v>22</v>
      </c>
      <c r="C4" s="114">
        <v>1</v>
      </c>
      <c r="D4" s="118" t="s">
        <v>64</v>
      </c>
      <c r="E4" s="122" t="s">
        <v>62</v>
      </c>
      <c r="F4" s="114" t="s">
        <v>50</v>
      </c>
      <c r="G4" s="15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68" t="s">
        <v>203</v>
      </c>
      <c r="AA4" s="98" t="s">
        <v>225</v>
      </c>
      <c r="AB4" s="98" t="s">
        <v>178</v>
      </c>
      <c r="AC4" s="137"/>
      <c r="AD4" s="137"/>
      <c r="AE4" s="137"/>
    </row>
    <row r="5" spans="2:31">
      <c r="B5" s="117"/>
      <c r="C5" s="115"/>
      <c r="D5" s="119"/>
      <c r="E5" s="119"/>
      <c r="F5" s="115"/>
      <c r="G5" s="16" t="s">
        <v>63</v>
      </c>
      <c r="H5" s="2" t="s">
        <v>21</v>
      </c>
      <c r="I5" s="2">
        <v>1</v>
      </c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68"/>
      <c r="AA5" s="98"/>
      <c r="AB5" s="98"/>
      <c r="AC5" s="137"/>
      <c r="AD5" s="137"/>
      <c r="AE5" s="137"/>
    </row>
    <row r="6" spans="2:31" ht="13.7" customHeight="1">
      <c r="B6" s="116" t="s">
        <v>22</v>
      </c>
      <c r="C6" s="114">
        <v>2</v>
      </c>
      <c r="D6" s="118" t="s">
        <v>27</v>
      </c>
      <c r="E6" s="122" t="s">
        <v>25</v>
      </c>
      <c r="F6" s="114" t="s">
        <v>49</v>
      </c>
      <c r="G6" s="15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X6" s="68" t="s">
        <v>61</v>
      </c>
      <c r="Y6" s="113" t="s">
        <v>83</v>
      </c>
      <c r="Z6" s="68" t="s">
        <v>204</v>
      </c>
      <c r="AA6" s="98" t="s">
        <v>226</v>
      </c>
      <c r="AB6" s="98" t="s">
        <v>178</v>
      </c>
      <c r="AC6" s="137"/>
      <c r="AD6" s="137"/>
      <c r="AE6" s="137"/>
    </row>
    <row r="7" spans="2:31">
      <c r="B7" s="117"/>
      <c r="C7" s="115"/>
      <c r="D7" s="119"/>
      <c r="E7" s="119"/>
      <c r="F7" s="115"/>
      <c r="G7" s="16"/>
      <c r="H7" s="2" t="s">
        <v>21</v>
      </c>
      <c r="I7" s="2">
        <v>1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68"/>
      <c r="AA7" s="98"/>
      <c r="AB7" s="98"/>
      <c r="AC7" s="137"/>
      <c r="AD7" s="137"/>
      <c r="AE7" s="137"/>
    </row>
    <row r="8" spans="2:31" ht="13.7" customHeight="1">
      <c r="B8" s="116" t="s">
        <v>22</v>
      </c>
      <c r="C8" s="114">
        <v>3</v>
      </c>
      <c r="D8" s="118" t="s">
        <v>28</v>
      </c>
      <c r="E8" s="122" t="s">
        <v>48</v>
      </c>
      <c r="F8" s="114" t="s">
        <v>49</v>
      </c>
      <c r="G8" s="15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68" t="s">
        <v>205</v>
      </c>
      <c r="AA8" s="98" t="s">
        <v>230</v>
      </c>
      <c r="AB8" s="98" t="s">
        <v>241</v>
      </c>
      <c r="AC8" s="98" t="s">
        <v>254</v>
      </c>
      <c r="AD8" s="98" t="s">
        <v>254</v>
      </c>
      <c r="AE8" s="98" t="s">
        <v>298</v>
      </c>
    </row>
    <row r="9" spans="2:31">
      <c r="B9" s="117"/>
      <c r="C9" s="115"/>
      <c r="D9" s="119"/>
      <c r="E9" s="119"/>
      <c r="F9" s="115"/>
      <c r="G9" s="16" t="s">
        <v>30</v>
      </c>
      <c r="H9" s="2" t="s">
        <v>21</v>
      </c>
      <c r="I9" s="2"/>
      <c r="J9" s="2"/>
      <c r="K9" s="2">
        <v>1</v>
      </c>
      <c r="L9" s="2"/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68"/>
      <c r="AA9" s="98"/>
      <c r="AB9" s="98"/>
      <c r="AC9" s="98"/>
      <c r="AD9" s="98"/>
      <c r="AE9" s="98"/>
    </row>
    <row r="10" spans="2:31" ht="13.7" customHeight="1">
      <c r="B10" s="116" t="s">
        <v>22</v>
      </c>
      <c r="C10" s="114">
        <v>4</v>
      </c>
      <c r="D10" s="118" t="s">
        <v>45</v>
      </c>
      <c r="E10" s="120" t="s">
        <v>67</v>
      </c>
      <c r="F10" s="114" t="s">
        <v>163</v>
      </c>
      <c r="G10" s="15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X10" s="120" t="s">
        <v>59</v>
      </c>
      <c r="Y10" s="112" t="s">
        <v>85</v>
      </c>
      <c r="Z10" s="68" t="s">
        <v>208</v>
      </c>
      <c r="AA10" s="98" t="s">
        <v>227</v>
      </c>
      <c r="AB10" s="98" t="s">
        <v>242</v>
      </c>
      <c r="AC10" s="137"/>
      <c r="AD10" s="137"/>
      <c r="AE10" s="137"/>
    </row>
    <row r="11" spans="2:31">
      <c r="B11" s="117"/>
      <c r="C11" s="115"/>
      <c r="D11" s="119"/>
      <c r="E11" s="119"/>
      <c r="F11" s="115"/>
      <c r="G11" s="16"/>
      <c r="H11" s="2" t="s">
        <v>21</v>
      </c>
      <c r="I11" s="2"/>
      <c r="J11" s="2"/>
      <c r="K11" s="2">
        <v>1</v>
      </c>
      <c r="L11" s="2"/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68"/>
      <c r="AA11" s="98"/>
      <c r="AB11" s="98"/>
      <c r="AC11" s="137"/>
      <c r="AD11" s="137"/>
      <c r="AE11" s="137"/>
    </row>
    <row r="12" spans="2:31" ht="13.7" customHeight="1">
      <c r="B12" s="116" t="s">
        <v>22</v>
      </c>
      <c r="C12" s="114">
        <v>5</v>
      </c>
      <c r="D12" s="118" t="s">
        <v>52</v>
      </c>
      <c r="E12" s="122" t="s">
        <v>69</v>
      </c>
      <c r="F12" s="121" t="s">
        <v>255</v>
      </c>
      <c r="G12" s="15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68"/>
      <c r="AA12" s="68"/>
      <c r="AB12" s="136"/>
      <c r="AC12" s="98" t="s">
        <v>256</v>
      </c>
      <c r="AD12" s="98" t="s">
        <v>277</v>
      </c>
      <c r="AE12" s="68" t="s">
        <v>299</v>
      </c>
    </row>
    <row r="13" spans="2:31">
      <c r="B13" s="117"/>
      <c r="C13" s="115"/>
      <c r="D13" s="119"/>
      <c r="E13" s="119"/>
      <c r="F13" s="115"/>
      <c r="G13" s="16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8"/>
      <c r="U13" s="9"/>
      <c r="V13" s="8"/>
      <c r="X13" s="119"/>
      <c r="Y13" s="112"/>
      <c r="Z13" s="68"/>
      <c r="AA13" s="68"/>
      <c r="AB13" s="136"/>
      <c r="AC13" s="98"/>
      <c r="AD13" s="98"/>
      <c r="AE13" s="68"/>
    </row>
    <row r="14" spans="2:31" ht="13.7" customHeight="1">
      <c r="B14" s="116" t="s">
        <v>22</v>
      </c>
      <c r="C14" s="114">
        <v>6</v>
      </c>
      <c r="D14" s="118" t="s">
        <v>32</v>
      </c>
      <c r="E14" s="122" t="s">
        <v>47</v>
      </c>
      <c r="F14" s="114" t="s">
        <v>50</v>
      </c>
      <c r="G14" s="15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68" t="s">
        <v>209</v>
      </c>
      <c r="AA14" s="98" t="s">
        <v>209</v>
      </c>
      <c r="AB14" s="98" t="s">
        <v>243</v>
      </c>
      <c r="AC14" s="98" t="s">
        <v>257</v>
      </c>
      <c r="AD14" s="98" t="s">
        <v>223</v>
      </c>
      <c r="AE14" s="98" t="s">
        <v>223</v>
      </c>
    </row>
    <row r="15" spans="2:31">
      <c r="B15" s="117"/>
      <c r="C15" s="115"/>
      <c r="D15" s="119"/>
      <c r="E15" s="119"/>
      <c r="F15" s="115"/>
      <c r="G15" s="16"/>
      <c r="H15" s="2" t="s">
        <v>21</v>
      </c>
      <c r="I15" s="2"/>
      <c r="J15" s="2"/>
      <c r="K15" s="2">
        <v>1</v>
      </c>
      <c r="L15" s="2"/>
      <c r="M15" s="2"/>
      <c r="N15" s="2"/>
      <c r="O15" s="2"/>
      <c r="P15" s="2"/>
      <c r="Q15" s="2"/>
      <c r="R15" s="2"/>
      <c r="S15" s="2"/>
      <c r="T15" s="8"/>
      <c r="U15" s="9"/>
      <c r="V15" s="8"/>
      <c r="Z15" s="68"/>
      <c r="AA15" s="98"/>
      <c r="AB15" s="98"/>
      <c r="AC15" s="98"/>
      <c r="AD15" s="98"/>
      <c r="AE15" s="98"/>
    </row>
    <row r="16" spans="2:31" ht="13.7" customHeight="1">
      <c r="B16" s="116" t="s">
        <v>22</v>
      </c>
      <c r="C16" s="114">
        <v>7</v>
      </c>
      <c r="D16" s="118" t="s">
        <v>53</v>
      </c>
      <c r="E16" s="122" t="s">
        <v>86</v>
      </c>
      <c r="F16" s="114" t="s">
        <v>50</v>
      </c>
      <c r="G16" s="15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68" t="s">
        <v>210</v>
      </c>
      <c r="AA16" s="98" t="s">
        <v>228</v>
      </c>
      <c r="AB16" s="98" t="s">
        <v>244</v>
      </c>
      <c r="AC16" s="98" t="s">
        <v>258</v>
      </c>
      <c r="AD16" s="98" t="s">
        <v>278</v>
      </c>
      <c r="AE16" s="68" t="s">
        <v>300</v>
      </c>
    </row>
    <row r="17" spans="2:31">
      <c r="B17" s="117"/>
      <c r="C17" s="115"/>
      <c r="D17" s="119"/>
      <c r="E17" s="119"/>
      <c r="F17" s="115"/>
      <c r="G17" s="16" t="s">
        <v>26</v>
      </c>
      <c r="H17" s="2" t="s">
        <v>21</v>
      </c>
      <c r="I17" s="2"/>
      <c r="J17" s="2"/>
      <c r="K17" s="2">
        <v>1</v>
      </c>
      <c r="L17" s="2"/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68"/>
      <c r="AA17" s="98"/>
      <c r="AB17" s="98"/>
      <c r="AC17" s="98"/>
      <c r="AD17" s="98"/>
      <c r="AE17" s="68"/>
    </row>
    <row r="18" spans="2:31" ht="13.7" customHeight="1">
      <c r="B18" s="116" t="s">
        <v>22</v>
      </c>
      <c r="C18" s="114">
        <v>8</v>
      </c>
      <c r="D18" s="118" t="s">
        <v>52</v>
      </c>
      <c r="E18" s="122" t="s">
        <v>44</v>
      </c>
      <c r="F18" s="114" t="s">
        <v>50</v>
      </c>
      <c r="G18" s="15" t="s">
        <v>26</v>
      </c>
      <c r="H18" s="3" t="s">
        <v>20</v>
      </c>
      <c r="I18" s="3"/>
      <c r="J18" s="3"/>
      <c r="K18" s="3"/>
      <c r="L18" s="3">
        <v>1</v>
      </c>
      <c r="M18" s="3">
        <v>1</v>
      </c>
      <c r="N18" s="3">
        <v>1</v>
      </c>
      <c r="O18" s="3">
        <v>1</v>
      </c>
      <c r="P18" s="3"/>
      <c r="Q18" s="3"/>
      <c r="R18" s="3"/>
      <c r="S18" s="3"/>
      <c r="T18" s="4"/>
      <c r="U18" s="5"/>
      <c r="V18" s="4"/>
      <c r="X18" s="26"/>
      <c r="Z18" s="68"/>
      <c r="AA18" s="68"/>
      <c r="AB18" s="136"/>
      <c r="AC18" s="98" t="s">
        <v>259</v>
      </c>
      <c r="AD18" s="68" t="s">
        <v>245</v>
      </c>
      <c r="AE18" s="68" t="s">
        <v>301</v>
      </c>
    </row>
    <row r="19" spans="2:31">
      <c r="B19" s="117"/>
      <c r="C19" s="115"/>
      <c r="D19" s="119"/>
      <c r="E19" s="119"/>
      <c r="F19" s="115"/>
      <c r="G19" s="16"/>
      <c r="H19" s="2" t="s">
        <v>21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8"/>
      <c r="U19" s="9"/>
      <c r="V19" s="8"/>
      <c r="Z19" s="68"/>
      <c r="AA19" s="68"/>
      <c r="AB19" s="136"/>
      <c r="AC19" s="98"/>
      <c r="AD19" s="68"/>
      <c r="AE19" s="68"/>
    </row>
    <row r="20" spans="2:31" ht="13.7" customHeight="1">
      <c r="B20" s="116" t="s">
        <v>22</v>
      </c>
      <c r="C20" s="114">
        <v>9</v>
      </c>
      <c r="D20" s="118" t="s">
        <v>45</v>
      </c>
      <c r="E20" s="120" t="s">
        <v>46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68"/>
      <c r="AA20" s="68"/>
      <c r="AB20" s="136"/>
      <c r="AC20" s="98" t="s">
        <v>260</v>
      </c>
      <c r="AD20" s="68" t="s">
        <v>279</v>
      </c>
      <c r="AE20" s="98" t="s">
        <v>302</v>
      </c>
    </row>
    <row r="21" spans="2:31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8"/>
      <c r="U21" s="9"/>
      <c r="V21" s="8"/>
      <c r="Z21" s="68"/>
      <c r="AA21" s="68"/>
      <c r="AB21" s="136"/>
      <c r="AC21" s="98"/>
      <c r="AD21" s="68"/>
      <c r="AE21" s="98"/>
    </row>
    <row r="22" spans="2:31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68"/>
      <c r="AA22" s="68"/>
      <c r="AB22" s="136" t="s">
        <v>245</v>
      </c>
      <c r="AC22" s="98" t="s">
        <v>261</v>
      </c>
      <c r="AD22" s="68" t="s">
        <v>280</v>
      </c>
      <c r="AE22" s="68" t="s">
        <v>303</v>
      </c>
    </row>
    <row r="23" spans="2:31" ht="21.7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8"/>
      <c r="U23" s="9"/>
      <c r="V23" s="8"/>
      <c r="X23" s="119"/>
      <c r="Y23" s="112"/>
      <c r="Z23" s="68"/>
      <c r="AA23" s="68"/>
      <c r="AB23" s="136"/>
      <c r="AC23" s="98"/>
      <c r="AD23" s="68"/>
      <c r="AE23" s="68"/>
    </row>
    <row r="24" spans="2:31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>
        <v>1</v>
      </c>
      <c r="P24" s="3">
        <v>1</v>
      </c>
      <c r="Q24" s="3">
        <v>1</v>
      </c>
      <c r="R24" s="3">
        <v>1</v>
      </c>
      <c r="S24" s="3"/>
      <c r="T24" s="4"/>
      <c r="U24" s="5"/>
      <c r="V24" s="4">
        <v>1</v>
      </c>
      <c r="W24" s="6">
        <f>500*12/1000</f>
        <v>6</v>
      </c>
      <c r="X24" s="120"/>
      <c r="Y24" s="112"/>
      <c r="Z24" s="68"/>
      <c r="AA24" s="68"/>
      <c r="AB24" s="68"/>
      <c r="AC24" s="68"/>
      <c r="AD24" s="68"/>
      <c r="AE24" s="68"/>
    </row>
    <row r="25" spans="2:31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/>
      <c r="U25" s="9"/>
      <c r="V25" s="8"/>
      <c r="X25" s="119"/>
      <c r="Y25" s="112"/>
      <c r="Z25" s="68"/>
      <c r="AA25" s="68"/>
      <c r="AB25" s="68"/>
      <c r="AC25" s="68"/>
      <c r="AD25" s="68"/>
      <c r="AE25" s="68"/>
    </row>
    <row r="26" spans="2:31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68"/>
      <c r="AA26" s="68"/>
      <c r="AB26" s="68"/>
      <c r="AC26" s="68"/>
      <c r="AD26" s="68"/>
      <c r="AE26" s="68"/>
    </row>
    <row r="27" spans="2:31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 s="9"/>
      <c r="V27" s="8"/>
      <c r="X27" s="119"/>
      <c r="Y27" s="112"/>
      <c r="Z27" s="68"/>
      <c r="AA27" s="68"/>
      <c r="AB27" s="68"/>
      <c r="AC27" s="68"/>
      <c r="AD27" s="68"/>
      <c r="AE27" s="68"/>
    </row>
    <row r="28" spans="2:31" ht="13.7" customHeight="1">
      <c r="B28" s="116" t="s">
        <v>22</v>
      </c>
      <c r="C28" s="114">
        <v>13</v>
      </c>
      <c r="D28" s="118" t="s">
        <v>36</v>
      </c>
      <c r="E28" s="122" t="s">
        <v>66</v>
      </c>
      <c r="F28" s="114" t="s">
        <v>37</v>
      </c>
      <c r="G28" s="15" t="s">
        <v>37</v>
      </c>
      <c r="H28" s="3" t="s">
        <v>20</v>
      </c>
      <c r="I28" s="3"/>
      <c r="J28" s="3"/>
      <c r="K28" s="3"/>
      <c r="L28" s="3"/>
      <c r="M28" s="3"/>
      <c r="N28" s="3"/>
      <c r="O28" s="3">
        <v>1</v>
      </c>
      <c r="P28" s="3">
        <v>1</v>
      </c>
      <c r="Q28" s="3">
        <v>1</v>
      </c>
      <c r="R28" s="3"/>
      <c r="S28" s="3"/>
      <c r="T28" s="4"/>
      <c r="U28" s="5"/>
      <c r="V28" s="4">
        <v>0.5</v>
      </c>
      <c r="X28" s="120" t="s">
        <v>58</v>
      </c>
      <c r="Y28" s="112"/>
      <c r="Z28" s="68"/>
      <c r="AA28" s="68"/>
      <c r="AB28" s="68"/>
      <c r="AC28" s="68"/>
      <c r="AD28" s="68"/>
      <c r="AE28" s="68"/>
    </row>
    <row r="29" spans="2:31">
      <c r="B29" s="117"/>
      <c r="C29" s="115"/>
      <c r="D29" s="119"/>
      <c r="E29" s="119"/>
      <c r="F29" s="115"/>
      <c r="G29" s="16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  <c r="U29" s="9"/>
      <c r="V29" s="8"/>
      <c r="X29" s="119"/>
      <c r="Y29" s="112"/>
      <c r="Z29" s="68"/>
      <c r="AA29" s="68"/>
      <c r="AB29" s="68"/>
      <c r="AC29" s="68"/>
      <c r="AD29" s="68"/>
      <c r="AE29" s="68"/>
    </row>
    <row r="30" spans="2:31">
      <c r="B30" s="66" t="s">
        <v>22</v>
      </c>
      <c r="C30" s="114">
        <v>14</v>
      </c>
      <c r="D30" s="96" t="s">
        <v>76</v>
      </c>
      <c r="E30" s="96" t="s">
        <v>75</v>
      </c>
      <c r="F30" s="67" t="s">
        <v>163</v>
      </c>
      <c r="G30" s="27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68"/>
      <c r="AA30" s="68"/>
      <c r="AB30" s="68"/>
      <c r="AC30" s="68"/>
      <c r="AD30" s="68"/>
      <c r="AE30" s="68"/>
    </row>
    <row r="31" spans="2:31">
      <c r="B31" s="66"/>
      <c r="C31" s="115"/>
      <c r="D31" s="96"/>
      <c r="E31" s="96"/>
      <c r="F31" s="67"/>
      <c r="G31" s="16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68"/>
      <c r="AA31" s="68"/>
      <c r="AB31" s="68"/>
      <c r="AC31" s="68"/>
      <c r="AD31" s="68"/>
      <c r="AE31" s="68"/>
    </row>
    <row r="32" spans="2:31">
      <c r="B32" s="66" t="s">
        <v>22</v>
      </c>
      <c r="C32" s="114">
        <v>15</v>
      </c>
      <c r="D32" s="96" t="s">
        <v>78</v>
      </c>
      <c r="E32" s="99" t="s">
        <v>42</v>
      </c>
      <c r="F32" s="67" t="s">
        <v>50</v>
      </c>
      <c r="G32" s="15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68"/>
      <c r="AA32" s="68"/>
      <c r="AB32" s="68"/>
      <c r="AC32" s="68"/>
      <c r="AD32" s="68"/>
      <c r="AE32" s="68"/>
    </row>
    <row r="33" spans="2:31">
      <c r="B33" s="66"/>
      <c r="C33" s="115"/>
      <c r="D33" s="96"/>
      <c r="E33" s="99"/>
      <c r="F33" s="67"/>
      <c r="G33" s="16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68"/>
      <c r="AA33" s="68"/>
      <c r="AB33" s="68"/>
      <c r="AC33" s="68"/>
      <c r="AD33" s="68"/>
      <c r="AE33" s="68"/>
    </row>
    <row r="34" spans="2:31">
      <c r="B34" s="125" t="s">
        <v>22</v>
      </c>
      <c r="C34" s="123">
        <v>16</v>
      </c>
      <c r="D34" s="126" t="s">
        <v>27</v>
      </c>
      <c r="E34" s="124" t="s">
        <v>80</v>
      </c>
      <c r="F34" s="123" t="s">
        <v>49</v>
      </c>
      <c r="G34" s="36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68"/>
      <c r="AA34" s="68"/>
      <c r="AB34" s="68"/>
      <c r="AC34" s="68"/>
      <c r="AD34" s="68"/>
      <c r="AE34" s="68"/>
    </row>
    <row r="35" spans="2:31">
      <c r="B35" s="117"/>
      <c r="C35" s="115"/>
      <c r="D35" s="119"/>
      <c r="E35" s="119"/>
      <c r="F35" s="115"/>
      <c r="G35" s="16"/>
      <c r="H35" s="2" t="s">
        <v>21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8"/>
      <c r="U35" s="9"/>
      <c r="V35" s="8"/>
      <c r="Z35" s="68"/>
      <c r="AA35" s="68"/>
      <c r="AB35" s="68"/>
      <c r="AC35" s="68"/>
      <c r="AD35" s="68"/>
      <c r="AE35" s="68"/>
    </row>
    <row r="36" spans="2:31">
      <c r="B36" s="66" t="s">
        <v>22</v>
      </c>
      <c r="C36" s="110">
        <v>17</v>
      </c>
      <c r="D36" s="96"/>
      <c r="E36" s="96"/>
      <c r="F36" s="67"/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5"/>
      <c r="V36" s="4"/>
      <c r="Z36" s="68"/>
      <c r="AA36" s="68"/>
      <c r="AB36" s="68"/>
      <c r="AC36" s="68"/>
      <c r="AD36" s="68"/>
      <c r="AE36" s="68"/>
    </row>
    <row r="37" spans="2:31" ht="16.5" thickBot="1">
      <c r="B37" s="94"/>
      <c r="C37" s="111"/>
      <c r="D37" s="97"/>
      <c r="E37" s="97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  <c r="AC37" s="68"/>
      <c r="AD37" s="68"/>
      <c r="AE37" s="68"/>
    </row>
    <row r="38" spans="2:31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10</v>
      </c>
      <c r="L38" s="6">
        <f t="shared" si="0"/>
        <v>7</v>
      </c>
      <c r="M38" s="6">
        <f t="shared" si="0"/>
        <v>6</v>
      </c>
      <c r="N38" s="6">
        <f t="shared" si="0"/>
        <v>5</v>
      </c>
      <c r="O38" s="6">
        <f t="shared" si="0"/>
        <v>6</v>
      </c>
      <c r="P38" s="6">
        <f t="shared" si="0"/>
        <v>4</v>
      </c>
      <c r="Q38" s="6">
        <f t="shared" si="0"/>
        <v>5</v>
      </c>
      <c r="R38" s="6">
        <f t="shared" si="0"/>
        <v>6</v>
      </c>
      <c r="S38" s="6">
        <f t="shared" si="0"/>
        <v>5</v>
      </c>
      <c r="T38" s="6">
        <f t="shared" si="0"/>
        <v>4</v>
      </c>
      <c r="U38" s="19"/>
    </row>
    <row r="39" spans="2:31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31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2"/>
      <c r="V40" s="23"/>
    </row>
    <row r="41" spans="2:31">
      <c r="B41" s="17"/>
      <c r="C41" s="17"/>
      <c r="U41" s="24"/>
    </row>
    <row r="42" spans="2:31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68" t="s">
        <v>224</v>
      </c>
      <c r="AA42" s="68"/>
      <c r="AB42" s="68" t="s">
        <v>246</v>
      </c>
      <c r="AC42" s="137" t="s">
        <v>246</v>
      </c>
      <c r="AD42" s="137" t="s">
        <v>246</v>
      </c>
      <c r="AE42" s="137" t="s">
        <v>246</v>
      </c>
    </row>
    <row r="43" spans="2:31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68"/>
      <c r="AA43" s="68"/>
      <c r="AB43" s="68"/>
      <c r="AC43" s="137"/>
      <c r="AD43" s="137"/>
      <c r="AE43" s="137"/>
    </row>
    <row r="44" spans="2:31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68" t="s">
        <v>212</v>
      </c>
      <c r="AA44" s="68" t="s">
        <v>229</v>
      </c>
      <c r="AB44" s="68" t="s">
        <v>247</v>
      </c>
      <c r="AC44" s="98" t="s">
        <v>262</v>
      </c>
      <c r="AD44" s="98" t="s">
        <v>281</v>
      </c>
      <c r="AE44" s="98" t="s">
        <v>304</v>
      </c>
    </row>
    <row r="45" spans="2:31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68"/>
      <c r="AA45" s="68"/>
      <c r="AB45" s="68"/>
      <c r="AC45" s="98"/>
      <c r="AD45" s="98"/>
      <c r="AE45" s="98"/>
    </row>
    <row r="46" spans="2:31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68"/>
      <c r="AA46" s="68"/>
      <c r="AB46" s="68" t="s">
        <v>248</v>
      </c>
      <c r="AC46" s="98" t="s">
        <v>263</v>
      </c>
      <c r="AD46" s="68"/>
      <c r="AE46" s="68" t="s">
        <v>305</v>
      </c>
    </row>
    <row r="47" spans="2:31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68"/>
      <c r="AA47" s="68"/>
      <c r="AB47" s="68"/>
      <c r="AC47" s="98"/>
      <c r="AD47" s="68"/>
      <c r="AE47" s="68"/>
    </row>
    <row r="48" spans="2:31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5"/>
      <c r="V48" s="4"/>
      <c r="Z48" s="68"/>
      <c r="AA48" s="68"/>
      <c r="AB48" s="68"/>
      <c r="AC48" s="98" t="s">
        <v>265</v>
      </c>
      <c r="AD48" s="68"/>
      <c r="AE48" s="137" t="s">
        <v>218</v>
      </c>
    </row>
    <row r="49" spans="2:31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68"/>
      <c r="AA49" s="68"/>
      <c r="AB49" s="68"/>
      <c r="AC49" s="98"/>
      <c r="AD49" s="68"/>
      <c r="AE49" s="137"/>
    </row>
  </sheetData>
  <autoFilter ref="B3:X40" xr:uid="{00000000-0009-0000-0000-000007000000}"/>
  <mergeCells count="258">
    <mergeCell ref="AE44:AE45"/>
    <mergeCell ref="AE46:AE47"/>
    <mergeCell ref="AE48:AE49"/>
    <mergeCell ref="AE22:AE23"/>
    <mergeCell ref="AE24:AE25"/>
    <mergeCell ref="AE26:AE27"/>
    <mergeCell ref="AE28:AE29"/>
    <mergeCell ref="AE30:AE31"/>
    <mergeCell ref="AE32:AE33"/>
    <mergeCell ref="AE34:AE35"/>
    <mergeCell ref="AE36:AE37"/>
    <mergeCell ref="AE42:AE43"/>
    <mergeCell ref="AE4:AE5"/>
    <mergeCell ref="AE6:AE7"/>
    <mergeCell ref="AE8:AE9"/>
    <mergeCell ref="AE10:AE11"/>
    <mergeCell ref="AE12:AE13"/>
    <mergeCell ref="AE14:AE15"/>
    <mergeCell ref="AE16:AE17"/>
    <mergeCell ref="AE18:AE19"/>
    <mergeCell ref="AE20:AE21"/>
    <mergeCell ref="AD44:AD45"/>
    <mergeCell ref="AD46:AD47"/>
    <mergeCell ref="AD48:AD49"/>
    <mergeCell ref="AD22:AD23"/>
    <mergeCell ref="AD24:AD25"/>
    <mergeCell ref="AD26:AD27"/>
    <mergeCell ref="AD28:AD29"/>
    <mergeCell ref="AD30:AD31"/>
    <mergeCell ref="AD32:AD33"/>
    <mergeCell ref="AD34:AD35"/>
    <mergeCell ref="AD36:AD37"/>
    <mergeCell ref="AD42:AD43"/>
    <mergeCell ref="AD4:AD5"/>
    <mergeCell ref="AD6:AD7"/>
    <mergeCell ref="AD8:AD9"/>
    <mergeCell ref="AD10:AD11"/>
    <mergeCell ref="AD12:AD13"/>
    <mergeCell ref="AD14:AD15"/>
    <mergeCell ref="AD16:AD17"/>
    <mergeCell ref="AD18:AD19"/>
    <mergeCell ref="AD20:AD21"/>
    <mergeCell ref="AC44:AC45"/>
    <mergeCell ref="AC46:AC47"/>
    <mergeCell ref="B48:B49"/>
    <mergeCell ref="C48:C49"/>
    <mergeCell ref="D48:D49"/>
    <mergeCell ref="E48:E49"/>
    <mergeCell ref="F48:F49"/>
    <mergeCell ref="Z48:Z49"/>
    <mergeCell ref="AA48:AA49"/>
    <mergeCell ref="AB48:AB49"/>
    <mergeCell ref="AC48:AC49"/>
    <mergeCell ref="AB44:AB45"/>
    <mergeCell ref="AB46:AB47"/>
    <mergeCell ref="Z44:Z45"/>
    <mergeCell ref="B46:B47"/>
    <mergeCell ref="C46:C47"/>
    <mergeCell ref="D46:D47"/>
    <mergeCell ref="E46:E47"/>
    <mergeCell ref="F46:F47"/>
    <mergeCell ref="Z46:Z47"/>
    <mergeCell ref="B44:B45"/>
    <mergeCell ref="C44:C45"/>
    <mergeCell ref="D44:D45"/>
    <mergeCell ref="E44:E45"/>
    <mergeCell ref="AC22:AC23"/>
    <mergeCell ref="AC24:AC25"/>
    <mergeCell ref="AC26:AC27"/>
    <mergeCell ref="AC28:AC29"/>
    <mergeCell ref="AC30:AC31"/>
    <mergeCell ref="AC32:AC33"/>
    <mergeCell ref="AC34:AC35"/>
    <mergeCell ref="AC36:AC37"/>
    <mergeCell ref="AC42:AC43"/>
    <mergeCell ref="AC4:AC5"/>
    <mergeCell ref="AC6:AC7"/>
    <mergeCell ref="AC8:AC9"/>
    <mergeCell ref="AC10:AC11"/>
    <mergeCell ref="AC12:AC13"/>
    <mergeCell ref="AC14:AC15"/>
    <mergeCell ref="AC16:AC17"/>
    <mergeCell ref="AC18:AC19"/>
    <mergeCell ref="AC20:AC21"/>
    <mergeCell ref="AB22:AB23"/>
    <mergeCell ref="AB24:AB25"/>
    <mergeCell ref="AB26:AB27"/>
    <mergeCell ref="AB28:AB29"/>
    <mergeCell ref="AB30:AB31"/>
    <mergeCell ref="AB32:AB33"/>
    <mergeCell ref="AB34:AB35"/>
    <mergeCell ref="AB36:AB37"/>
    <mergeCell ref="AB42:AB43"/>
    <mergeCell ref="AB4:AB5"/>
    <mergeCell ref="AB6:AB7"/>
    <mergeCell ref="AB8:AB9"/>
    <mergeCell ref="AB10:AB11"/>
    <mergeCell ref="AB12:AB13"/>
    <mergeCell ref="AB14:AB15"/>
    <mergeCell ref="AB16:AB17"/>
    <mergeCell ref="AB18:AB19"/>
    <mergeCell ref="AB20:AB21"/>
    <mergeCell ref="X4:X5"/>
    <mergeCell ref="Y4:Y5"/>
    <mergeCell ref="Z4:Z5"/>
    <mergeCell ref="B6:B7"/>
    <mergeCell ref="C6:C7"/>
    <mergeCell ref="D6:D7"/>
    <mergeCell ref="E6:E7"/>
    <mergeCell ref="F6:F7"/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  <mergeCell ref="X8:X9"/>
    <mergeCell ref="Y8:Y9"/>
    <mergeCell ref="Z8:Z9"/>
    <mergeCell ref="B10:B11"/>
    <mergeCell ref="C10:C11"/>
    <mergeCell ref="D10:D11"/>
    <mergeCell ref="E10:E11"/>
    <mergeCell ref="F10:F11"/>
    <mergeCell ref="X6:X7"/>
    <mergeCell ref="Y6:Y7"/>
    <mergeCell ref="Z6:Z7"/>
    <mergeCell ref="B8:B9"/>
    <mergeCell ref="C8:C9"/>
    <mergeCell ref="D8:D9"/>
    <mergeCell ref="E8:E9"/>
    <mergeCell ref="F8:F9"/>
    <mergeCell ref="X12:X13"/>
    <mergeCell ref="Y12:Y13"/>
    <mergeCell ref="Z12:Z13"/>
    <mergeCell ref="B14:B15"/>
    <mergeCell ref="C14:C15"/>
    <mergeCell ref="D14:D15"/>
    <mergeCell ref="E14:E15"/>
    <mergeCell ref="F14:F15"/>
    <mergeCell ref="X10:X11"/>
    <mergeCell ref="Y10:Y11"/>
    <mergeCell ref="Z10:Z11"/>
    <mergeCell ref="B12:B13"/>
    <mergeCell ref="C12:C13"/>
    <mergeCell ref="D12:D13"/>
    <mergeCell ref="E12:E13"/>
    <mergeCell ref="F12:F13"/>
    <mergeCell ref="B20:B21"/>
    <mergeCell ref="C20:C21"/>
    <mergeCell ref="D20:D21"/>
    <mergeCell ref="E20:E21"/>
    <mergeCell ref="F20:F21"/>
    <mergeCell ref="Z20:Z21"/>
    <mergeCell ref="AA16:AA17"/>
    <mergeCell ref="Z16:Z17"/>
    <mergeCell ref="B18:B19"/>
    <mergeCell ref="C18:C19"/>
    <mergeCell ref="D18:D19"/>
    <mergeCell ref="E18:E19"/>
    <mergeCell ref="F18:F19"/>
    <mergeCell ref="AA18:AA19"/>
    <mergeCell ref="B16:B17"/>
    <mergeCell ref="C16:C17"/>
    <mergeCell ref="D16:D17"/>
    <mergeCell ref="E16:E17"/>
    <mergeCell ref="F16:F17"/>
    <mergeCell ref="X16:X17"/>
    <mergeCell ref="Y16:Y17"/>
    <mergeCell ref="B26:B27"/>
    <mergeCell ref="C26:C27"/>
    <mergeCell ref="D26:D27"/>
    <mergeCell ref="E26:E27"/>
    <mergeCell ref="F26:F27"/>
    <mergeCell ref="X26:X27"/>
    <mergeCell ref="Y22:Y23"/>
    <mergeCell ref="Z22:Z23"/>
    <mergeCell ref="B24:B25"/>
    <mergeCell ref="C24:C25"/>
    <mergeCell ref="D24:D25"/>
    <mergeCell ref="E24:E25"/>
    <mergeCell ref="F24:F25"/>
    <mergeCell ref="X24:X25"/>
    <mergeCell ref="B22:B23"/>
    <mergeCell ref="C22:C23"/>
    <mergeCell ref="D22:D23"/>
    <mergeCell ref="E22:E23"/>
    <mergeCell ref="F22:F23"/>
    <mergeCell ref="X22:X23"/>
    <mergeCell ref="B32:B33"/>
    <mergeCell ref="C32:C33"/>
    <mergeCell ref="D32:D33"/>
    <mergeCell ref="E32:E33"/>
    <mergeCell ref="F32:F33"/>
    <mergeCell ref="AA32:AA33"/>
    <mergeCell ref="Z32:Z33"/>
    <mergeCell ref="Y28:Y29"/>
    <mergeCell ref="Z28:Z29"/>
    <mergeCell ref="B30:B31"/>
    <mergeCell ref="C30:C31"/>
    <mergeCell ref="D30:D31"/>
    <mergeCell ref="E30:E31"/>
    <mergeCell ref="F30:F31"/>
    <mergeCell ref="B28:B29"/>
    <mergeCell ref="C28:C29"/>
    <mergeCell ref="D28:D29"/>
    <mergeCell ref="E28:E29"/>
    <mergeCell ref="F28:F29"/>
    <mergeCell ref="X28:X29"/>
    <mergeCell ref="B42:B43"/>
    <mergeCell ref="C42:C43"/>
    <mergeCell ref="D42:D43"/>
    <mergeCell ref="E42:E43"/>
    <mergeCell ref="F42:F43"/>
    <mergeCell ref="AA34:AA35"/>
    <mergeCell ref="Z34:Z35"/>
    <mergeCell ref="B36:B37"/>
    <mergeCell ref="C36:C37"/>
    <mergeCell ref="D36:D37"/>
    <mergeCell ref="E36:E37"/>
    <mergeCell ref="F36:F37"/>
    <mergeCell ref="AA36:AA37"/>
    <mergeCell ref="Z36:Z37"/>
    <mergeCell ref="B34:B35"/>
    <mergeCell ref="C34:C35"/>
    <mergeCell ref="D34:D35"/>
    <mergeCell ref="E34:E35"/>
    <mergeCell ref="F34:F35"/>
    <mergeCell ref="AA42:AA43"/>
    <mergeCell ref="Z42:Z43"/>
    <mergeCell ref="F44:F45"/>
    <mergeCell ref="AA44:AA45"/>
    <mergeCell ref="AA22:AA23"/>
    <mergeCell ref="AA24:AA25"/>
    <mergeCell ref="AA26:AA27"/>
    <mergeCell ref="AA28:AA29"/>
    <mergeCell ref="AA46:AA47"/>
    <mergeCell ref="AA4:AA5"/>
    <mergeCell ref="AA6:AA7"/>
    <mergeCell ref="AA8:AA9"/>
    <mergeCell ref="AA10:AA11"/>
    <mergeCell ref="AA12:AA13"/>
    <mergeCell ref="AA20:AA21"/>
    <mergeCell ref="AA30:AA31"/>
    <mergeCell ref="AA14:AA15"/>
    <mergeCell ref="O39:T39"/>
    <mergeCell ref="O40:T40"/>
    <mergeCell ref="Z30:Z31"/>
    <mergeCell ref="Y26:Y27"/>
    <mergeCell ref="Z26:Z27"/>
    <mergeCell ref="Y24:Y25"/>
    <mergeCell ref="Z24:Z25"/>
    <mergeCell ref="Z18:Z19"/>
    <mergeCell ref="Z14:Z15"/>
  </mergeCells>
  <phoneticPr fontId="4"/>
  <conditionalFormatting sqref="I38:V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3 I14:T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D49"/>
  <sheetViews>
    <sheetView showGridLines="0" zoomScale="90" zoomScaleNormal="90" workbookViewId="0">
      <pane xSplit="22" ySplit="3" topLeftCell="AD4" activePane="bottomRight" state="frozen"/>
      <selection pane="topRight" activeCell="W1" sqref="W1"/>
      <selection pane="bottomLeft" activeCell="A4" sqref="A4"/>
      <selection pane="bottomRight" activeCell="O9" sqref="O9"/>
    </sheetView>
  </sheetViews>
  <sheetFormatPr defaultColWidth="9.140625" defaultRowHeight="15.75"/>
  <cols>
    <col min="1" max="1" width="10.140625" style="6" customWidth="1"/>
    <col min="2" max="2" width="7.140625" style="6" bestFit="1" customWidth="1"/>
    <col min="3" max="3" width="4.140625" style="6" bestFit="1" customWidth="1"/>
    <col min="4" max="4" width="10" style="6" customWidth="1"/>
    <col min="5" max="5" width="43.42578125" style="6" customWidth="1"/>
    <col min="6" max="6" width="9.85546875" style="6" bestFit="1" customWidth="1"/>
    <col min="7" max="7" width="12" style="6" customWidth="1"/>
    <col min="8" max="8" width="9.140625" style="6" customWidth="1"/>
    <col min="9" max="15" width="5.85546875" style="6" customWidth="1"/>
    <col min="16" max="16" width="5.42578125" style="6" customWidth="1"/>
    <col min="17" max="20" width="5.85546875" style="6" customWidth="1"/>
    <col min="21" max="21" width="10.140625" style="25" customWidth="1"/>
    <col min="22" max="22" width="5.85546875" style="6" customWidth="1"/>
    <col min="23" max="23" width="9.140625" style="6"/>
    <col min="24" max="24" width="33.7109375" style="6" hidden="1" customWidth="1"/>
    <col min="25" max="25" width="34.42578125" style="6" hidden="1" customWidth="1"/>
    <col min="26" max="30" width="21.85546875" style="6" customWidth="1"/>
    <col min="31" max="16384" width="9.140625" style="6"/>
  </cols>
  <sheetData>
    <row r="1" spans="2:30">
      <c r="B1" s="116"/>
      <c r="C1" s="114"/>
      <c r="D1" s="118"/>
      <c r="E1" s="122"/>
      <c r="F1" s="118"/>
      <c r="G1" s="1"/>
      <c r="H1" s="2">
        <f>SUM(I1:T1)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4"/>
    </row>
    <row r="2" spans="2:30" ht="16.5" thickBot="1">
      <c r="B2" s="117"/>
      <c r="C2" s="115"/>
      <c r="D2" s="119"/>
      <c r="E2" s="127"/>
      <c r="F2" s="119"/>
      <c r="G2" s="7"/>
      <c r="H2" s="2">
        <f>SUM(I2:T2)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  <c r="U2" s="9"/>
      <c r="V2" s="8"/>
    </row>
    <row r="3" spans="2:30" ht="35.450000000000003" customHeight="1" thickBot="1">
      <c r="B3" s="10" t="s">
        <v>0</v>
      </c>
      <c r="C3" s="11" t="s">
        <v>1</v>
      </c>
      <c r="D3" s="11" t="s">
        <v>2</v>
      </c>
      <c r="E3" s="11" t="s">
        <v>3</v>
      </c>
      <c r="F3" s="12" t="s">
        <v>81</v>
      </c>
      <c r="G3" s="12" t="s">
        <v>4</v>
      </c>
      <c r="H3" s="12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3" t="s">
        <v>17</v>
      </c>
      <c r="U3" s="14" t="s">
        <v>18</v>
      </c>
      <c r="V3" s="13" t="s">
        <v>19</v>
      </c>
      <c r="X3" s="35">
        <v>44708</v>
      </c>
      <c r="Y3" s="35">
        <v>44715</v>
      </c>
      <c r="Z3" s="54">
        <v>44778</v>
      </c>
      <c r="AA3" s="54">
        <v>44785</v>
      </c>
      <c r="AB3" s="54">
        <v>44792</v>
      </c>
      <c r="AC3" s="54">
        <v>44799</v>
      </c>
      <c r="AD3" s="54">
        <v>44804</v>
      </c>
    </row>
    <row r="4" spans="2:30" ht="13.7" customHeight="1">
      <c r="B4" s="116" t="s">
        <v>22</v>
      </c>
      <c r="C4" s="114">
        <v>1</v>
      </c>
      <c r="D4" s="118" t="s">
        <v>64</v>
      </c>
      <c r="E4" s="122" t="s">
        <v>62</v>
      </c>
      <c r="F4" s="114" t="s">
        <v>50</v>
      </c>
      <c r="G4" s="15" t="s">
        <v>33</v>
      </c>
      <c r="H4" s="3" t="s">
        <v>20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4"/>
      <c r="U4" s="5">
        <v>5.4</v>
      </c>
      <c r="V4" s="4"/>
      <c r="X4" s="68" t="s">
        <v>65</v>
      </c>
      <c r="Y4" s="113" t="s">
        <v>82</v>
      </c>
      <c r="Z4" s="137"/>
      <c r="AA4" s="137"/>
      <c r="AB4" s="137"/>
      <c r="AC4" s="137"/>
      <c r="AD4" s="137"/>
    </row>
    <row r="5" spans="2:30">
      <c r="B5" s="117"/>
      <c r="C5" s="115"/>
      <c r="D5" s="119"/>
      <c r="E5" s="119"/>
      <c r="F5" s="115"/>
      <c r="G5" s="16" t="s">
        <v>63</v>
      </c>
      <c r="H5" s="2" t="s">
        <v>21</v>
      </c>
      <c r="I5" s="2">
        <v>1</v>
      </c>
      <c r="J5" s="2">
        <v>1</v>
      </c>
      <c r="K5" s="2">
        <v>1</v>
      </c>
      <c r="L5" s="2"/>
      <c r="M5" s="2"/>
      <c r="N5" s="2"/>
      <c r="O5" s="2"/>
      <c r="P5" s="2"/>
      <c r="Q5" s="2"/>
      <c r="R5" s="2"/>
      <c r="S5" s="2"/>
      <c r="T5" s="8"/>
      <c r="U5" s="9"/>
      <c r="V5" s="8"/>
      <c r="X5" s="68"/>
      <c r="Y5" s="113"/>
      <c r="Z5" s="137"/>
      <c r="AA5" s="137"/>
      <c r="AB5" s="137"/>
      <c r="AC5" s="137"/>
      <c r="AD5" s="137"/>
    </row>
    <row r="6" spans="2:30" ht="13.7" customHeight="1">
      <c r="B6" s="116" t="s">
        <v>22</v>
      </c>
      <c r="C6" s="114">
        <v>2</v>
      </c>
      <c r="D6" s="118" t="s">
        <v>27</v>
      </c>
      <c r="E6" s="122" t="s">
        <v>25</v>
      </c>
      <c r="F6" s="114" t="s">
        <v>49</v>
      </c>
      <c r="G6" s="15" t="s">
        <v>35</v>
      </c>
      <c r="H6" s="3" t="s">
        <v>20</v>
      </c>
      <c r="I6" s="3">
        <v>1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4"/>
      <c r="U6" s="5"/>
      <c r="V6" s="4"/>
      <c r="X6" s="68" t="s">
        <v>61</v>
      </c>
      <c r="Y6" s="113" t="s">
        <v>83</v>
      </c>
      <c r="Z6" s="137"/>
      <c r="AA6" s="137"/>
      <c r="AB6" s="137"/>
      <c r="AC6" s="137"/>
      <c r="AD6" s="137"/>
    </row>
    <row r="7" spans="2:30">
      <c r="B7" s="117"/>
      <c r="C7" s="115"/>
      <c r="D7" s="119"/>
      <c r="E7" s="119"/>
      <c r="F7" s="115"/>
      <c r="G7" s="16"/>
      <c r="H7" s="2" t="s">
        <v>21</v>
      </c>
      <c r="I7" s="2">
        <v>1</v>
      </c>
      <c r="J7" s="2">
        <v>1</v>
      </c>
      <c r="K7" s="2">
        <v>1</v>
      </c>
      <c r="L7" s="2"/>
      <c r="M7" s="2"/>
      <c r="N7" s="2"/>
      <c r="O7" s="2"/>
      <c r="P7" s="2"/>
      <c r="Q7" s="2"/>
      <c r="R7" s="2"/>
      <c r="S7" s="2"/>
      <c r="T7" s="8"/>
      <c r="U7" s="9"/>
      <c r="V7" s="8"/>
      <c r="X7" s="68"/>
      <c r="Y7" s="113"/>
      <c r="Z7" s="137"/>
      <c r="AA7" s="137"/>
      <c r="AB7" s="137"/>
      <c r="AC7" s="137"/>
      <c r="AD7" s="137"/>
    </row>
    <row r="8" spans="2:30" ht="13.7" customHeight="1">
      <c r="B8" s="116" t="s">
        <v>22</v>
      </c>
      <c r="C8" s="114">
        <v>3</v>
      </c>
      <c r="D8" s="118" t="s">
        <v>28</v>
      </c>
      <c r="E8" s="122" t="s">
        <v>48</v>
      </c>
      <c r="F8" s="114" t="s">
        <v>49</v>
      </c>
      <c r="G8" s="15" t="s">
        <v>29</v>
      </c>
      <c r="H8" s="3" t="s">
        <v>20</v>
      </c>
      <c r="I8" s="3"/>
      <c r="J8" s="3">
        <v>1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T8" s="4"/>
      <c r="U8" s="5"/>
      <c r="V8" s="4"/>
      <c r="X8" s="128" t="s">
        <v>56</v>
      </c>
      <c r="Y8" s="113" t="s">
        <v>84</v>
      </c>
      <c r="Z8" s="68" t="s">
        <v>309</v>
      </c>
      <c r="AA8" s="98" t="s">
        <v>322</v>
      </c>
      <c r="AB8" s="98" t="s">
        <v>331</v>
      </c>
      <c r="AC8" s="98" t="s">
        <v>352</v>
      </c>
      <c r="AD8" s="137"/>
    </row>
    <row r="9" spans="2:30">
      <c r="B9" s="117"/>
      <c r="C9" s="115"/>
      <c r="D9" s="119"/>
      <c r="E9" s="119"/>
      <c r="F9" s="115"/>
      <c r="G9" s="16" t="s">
        <v>30</v>
      </c>
      <c r="H9" s="2" t="s">
        <v>21</v>
      </c>
      <c r="I9" s="2"/>
      <c r="J9" s="2"/>
      <c r="K9" s="2">
        <v>1</v>
      </c>
      <c r="L9" s="2">
        <v>1</v>
      </c>
      <c r="M9" s="2"/>
      <c r="N9" s="2"/>
      <c r="O9" s="2"/>
      <c r="P9" s="2"/>
      <c r="Q9" s="2"/>
      <c r="R9" s="2"/>
      <c r="S9" s="2"/>
      <c r="T9" s="8"/>
      <c r="U9" s="9"/>
      <c r="V9" s="8"/>
      <c r="X9" s="129"/>
      <c r="Y9" s="113"/>
      <c r="Z9" s="68"/>
      <c r="AA9" s="98"/>
      <c r="AB9" s="98"/>
      <c r="AC9" s="98"/>
      <c r="AD9" s="137"/>
    </row>
    <row r="10" spans="2:30" ht="13.7" customHeight="1">
      <c r="B10" s="116" t="s">
        <v>22</v>
      </c>
      <c r="C10" s="114">
        <v>4</v>
      </c>
      <c r="D10" s="118" t="s">
        <v>45</v>
      </c>
      <c r="E10" s="120" t="s">
        <v>67</v>
      </c>
      <c r="F10" s="114" t="s">
        <v>163</v>
      </c>
      <c r="G10" s="15" t="s">
        <v>71</v>
      </c>
      <c r="H10" s="3" t="s">
        <v>20</v>
      </c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4"/>
      <c r="U10" s="5"/>
      <c r="V10" s="4"/>
      <c r="X10" s="120" t="s">
        <v>59</v>
      </c>
      <c r="Y10" s="112" t="s">
        <v>85</v>
      </c>
      <c r="Z10" s="137"/>
      <c r="AA10" s="137"/>
      <c r="AB10" s="137"/>
      <c r="AC10" s="137"/>
      <c r="AD10" s="137"/>
    </row>
    <row r="11" spans="2:30">
      <c r="B11" s="117"/>
      <c r="C11" s="115"/>
      <c r="D11" s="119"/>
      <c r="E11" s="119"/>
      <c r="F11" s="115"/>
      <c r="G11" s="16"/>
      <c r="H11" s="2" t="s">
        <v>21</v>
      </c>
      <c r="I11" s="2"/>
      <c r="J11" s="2"/>
      <c r="K11" s="2">
        <v>1</v>
      </c>
      <c r="L11" s="2">
        <v>1</v>
      </c>
      <c r="M11" s="2"/>
      <c r="N11" s="2"/>
      <c r="O11" s="2"/>
      <c r="P11" s="2"/>
      <c r="Q11" s="2"/>
      <c r="R11" s="2"/>
      <c r="S11" s="2"/>
      <c r="T11" s="8"/>
      <c r="U11" s="9"/>
      <c r="V11" s="8"/>
      <c r="X11" s="119"/>
      <c r="Y11" s="112"/>
      <c r="Z11" s="137"/>
      <c r="AA11" s="137"/>
      <c r="AB11" s="137"/>
      <c r="AC11" s="137"/>
      <c r="AD11" s="137"/>
    </row>
    <row r="12" spans="2:30" ht="13.7" customHeight="1">
      <c r="B12" s="116" t="s">
        <v>22</v>
      </c>
      <c r="C12" s="114">
        <v>5</v>
      </c>
      <c r="D12" s="118" t="s">
        <v>52</v>
      </c>
      <c r="E12" s="122" t="s">
        <v>69</v>
      </c>
      <c r="F12" s="121" t="s">
        <v>255</v>
      </c>
      <c r="G12" s="15" t="s">
        <v>72</v>
      </c>
      <c r="H12" s="3" t="s">
        <v>20</v>
      </c>
      <c r="I12" s="3"/>
      <c r="J12" s="3"/>
      <c r="K12" s="3"/>
      <c r="L12" s="3"/>
      <c r="M12" s="3"/>
      <c r="N12" s="3">
        <v>1</v>
      </c>
      <c r="O12" s="3">
        <v>1</v>
      </c>
      <c r="P12" s="3"/>
      <c r="Q12" s="3"/>
      <c r="R12" s="3"/>
      <c r="S12" s="3"/>
      <c r="T12" s="4"/>
      <c r="U12" s="5"/>
      <c r="V12" s="4"/>
      <c r="X12" s="120" t="s">
        <v>60</v>
      </c>
      <c r="Y12" s="112"/>
      <c r="Z12" s="68" t="s">
        <v>310</v>
      </c>
      <c r="AA12" s="98" t="s">
        <v>323</v>
      </c>
      <c r="AB12" s="98" t="s">
        <v>332</v>
      </c>
      <c r="AC12" s="137"/>
      <c r="AD12" s="137"/>
    </row>
    <row r="13" spans="2:30">
      <c r="B13" s="117"/>
      <c r="C13" s="115"/>
      <c r="D13" s="119"/>
      <c r="E13" s="119"/>
      <c r="F13" s="115"/>
      <c r="G13" s="16"/>
      <c r="H13" s="2" t="s">
        <v>21</v>
      </c>
      <c r="I13" s="2"/>
      <c r="J13" s="2"/>
      <c r="K13" s="2"/>
      <c r="L13" s="2"/>
      <c r="M13" s="2">
        <v>1</v>
      </c>
      <c r="N13" s="2"/>
      <c r="O13" s="2"/>
      <c r="P13" s="2"/>
      <c r="Q13" s="2"/>
      <c r="R13" s="2"/>
      <c r="S13" s="2"/>
      <c r="T13" s="8"/>
      <c r="U13" s="9"/>
      <c r="V13" s="8"/>
      <c r="X13" s="119"/>
      <c r="Y13" s="112"/>
      <c r="Z13" s="68"/>
      <c r="AA13" s="98"/>
      <c r="AB13" s="98"/>
      <c r="AC13" s="137"/>
      <c r="AD13" s="137"/>
    </row>
    <row r="14" spans="2:30" ht="13.7" customHeight="1">
      <c r="B14" s="116" t="s">
        <v>22</v>
      </c>
      <c r="C14" s="114">
        <v>6</v>
      </c>
      <c r="D14" s="118" t="s">
        <v>32</v>
      </c>
      <c r="E14" s="122" t="s">
        <v>47</v>
      </c>
      <c r="F14" s="114" t="s">
        <v>50</v>
      </c>
      <c r="G14" s="15" t="s">
        <v>31</v>
      </c>
      <c r="H14" s="3" t="s">
        <v>20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4"/>
      <c r="U14" s="5"/>
      <c r="V14" s="4"/>
      <c r="Z14" s="68"/>
      <c r="AA14" s="98" t="s">
        <v>324</v>
      </c>
      <c r="AB14" s="98" t="s">
        <v>333</v>
      </c>
      <c r="AC14" s="98" t="s">
        <v>353</v>
      </c>
      <c r="AD14" s="98" t="s">
        <v>359</v>
      </c>
    </row>
    <row r="15" spans="2:30">
      <c r="B15" s="117"/>
      <c r="C15" s="115"/>
      <c r="D15" s="119"/>
      <c r="E15" s="119"/>
      <c r="F15" s="115"/>
      <c r="G15" s="16"/>
      <c r="H15" s="2" t="s">
        <v>21</v>
      </c>
      <c r="I15" s="2"/>
      <c r="J15" s="2"/>
      <c r="K15" s="2"/>
      <c r="L15" s="2">
        <v>1</v>
      </c>
      <c r="M15" s="2">
        <v>1</v>
      </c>
      <c r="N15" s="2">
        <v>1</v>
      </c>
      <c r="O15" s="2"/>
      <c r="P15" s="2"/>
      <c r="Q15" s="2"/>
      <c r="R15" s="2"/>
      <c r="S15" s="2"/>
      <c r="T15" s="8"/>
      <c r="U15" s="9"/>
      <c r="V15" s="8"/>
      <c r="Z15" s="68"/>
      <c r="AA15" s="98"/>
      <c r="AB15" s="98"/>
      <c r="AC15" s="98"/>
      <c r="AD15" s="98"/>
    </row>
    <row r="16" spans="2:30" ht="13.7" customHeight="1">
      <c r="B16" s="116" t="s">
        <v>22</v>
      </c>
      <c r="C16" s="114">
        <v>7</v>
      </c>
      <c r="D16" s="118" t="s">
        <v>53</v>
      </c>
      <c r="E16" s="122" t="s">
        <v>86</v>
      </c>
      <c r="F16" s="114" t="s">
        <v>50</v>
      </c>
      <c r="G16" s="15" t="s">
        <v>54</v>
      </c>
      <c r="H16" s="3" t="s">
        <v>20</v>
      </c>
      <c r="I16" s="3"/>
      <c r="J16" s="3"/>
      <c r="K16" s="3">
        <v>1</v>
      </c>
      <c r="L16" s="3">
        <v>1</v>
      </c>
      <c r="M16" s="3">
        <v>1</v>
      </c>
      <c r="N16" s="3"/>
      <c r="O16" s="3"/>
      <c r="P16" s="3"/>
      <c r="Q16" s="3"/>
      <c r="R16" s="3"/>
      <c r="S16" s="3"/>
      <c r="T16" s="4"/>
      <c r="U16" s="5"/>
      <c r="V16" s="4"/>
      <c r="X16" s="128" t="s">
        <v>70</v>
      </c>
      <c r="Y16" s="113" t="s">
        <v>87</v>
      </c>
      <c r="Z16" s="68" t="s">
        <v>311</v>
      </c>
      <c r="AA16" s="98" t="s">
        <v>325</v>
      </c>
      <c r="AB16" s="98" t="s">
        <v>334</v>
      </c>
      <c r="AC16" s="98" t="s">
        <v>354</v>
      </c>
      <c r="AD16" s="98" t="s">
        <v>360</v>
      </c>
    </row>
    <row r="17" spans="2:30">
      <c r="B17" s="117"/>
      <c r="C17" s="115"/>
      <c r="D17" s="119"/>
      <c r="E17" s="119"/>
      <c r="F17" s="115"/>
      <c r="G17" s="16" t="s">
        <v>26</v>
      </c>
      <c r="H17" s="2" t="s">
        <v>21</v>
      </c>
      <c r="I17" s="2"/>
      <c r="J17" s="2"/>
      <c r="K17" s="2">
        <v>1</v>
      </c>
      <c r="L17" s="2">
        <v>1</v>
      </c>
      <c r="M17" s="2"/>
      <c r="N17" s="2"/>
      <c r="O17" s="2"/>
      <c r="P17" s="2"/>
      <c r="Q17" s="2"/>
      <c r="R17" s="2"/>
      <c r="S17" s="2"/>
      <c r="T17" s="8"/>
      <c r="U17" s="9"/>
      <c r="V17" s="8"/>
      <c r="X17" s="129"/>
      <c r="Y17" s="113"/>
      <c r="Z17" s="68"/>
      <c r="AA17" s="98"/>
      <c r="AB17" s="98"/>
      <c r="AC17" s="98"/>
      <c r="AD17" s="98"/>
    </row>
    <row r="18" spans="2:30" ht="13.7" customHeight="1">
      <c r="B18" s="116" t="s">
        <v>22</v>
      </c>
      <c r="C18" s="114">
        <v>8</v>
      </c>
      <c r="D18" s="118" t="s">
        <v>52</v>
      </c>
      <c r="E18" s="122" t="s">
        <v>44</v>
      </c>
      <c r="F18" s="114" t="s">
        <v>50</v>
      </c>
      <c r="G18" s="15" t="s">
        <v>26</v>
      </c>
      <c r="H18" s="3" t="s">
        <v>20</v>
      </c>
      <c r="I18" s="3"/>
      <c r="J18" s="3"/>
      <c r="K18" s="3"/>
      <c r="L18" s="3"/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4"/>
      <c r="U18" s="5"/>
      <c r="V18" s="4"/>
      <c r="X18" s="26"/>
      <c r="Z18" s="68"/>
      <c r="AA18" s="68" t="s">
        <v>326</v>
      </c>
      <c r="AB18" s="68"/>
      <c r="AC18" s="68" t="s">
        <v>355</v>
      </c>
      <c r="AD18" s="98" t="s">
        <v>355</v>
      </c>
    </row>
    <row r="19" spans="2:30">
      <c r="B19" s="117"/>
      <c r="C19" s="115"/>
      <c r="D19" s="119"/>
      <c r="E19" s="119"/>
      <c r="F19" s="115"/>
      <c r="G19" s="16"/>
      <c r="H19" s="2" t="s">
        <v>21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8"/>
      <c r="U19" s="9"/>
      <c r="V19" s="8"/>
      <c r="Z19" s="68"/>
      <c r="AA19" s="68"/>
      <c r="AB19" s="68"/>
      <c r="AC19" s="68"/>
      <c r="AD19" s="98"/>
    </row>
    <row r="20" spans="2:30" ht="13.7" customHeight="1">
      <c r="B20" s="116" t="s">
        <v>22</v>
      </c>
      <c r="C20" s="114">
        <v>9</v>
      </c>
      <c r="D20" s="118" t="s">
        <v>45</v>
      </c>
      <c r="E20" s="120" t="s">
        <v>46</v>
      </c>
      <c r="F20" s="121" t="s">
        <v>164</v>
      </c>
      <c r="G20" s="15" t="s">
        <v>71</v>
      </c>
      <c r="H20" s="3" t="s">
        <v>20</v>
      </c>
      <c r="I20" s="3"/>
      <c r="J20" s="3"/>
      <c r="K20" s="3"/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5"/>
      <c r="V20" s="4"/>
      <c r="Z20" s="68" t="s">
        <v>312</v>
      </c>
      <c r="AA20" s="68" t="s">
        <v>327</v>
      </c>
      <c r="AB20" s="68" t="s">
        <v>335</v>
      </c>
      <c r="AC20" s="98" t="s">
        <v>356</v>
      </c>
      <c r="AD20" s="98" t="s">
        <v>361</v>
      </c>
    </row>
    <row r="21" spans="2:30" ht="23.25" customHeight="1">
      <c r="B21" s="117"/>
      <c r="C21" s="115"/>
      <c r="D21" s="119"/>
      <c r="E21" s="119"/>
      <c r="F21" s="115"/>
      <c r="G21" s="16"/>
      <c r="H21" s="2" t="s">
        <v>21</v>
      </c>
      <c r="I21" s="2"/>
      <c r="J21" s="2"/>
      <c r="K21" s="2"/>
      <c r="L21" s="2"/>
      <c r="M21" s="2">
        <v>1</v>
      </c>
      <c r="N21" s="2"/>
      <c r="O21" s="2"/>
      <c r="P21" s="2"/>
      <c r="Q21" s="2"/>
      <c r="R21" s="2"/>
      <c r="S21" s="2"/>
      <c r="T21" s="8"/>
      <c r="U21" s="9"/>
      <c r="V21" s="8"/>
      <c r="Z21" s="68"/>
      <c r="AA21" s="68"/>
      <c r="AB21" s="68"/>
      <c r="AC21" s="98"/>
      <c r="AD21" s="98"/>
    </row>
    <row r="22" spans="2:30" ht="13.7" customHeight="1">
      <c r="B22" s="116" t="s">
        <v>22</v>
      </c>
      <c r="C22" s="114">
        <v>10</v>
      </c>
      <c r="D22" s="118" t="s">
        <v>68</v>
      </c>
      <c r="E22" s="120" t="s">
        <v>77</v>
      </c>
      <c r="F22" s="121" t="s">
        <v>74</v>
      </c>
      <c r="G22" s="15" t="s">
        <v>33</v>
      </c>
      <c r="H22" s="3" t="s">
        <v>20</v>
      </c>
      <c r="I22" s="3"/>
      <c r="J22" s="3"/>
      <c r="K22" s="3"/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5"/>
      <c r="V22" s="4"/>
      <c r="X22" s="120" t="s">
        <v>57</v>
      </c>
      <c r="Y22" s="112"/>
      <c r="Z22" s="68" t="s">
        <v>313</v>
      </c>
      <c r="AA22" s="68" t="s">
        <v>328</v>
      </c>
      <c r="AB22" s="68" t="s">
        <v>336</v>
      </c>
      <c r="AC22" s="98" t="s">
        <v>357</v>
      </c>
      <c r="AD22" s="68" t="s">
        <v>362</v>
      </c>
    </row>
    <row r="23" spans="2:30" ht="34.5" customHeight="1">
      <c r="B23" s="117"/>
      <c r="C23" s="115"/>
      <c r="D23" s="119"/>
      <c r="E23" s="119"/>
      <c r="F23" s="115"/>
      <c r="G23" s="16"/>
      <c r="H23" s="2" t="s">
        <v>21</v>
      </c>
      <c r="I23" s="2"/>
      <c r="J23" s="2"/>
      <c r="K23" s="2"/>
      <c r="L23" s="2"/>
      <c r="M23" s="2">
        <v>1</v>
      </c>
      <c r="N23" s="2"/>
      <c r="O23" s="2"/>
      <c r="P23" s="2"/>
      <c r="Q23" s="2"/>
      <c r="R23" s="2"/>
      <c r="S23" s="2"/>
      <c r="T23" s="8"/>
      <c r="U23" s="9"/>
      <c r="V23" s="8"/>
      <c r="X23" s="119"/>
      <c r="Y23" s="112"/>
      <c r="Z23" s="68"/>
      <c r="AA23" s="68"/>
      <c r="AB23" s="68"/>
      <c r="AC23" s="98"/>
      <c r="AD23" s="68"/>
    </row>
    <row r="24" spans="2:30" ht="13.7" customHeight="1">
      <c r="B24" s="116" t="s">
        <v>22</v>
      </c>
      <c r="C24" s="114">
        <v>11</v>
      </c>
      <c r="D24" s="118" t="s">
        <v>27</v>
      </c>
      <c r="E24" s="122" t="s">
        <v>34</v>
      </c>
      <c r="F24" s="114" t="s">
        <v>49</v>
      </c>
      <c r="G24" s="15" t="s">
        <v>35</v>
      </c>
      <c r="H24" s="3" t="s">
        <v>20</v>
      </c>
      <c r="I24" s="3"/>
      <c r="J24" s="3"/>
      <c r="K24" s="3"/>
      <c r="L24" s="3"/>
      <c r="M24" s="3"/>
      <c r="N24" s="3"/>
      <c r="O24" s="3">
        <v>1</v>
      </c>
      <c r="P24" s="3">
        <v>1</v>
      </c>
      <c r="Q24" s="3">
        <v>1</v>
      </c>
      <c r="R24" s="3">
        <v>1</v>
      </c>
      <c r="S24" s="3"/>
      <c r="T24" s="4"/>
      <c r="U24" s="5"/>
      <c r="V24" s="4">
        <v>1</v>
      </c>
      <c r="W24" s="6">
        <f>500*12/1000</f>
        <v>6</v>
      </c>
      <c r="X24" s="120"/>
      <c r="Y24" s="112"/>
      <c r="Z24" s="68"/>
      <c r="AA24" s="68"/>
      <c r="AB24" s="68"/>
      <c r="AC24" s="68"/>
      <c r="AD24" s="68"/>
    </row>
    <row r="25" spans="2:30">
      <c r="B25" s="117"/>
      <c r="C25" s="115"/>
      <c r="D25" s="119"/>
      <c r="E25" s="119"/>
      <c r="F25" s="115"/>
      <c r="G25" s="16"/>
      <c r="H25" s="2" t="s">
        <v>21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/>
      <c r="U25" s="9"/>
      <c r="V25" s="8"/>
      <c r="X25" s="119"/>
      <c r="Y25" s="112"/>
      <c r="Z25" s="68"/>
      <c r="AA25" s="68"/>
      <c r="AB25" s="68"/>
      <c r="AC25" s="68"/>
      <c r="AD25" s="68"/>
    </row>
    <row r="26" spans="2:30" ht="13.7" customHeight="1">
      <c r="B26" s="116" t="s">
        <v>22</v>
      </c>
      <c r="C26" s="114">
        <v>12</v>
      </c>
      <c r="D26" s="118" t="s">
        <v>36</v>
      </c>
      <c r="E26" s="122" t="s">
        <v>55</v>
      </c>
      <c r="F26" s="114" t="s">
        <v>50</v>
      </c>
      <c r="G26" s="15" t="s">
        <v>73</v>
      </c>
      <c r="H26" s="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>
        <v>1</v>
      </c>
      <c r="T26" s="4">
        <v>1</v>
      </c>
      <c r="U26" s="5"/>
      <c r="V26" s="4"/>
      <c r="X26" s="120"/>
      <c r="Y26" s="112"/>
      <c r="Z26" s="68"/>
      <c r="AA26" s="68"/>
      <c r="AB26" s="68"/>
      <c r="AC26" s="68"/>
      <c r="AD26" s="68"/>
    </row>
    <row r="27" spans="2:30">
      <c r="B27" s="117"/>
      <c r="C27" s="115"/>
      <c r="D27" s="119"/>
      <c r="E27" s="119"/>
      <c r="F27" s="115"/>
      <c r="G27" s="16"/>
      <c r="H27" s="2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8"/>
      <c r="U27" s="9"/>
      <c r="V27" s="8"/>
      <c r="X27" s="119"/>
      <c r="Y27" s="112"/>
      <c r="Z27" s="68"/>
      <c r="AA27" s="68"/>
      <c r="AB27" s="68"/>
      <c r="AC27" s="68"/>
      <c r="AD27" s="68"/>
    </row>
    <row r="28" spans="2:30" ht="13.7" customHeight="1">
      <c r="B28" s="116" t="s">
        <v>22</v>
      </c>
      <c r="C28" s="114">
        <v>13</v>
      </c>
      <c r="D28" s="118" t="s">
        <v>36</v>
      </c>
      <c r="E28" s="122" t="s">
        <v>66</v>
      </c>
      <c r="F28" s="114" t="s">
        <v>37</v>
      </c>
      <c r="G28" s="15" t="s">
        <v>37</v>
      </c>
      <c r="H28" s="3" t="s">
        <v>20</v>
      </c>
      <c r="I28" s="3"/>
      <c r="J28" s="3"/>
      <c r="K28" s="3"/>
      <c r="L28" s="3"/>
      <c r="M28" s="3"/>
      <c r="N28" s="3"/>
      <c r="O28" s="3">
        <v>1</v>
      </c>
      <c r="P28" s="3">
        <v>1</v>
      </c>
      <c r="Q28" s="3">
        <v>1</v>
      </c>
      <c r="R28" s="3"/>
      <c r="S28" s="3"/>
      <c r="T28" s="4"/>
      <c r="U28" s="5"/>
      <c r="V28" s="4">
        <v>0.5</v>
      </c>
      <c r="X28" s="120" t="s">
        <v>58</v>
      </c>
      <c r="Y28" s="112"/>
      <c r="Z28" s="68"/>
      <c r="AA28" s="68"/>
      <c r="AB28" s="68"/>
      <c r="AC28" s="68"/>
      <c r="AD28" s="68"/>
    </row>
    <row r="29" spans="2:30">
      <c r="B29" s="117"/>
      <c r="C29" s="115"/>
      <c r="D29" s="119"/>
      <c r="E29" s="119"/>
      <c r="F29" s="115"/>
      <c r="G29" s="16"/>
      <c r="H29" s="2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/>
      <c r="U29" s="9"/>
      <c r="V29" s="8"/>
      <c r="X29" s="119"/>
      <c r="Y29" s="112"/>
      <c r="Z29" s="68"/>
      <c r="AA29" s="68"/>
      <c r="AB29" s="68"/>
      <c r="AC29" s="68"/>
      <c r="AD29" s="68"/>
    </row>
    <row r="30" spans="2:30">
      <c r="B30" s="66" t="s">
        <v>22</v>
      </c>
      <c r="C30" s="114">
        <v>14</v>
      </c>
      <c r="D30" s="96" t="s">
        <v>76</v>
      </c>
      <c r="E30" s="96" t="s">
        <v>75</v>
      </c>
      <c r="F30" s="67" t="s">
        <v>163</v>
      </c>
      <c r="G30" s="27" t="s">
        <v>29</v>
      </c>
      <c r="H30" s="28" t="s">
        <v>20</v>
      </c>
      <c r="I30" s="28"/>
      <c r="J30" s="28"/>
      <c r="K30" s="28"/>
      <c r="L30" s="28"/>
      <c r="M30" s="28"/>
      <c r="N30" s="28"/>
      <c r="O30" s="28"/>
      <c r="P30" s="28"/>
      <c r="Q30" s="28">
        <v>1</v>
      </c>
      <c r="R30" s="28">
        <v>1</v>
      </c>
      <c r="S30" s="29">
        <v>1</v>
      </c>
      <c r="T30" s="29"/>
      <c r="U30" s="30">
        <v>1.5</v>
      </c>
      <c r="V30" s="29"/>
      <c r="Z30" s="68"/>
      <c r="AA30" s="68"/>
      <c r="AB30" s="68"/>
      <c r="AC30" s="68"/>
      <c r="AD30" s="68"/>
    </row>
    <row r="31" spans="2:30">
      <c r="B31" s="66"/>
      <c r="C31" s="115"/>
      <c r="D31" s="96"/>
      <c r="E31" s="96"/>
      <c r="F31" s="67"/>
      <c r="G31" s="16"/>
      <c r="H31" s="2" t="s">
        <v>21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8"/>
      <c r="U31" s="9"/>
      <c r="V31" s="8"/>
      <c r="Z31" s="68"/>
      <c r="AA31" s="68"/>
      <c r="AB31" s="68"/>
      <c r="AC31" s="68"/>
      <c r="AD31" s="68"/>
    </row>
    <row r="32" spans="2:30">
      <c r="B32" s="66" t="s">
        <v>22</v>
      </c>
      <c r="C32" s="114">
        <v>15</v>
      </c>
      <c r="D32" s="96" t="s">
        <v>78</v>
      </c>
      <c r="E32" s="99" t="s">
        <v>42</v>
      </c>
      <c r="F32" s="67" t="s">
        <v>50</v>
      </c>
      <c r="G32" s="15" t="s">
        <v>41</v>
      </c>
      <c r="H32" s="3" t="s">
        <v>20</v>
      </c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>
        <v>1</v>
      </c>
      <c r="T32" s="4">
        <v>1</v>
      </c>
      <c r="U32" s="5"/>
      <c r="V32" s="4">
        <v>0.5</v>
      </c>
      <c r="Z32" s="68"/>
      <c r="AA32" s="68"/>
      <c r="AB32" s="68"/>
      <c r="AC32" s="68"/>
      <c r="AD32" s="68"/>
    </row>
    <row r="33" spans="2:30">
      <c r="B33" s="66"/>
      <c r="C33" s="115"/>
      <c r="D33" s="96"/>
      <c r="E33" s="99"/>
      <c r="F33" s="67"/>
      <c r="G33" s="16"/>
      <c r="H33" s="2" t="s">
        <v>21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8"/>
      <c r="U33" s="9"/>
      <c r="V33" s="8"/>
      <c r="Z33" s="68"/>
      <c r="AA33" s="68"/>
      <c r="AB33" s="68"/>
      <c r="AC33" s="68"/>
      <c r="AD33" s="68"/>
    </row>
    <row r="34" spans="2:30">
      <c r="B34" s="125" t="s">
        <v>22</v>
      </c>
      <c r="C34" s="123">
        <v>16</v>
      </c>
      <c r="D34" s="126" t="s">
        <v>27</v>
      </c>
      <c r="E34" s="124" t="s">
        <v>80</v>
      </c>
      <c r="F34" s="123" t="s">
        <v>49</v>
      </c>
      <c r="G34" s="36" t="s">
        <v>79</v>
      </c>
      <c r="H34" s="3" t="s">
        <v>20</v>
      </c>
      <c r="I34" s="3"/>
      <c r="J34" s="3"/>
      <c r="K34" s="3"/>
      <c r="L34" s="3"/>
      <c r="M34" s="3">
        <v>1</v>
      </c>
      <c r="N34" s="3">
        <v>1</v>
      </c>
      <c r="O34" s="3"/>
      <c r="P34" s="3"/>
      <c r="Q34" s="3"/>
      <c r="R34" s="3"/>
      <c r="S34" s="3"/>
      <c r="T34" s="4"/>
      <c r="U34" s="5">
        <v>1.7</v>
      </c>
      <c r="V34" s="4"/>
      <c r="W34" s="6">
        <v>1.5</v>
      </c>
      <c r="X34" s="6">
        <f>+W34*24*12*4</f>
        <v>1728</v>
      </c>
      <c r="Z34" s="68"/>
      <c r="AA34" s="98" t="s">
        <v>329</v>
      </c>
      <c r="AB34" s="68" t="s">
        <v>337</v>
      </c>
      <c r="AC34" s="68" t="s">
        <v>358</v>
      </c>
      <c r="AD34" s="98" t="s">
        <v>363</v>
      </c>
    </row>
    <row r="35" spans="2:30">
      <c r="B35" s="117"/>
      <c r="C35" s="115"/>
      <c r="D35" s="119"/>
      <c r="E35" s="119"/>
      <c r="F35" s="115"/>
      <c r="G35" s="16"/>
      <c r="H35" s="2" t="s">
        <v>21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8"/>
      <c r="U35" s="9"/>
      <c r="V35" s="8"/>
      <c r="Z35" s="68"/>
      <c r="AA35" s="98"/>
      <c r="AB35" s="68"/>
      <c r="AC35" s="68"/>
      <c r="AD35" s="98"/>
    </row>
    <row r="36" spans="2:30">
      <c r="B36" s="66" t="s">
        <v>22</v>
      </c>
      <c r="C36" s="110">
        <v>17</v>
      </c>
      <c r="D36" s="96"/>
      <c r="E36" s="96"/>
      <c r="F36" s="67"/>
      <c r="G36" s="15"/>
      <c r="H36" s="3" t="s">
        <v>20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5"/>
      <c r="V36" s="4"/>
      <c r="Z36" s="68"/>
      <c r="AA36" s="68"/>
      <c r="AB36" s="68"/>
      <c r="AC36" s="68"/>
      <c r="AD36" s="68"/>
    </row>
    <row r="37" spans="2:30" ht="16.5" thickBot="1">
      <c r="B37" s="94"/>
      <c r="C37" s="111"/>
      <c r="D37" s="97"/>
      <c r="E37" s="97"/>
      <c r="F37" s="95"/>
      <c r="G37" s="31"/>
      <c r="H37" s="32" t="s">
        <v>21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  <c r="U37" s="34"/>
      <c r="V37" s="33"/>
      <c r="Z37" s="68"/>
      <c r="AA37" s="68"/>
      <c r="AB37" s="68"/>
      <c r="AC37" s="68"/>
      <c r="AD37" s="68"/>
    </row>
    <row r="38" spans="2:30" ht="16.5" thickBot="1">
      <c r="B38" s="17"/>
      <c r="C38" s="17"/>
      <c r="D38" s="18"/>
      <c r="E38" s="18"/>
      <c r="F38" s="18"/>
      <c r="G38" s="18"/>
      <c r="I38" s="6">
        <f>SUM(I4:I37)</f>
        <v>4</v>
      </c>
      <c r="J38" s="6">
        <f>SUM(J4:J37)</f>
        <v>5</v>
      </c>
      <c r="K38" s="6">
        <f t="shared" ref="K38:T38" si="0">SUM(K4:K37)</f>
        <v>11</v>
      </c>
      <c r="L38" s="6">
        <f t="shared" si="0"/>
        <v>10</v>
      </c>
      <c r="M38" s="6">
        <f t="shared" si="0"/>
        <v>10</v>
      </c>
      <c r="N38" s="6">
        <f t="shared" si="0"/>
        <v>6</v>
      </c>
      <c r="O38" s="6">
        <f t="shared" si="0"/>
        <v>6</v>
      </c>
      <c r="P38" s="6">
        <f t="shared" si="0"/>
        <v>5</v>
      </c>
      <c r="Q38" s="6">
        <f t="shared" si="0"/>
        <v>5</v>
      </c>
      <c r="R38" s="6">
        <f t="shared" si="0"/>
        <v>6</v>
      </c>
      <c r="S38" s="6">
        <f t="shared" si="0"/>
        <v>5</v>
      </c>
      <c r="T38" s="6">
        <f t="shared" si="0"/>
        <v>4</v>
      </c>
      <c r="U38" s="19"/>
    </row>
    <row r="39" spans="2:30">
      <c r="B39" s="17"/>
      <c r="C39" s="17"/>
      <c r="O39" s="130" t="s">
        <v>23</v>
      </c>
      <c r="P39" s="131"/>
      <c r="Q39" s="131"/>
      <c r="R39" s="131"/>
      <c r="S39" s="131"/>
      <c r="T39" s="132"/>
      <c r="U39" s="20">
        <f>SUMIF($H$4:$H$37,"Plan",$U$4:$U$37)</f>
        <v>8.6</v>
      </c>
      <c r="V39" s="21">
        <f>SUMIF($H$4:$H$37,"Plan",$V$4:$V$37)</f>
        <v>2</v>
      </c>
    </row>
    <row r="40" spans="2:30" ht="16.5" thickBot="1">
      <c r="B40" s="17"/>
      <c r="C40" s="17"/>
      <c r="O40" s="133" t="s">
        <v>24</v>
      </c>
      <c r="P40" s="134"/>
      <c r="Q40" s="134"/>
      <c r="R40" s="134"/>
      <c r="S40" s="134"/>
      <c r="T40" s="135"/>
      <c r="U40" s="22"/>
      <c r="V40" s="23"/>
    </row>
    <row r="41" spans="2:30">
      <c r="B41" s="17"/>
      <c r="C41" s="17"/>
      <c r="U41" s="24"/>
    </row>
    <row r="42" spans="2:30">
      <c r="B42" s="66" t="s">
        <v>22</v>
      </c>
      <c r="C42" s="110">
        <v>18</v>
      </c>
      <c r="D42" s="96"/>
      <c r="E42" s="96" t="s">
        <v>231</v>
      </c>
      <c r="F42" s="67"/>
      <c r="G42" s="15"/>
      <c r="H42" s="3" t="s">
        <v>20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5"/>
      <c r="V42" s="4"/>
      <c r="Z42" s="137" t="s">
        <v>246</v>
      </c>
      <c r="AA42" s="137" t="s">
        <v>246</v>
      </c>
      <c r="AB42" s="137" t="s">
        <v>246</v>
      </c>
      <c r="AC42" s="137" t="s">
        <v>246</v>
      </c>
      <c r="AD42" s="137" t="s">
        <v>246</v>
      </c>
    </row>
    <row r="43" spans="2:30" ht="16.5" thickBot="1">
      <c r="B43" s="94"/>
      <c r="C43" s="111"/>
      <c r="D43" s="97"/>
      <c r="E43" s="97"/>
      <c r="F43" s="95"/>
      <c r="G43" s="31"/>
      <c r="H43" s="32" t="s">
        <v>21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  <c r="U43" s="34"/>
      <c r="V43" s="33"/>
      <c r="Z43" s="137"/>
      <c r="AA43" s="137"/>
      <c r="AB43" s="137"/>
      <c r="AC43" s="137"/>
      <c r="AD43" s="137"/>
    </row>
    <row r="44" spans="2:30">
      <c r="B44" s="66" t="s">
        <v>22</v>
      </c>
      <c r="C44" s="110">
        <v>19</v>
      </c>
      <c r="D44" s="96"/>
      <c r="E44" s="96" t="s">
        <v>211</v>
      </c>
      <c r="F44" s="67" t="s">
        <v>37</v>
      </c>
      <c r="G44" s="15"/>
      <c r="H44" s="3" t="s">
        <v>20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4"/>
      <c r="U44" s="5"/>
      <c r="V44" s="4"/>
      <c r="Z44" s="68" t="s">
        <v>314</v>
      </c>
      <c r="AA44" s="98" t="s">
        <v>330</v>
      </c>
      <c r="AB44" s="98" t="s">
        <v>338</v>
      </c>
      <c r="AC44" s="98" t="s">
        <v>364</v>
      </c>
      <c r="AD44" s="98" t="s">
        <v>365</v>
      </c>
    </row>
    <row r="45" spans="2:30" ht="16.5" thickBot="1">
      <c r="B45" s="94"/>
      <c r="C45" s="111"/>
      <c r="D45" s="97"/>
      <c r="E45" s="97"/>
      <c r="F45" s="95"/>
      <c r="G45" s="31"/>
      <c r="H45" s="32" t="s">
        <v>21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3"/>
      <c r="U45" s="34"/>
      <c r="V45" s="33"/>
      <c r="Z45" s="68"/>
      <c r="AA45" s="98"/>
      <c r="AB45" s="98"/>
      <c r="AC45" s="98"/>
      <c r="AD45" s="98"/>
    </row>
    <row r="46" spans="2:30">
      <c r="B46" s="66" t="s">
        <v>22</v>
      </c>
      <c r="C46" s="110">
        <v>20</v>
      </c>
      <c r="D46" s="96"/>
      <c r="E46" s="96" t="s">
        <v>213</v>
      </c>
      <c r="F46" s="67" t="s">
        <v>37</v>
      </c>
      <c r="G46" s="15"/>
      <c r="H46" s="3" t="s">
        <v>20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5"/>
      <c r="V46" s="4"/>
      <c r="Z46" s="68"/>
      <c r="AA46" s="68"/>
      <c r="AB46" s="68"/>
      <c r="AC46" s="68"/>
      <c r="AD46" s="68"/>
    </row>
    <row r="47" spans="2:30" ht="16.5" thickBot="1">
      <c r="B47" s="94"/>
      <c r="C47" s="111"/>
      <c r="D47" s="97"/>
      <c r="E47" s="97"/>
      <c r="F47" s="95"/>
      <c r="G47" s="31"/>
      <c r="H47" s="32" t="s">
        <v>21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3"/>
      <c r="U47" s="34"/>
      <c r="V47" s="33"/>
      <c r="Z47" s="68"/>
      <c r="AA47" s="68"/>
      <c r="AB47" s="68"/>
      <c r="AC47" s="68"/>
      <c r="AD47" s="68"/>
    </row>
    <row r="48" spans="2:30">
      <c r="B48" s="66" t="s">
        <v>22</v>
      </c>
      <c r="C48" s="110">
        <v>21</v>
      </c>
      <c r="D48" s="96"/>
      <c r="E48" s="96" t="s">
        <v>264</v>
      </c>
      <c r="F48" s="67" t="s">
        <v>37</v>
      </c>
      <c r="G48" s="15"/>
      <c r="H48" s="3" t="s">
        <v>20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5"/>
      <c r="V48" s="4"/>
      <c r="Z48" s="137" t="s">
        <v>218</v>
      </c>
      <c r="AA48" s="137" t="s">
        <v>218</v>
      </c>
      <c r="AB48" s="137" t="s">
        <v>218</v>
      </c>
      <c r="AC48" s="137" t="s">
        <v>218</v>
      </c>
      <c r="AD48" s="137" t="s">
        <v>218</v>
      </c>
    </row>
    <row r="49" spans="2:30" ht="16.5" thickBot="1">
      <c r="B49" s="94"/>
      <c r="C49" s="111"/>
      <c r="D49" s="97"/>
      <c r="E49" s="97"/>
      <c r="F49" s="95"/>
      <c r="G49" s="31"/>
      <c r="H49" s="32" t="s">
        <v>21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3"/>
      <c r="U49" s="34"/>
      <c r="V49" s="33"/>
      <c r="Z49" s="137"/>
      <c r="AA49" s="137"/>
      <c r="AB49" s="137"/>
      <c r="AC49" s="137"/>
      <c r="AD49" s="137"/>
    </row>
  </sheetData>
  <autoFilter ref="B3:X40" xr:uid="{00000000-0009-0000-0000-000008000000}"/>
  <mergeCells count="237">
    <mergeCell ref="AB44:AB45"/>
    <mergeCell ref="AB46:AB47"/>
    <mergeCell ref="AB48:AB49"/>
    <mergeCell ref="AB22:AB23"/>
    <mergeCell ref="AB24:AB25"/>
    <mergeCell ref="AB26:AB27"/>
    <mergeCell ref="AB28:AB29"/>
    <mergeCell ref="AB30:AB31"/>
    <mergeCell ref="AB32:AB33"/>
    <mergeCell ref="AB34:AB35"/>
    <mergeCell ref="AB36:AB37"/>
    <mergeCell ref="AB42:AB43"/>
    <mergeCell ref="AB4:AB5"/>
    <mergeCell ref="AB6:AB7"/>
    <mergeCell ref="AB8:AB9"/>
    <mergeCell ref="AB10:AB11"/>
    <mergeCell ref="AB12:AB13"/>
    <mergeCell ref="AB14:AB15"/>
    <mergeCell ref="AB16:AB17"/>
    <mergeCell ref="AB18:AB19"/>
    <mergeCell ref="AB20:AB21"/>
    <mergeCell ref="Z42:Z43"/>
    <mergeCell ref="Z44:Z45"/>
    <mergeCell ref="Z46:Z47"/>
    <mergeCell ref="Z48:Z49"/>
    <mergeCell ref="Z26:Z27"/>
    <mergeCell ref="Z4:Z5"/>
    <mergeCell ref="Z6:Z7"/>
    <mergeCell ref="Z8:Z9"/>
    <mergeCell ref="Z10:Z11"/>
    <mergeCell ref="Z12:Z13"/>
    <mergeCell ref="Z28:Z29"/>
    <mergeCell ref="Z30:Z31"/>
    <mergeCell ref="Z32:Z33"/>
    <mergeCell ref="Z34:Z35"/>
    <mergeCell ref="Z36:Z37"/>
    <mergeCell ref="Z14:Z15"/>
    <mergeCell ref="Z16:Z17"/>
    <mergeCell ref="Z18:Z19"/>
    <mergeCell ref="Z20:Z21"/>
    <mergeCell ref="Z22:Z23"/>
    <mergeCell ref="Z24:Z25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B44:B45"/>
    <mergeCell ref="C44:C45"/>
    <mergeCell ref="D44:D45"/>
    <mergeCell ref="E44:E45"/>
    <mergeCell ref="F44:F45"/>
    <mergeCell ref="O39:T39"/>
    <mergeCell ref="O40:T40"/>
    <mergeCell ref="B42:B43"/>
    <mergeCell ref="C42:C43"/>
    <mergeCell ref="D42:D43"/>
    <mergeCell ref="E42:E43"/>
    <mergeCell ref="F42:F43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B28:B29"/>
    <mergeCell ref="C28:C29"/>
    <mergeCell ref="D28:D29"/>
    <mergeCell ref="E28:E29"/>
    <mergeCell ref="F28:F29"/>
    <mergeCell ref="X28:X29"/>
    <mergeCell ref="Y28:Y29"/>
    <mergeCell ref="Y26:Y27"/>
    <mergeCell ref="B26:B27"/>
    <mergeCell ref="C26:C27"/>
    <mergeCell ref="D26:D27"/>
    <mergeCell ref="E26:E27"/>
    <mergeCell ref="F26:F27"/>
    <mergeCell ref="X26:X27"/>
    <mergeCell ref="B24:B25"/>
    <mergeCell ref="C24:C25"/>
    <mergeCell ref="D24:D25"/>
    <mergeCell ref="E24:E25"/>
    <mergeCell ref="F24:F25"/>
    <mergeCell ref="X24:X25"/>
    <mergeCell ref="Y24:Y25"/>
    <mergeCell ref="Y22:Y23"/>
    <mergeCell ref="B22:B23"/>
    <mergeCell ref="C22:C23"/>
    <mergeCell ref="D22:D23"/>
    <mergeCell ref="E22:E23"/>
    <mergeCell ref="F22:F23"/>
    <mergeCell ref="X22:X23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X12:X13"/>
    <mergeCell ref="Y12:Y13"/>
    <mergeCell ref="B12:B13"/>
    <mergeCell ref="C12:C13"/>
    <mergeCell ref="D12:D13"/>
    <mergeCell ref="E12:E13"/>
    <mergeCell ref="F12:F13"/>
    <mergeCell ref="B16:B17"/>
    <mergeCell ref="C16:C17"/>
    <mergeCell ref="D16:D17"/>
    <mergeCell ref="E16:E17"/>
    <mergeCell ref="F16:F17"/>
    <mergeCell ref="X16:X17"/>
    <mergeCell ref="Y16:Y17"/>
    <mergeCell ref="B14:B15"/>
    <mergeCell ref="C14:C15"/>
    <mergeCell ref="D14:D15"/>
    <mergeCell ref="E14:E15"/>
    <mergeCell ref="F14:F15"/>
    <mergeCell ref="X10:X11"/>
    <mergeCell ref="Y10:Y11"/>
    <mergeCell ref="X8:X9"/>
    <mergeCell ref="Y8:Y9"/>
    <mergeCell ref="B6:B7"/>
    <mergeCell ref="C6:C7"/>
    <mergeCell ref="D6:D7"/>
    <mergeCell ref="E6:E7"/>
    <mergeCell ref="F6:F7"/>
    <mergeCell ref="X6:X7"/>
    <mergeCell ref="Y6:Y7"/>
    <mergeCell ref="B8:B9"/>
    <mergeCell ref="C8:C9"/>
    <mergeCell ref="D8:D9"/>
    <mergeCell ref="E8:E9"/>
    <mergeCell ref="F8:F9"/>
    <mergeCell ref="B10:B11"/>
    <mergeCell ref="C10:C11"/>
    <mergeCell ref="D10:D11"/>
    <mergeCell ref="E10:E11"/>
    <mergeCell ref="F10:F11"/>
    <mergeCell ref="X4:X5"/>
    <mergeCell ref="Y4:Y5"/>
    <mergeCell ref="B1:B2"/>
    <mergeCell ref="C1:C2"/>
    <mergeCell ref="D1:D2"/>
    <mergeCell ref="E1:E2"/>
    <mergeCell ref="F1:F2"/>
    <mergeCell ref="B4:B5"/>
    <mergeCell ref="C4:C5"/>
    <mergeCell ref="D4:D5"/>
    <mergeCell ref="E4:E5"/>
    <mergeCell ref="F4:F5"/>
    <mergeCell ref="AA4:AA5"/>
    <mergeCell ref="AA6:AA7"/>
    <mergeCell ref="AA8:AA9"/>
    <mergeCell ref="AA10:AA11"/>
    <mergeCell ref="AA12:AA13"/>
    <mergeCell ref="AA14:AA15"/>
    <mergeCell ref="AA16:AA17"/>
    <mergeCell ref="AA18:AA19"/>
    <mergeCell ref="AA20:AA21"/>
    <mergeCell ref="AA44:AA45"/>
    <mergeCell ref="AA46:AA47"/>
    <mergeCell ref="AA48:AA49"/>
    <mergeCell ref="AA22:AA23"/>
    <mergeCell ref="AA24:AA25"/>
    <mergeCell ref="AA26:AA27"/>
    <mergeCell ref="AA28:AA29"/>
    <mergeCell ref="AA30:AA31"/>
    <mergeCell ref="AA32:AA33"/>
    <mergeCell ref="AA34:AA35"/>
    <mergeCell ref="AA36:AA37"/>
    <mergeCell ref="AA42:AA43"/>
    <mergeCell ref="AC4:AC5"/>
    <mergeCell ref="AC6:AC7"/>
    <mergeCell ref="AC8:AC9"/>
    <mergeCell ref="AC10:AC11"/>
    <mergeCell ref="AC12:AC13"/>
    <mergeCell ref="AC14:AC15"/>
    <mergeCell ref="AC16:AC17"/>
    <mergeCell ref="AC18:AC19"/>
    <mergeCell ref="AC20:AC21"/>
    <mergeCell ref="AC44:AC45"/>
    <mergeCell ref="AC46:AC47"/>
    <mergeCell ref="AC48:AC49"/>
    <mergeCell ref="AC22:AC23"/>
    <mergeCell ref="AC24:AC25"/>
    <mergeCell ref="AC26:AC27"/>
    <mergeCell ref="AC28:AC29"/>
    <mergeCell ref="AC30:AC31"/>
    <mergeCell ref="AC32:AC33"/>
    <mergeCell ref="AC34:AC35"/>
    <mergeCell ref="AC36:AC37"/>
    <mergeCell ref="AC42:AC43"/>
    <mergeCell ref="AD4:AD5"/>
    <mergeCell ref="AD6:AD7"/>
    <mergeCell ref="AD8:AD9"/>
    <mergeCell ref="AD10:AD11"/>
    <mergeCell ref="AD12:AD13"/>
    <mergeCell ref="AD14:AD15"/>
    <mergeCell ref="AD16:AD17"/>
    <mergeCell ref="AD18:AD19"/>
    <mergeCell ref="AD20:AD21"/>
    <mergeCell ref="AD44:AD45"/>
    <mergeCell ref="AD46:AD47"/>
    <mergeCell ref="AD48:AD49"/>
    <mergeCell ref="AD22:AD23"/>
    <mergeCell ref="AD24:AD25"/>
    <mergeCell ref="AD26:AD27"/>
    <mergeCell ref="AD28:AD29"/>
    <mergeCell ref="AD30:AD31"/>
    <mergeCell ref="AD32:AD33"/>
    <mergeCell ref="AD34:AD35"/>
    <mergeCell ref="AD36:AD37"/>
    <mergeCell ref="AD42:AD43"/>
  </mergeCells>
  <phoneticPr fontId="4"/>
  <conditionalFormatting sqref="I38:V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T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T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9 I18:T23 I14:T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T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T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T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T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T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T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T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SAP_Jun</vt:lpstr>
      <vt:lpstr>SAP_July</vt:lpstr>
      <vt:lpstr>SAP_Aug</vt:lpstr>
      <vt:lpstr>SAP_Sep</vt:lpstr>
      <vt:lpstr>SAP_Oct</vt:lpstr>
      <vt:lpstr>SAP_Nov</vt:lpstr>
      <vt:lpstr>DEV_Jun</vt:lpstr>
      <vt:lpstr>DEV_July</vt:lpstr>
      <vt:lpstr>DEV_Aug</vt:lpstr>
      <vt:lpstr>DEV_Sep</vt:lpstr>
      <vt:lpstr>DEV_Oct</vt:lpstr>
      <vt:lpstr>DEV_Nov</vt:lpstr>
      <vt:lpstr>DEV_Dec</vt:lpstr>
      <vt:lpstr>DEV_Jan</vt:lpstr>
      <vt:lpstr>DEV_Feb</vt:lpstr>
      <vt:lpstr>DEV_Mar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Hien</dc:creator>
  <cp:lastModifiedBy>Nguyen Van Hien</cp:lastModifiedBy>
  <dcterms:created xsi:type="dcterms:W3CDTF">2022-03-31T01:17:47Z</dcterms:created>
  <dcterms:modified xsi:type="dcterms:W3CDTF">2023-04-06T04:01:26Z</dcterms:modified>
</cp:coreProperties>
</file>