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221A5F77-63BC-441F-8E1C-71647286BFCA}" xr6:coauthVersionLast="47" xr6:coauthVersionMax="47" xr10:uidLastSave="{00000000-0000-0000-0000-000000000000}"/>
  <bookViews>
    <workbookView xWindow="330" yWindow="383" windowWidth="17865" windowHeight="119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3" i="1"/>
  <c r="Z71" i="1"/>
  <c r="Z72" i="1"/>
  <c r="Z70" i="1"/>
  <c r="Y70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X74" i="1"/>
  <c r="X73" i="1"/>
  <c r="X72" i="1"/>
  <c r="X71" i="1"/>
  <c r="X70" i="1"/>
  <c r="F71" i="1"/>
  <c r="G71" i="1"/>
  <c r="H71" i="1"/>
  <c r="I71" i="1"/>
  <c r="F72" i="1"/>
  <c r="G72" i="1"/>
  <c r="H72" i="1"/>
  <c r="I72" i="1"/>
  <c r="G73" i="1"/>
  <c r="H73" i="1"/>
  <c r="I73" i="1"/>
  <c r="G74" i="1"/>
  <c r="H74" i="1"/>
  <c r="I74" i="1"/>
  <c r="F70" i="1"/>
  <c r="G70" i="1"/>
  <c r="H70" i="1"/>
  <c r="I70" i="1"/>
  <c r="E70" i="1"/>
  <c r="P71" i="1"/>
  <c r="Q71" i="1"/>
  <c r="R71" i="1"/>
  <c r="S71" i="1"/>
  <c r="P72" i="1"/>
  <c r="Q72" i="1"/>
  <c r="R72" i="1"/>
  <c r="S72" i="1"/>
  <c r="Q73" i="1"/>
  <c r="R73" i="1"/>
  <c r="S73" i="1"/>
  <c r="Q74" i="1"/>
  <c r="R74" i="1"/>
  <c r="S74" i="1"/>
  <c r="P70" i="1"/>
  <c r="Q70" i="1"/>
  <c r="R70" i="1"/>
  <c r="S70" i="1"/>
  <c r="O70" i="1"/>
  <c r="N71" i="1"/>
  <c r="Y59" i="1"/>
  <c r="Z59" i="1"/>
  <c r="AA59" i="1"/>
  <c r="AB59" i="1"/>
  <c r="AC59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Z55" i="1"/>
  <c r="AA55" i="1"/>
  <c r="AB55" i="1"/>
  <c r="AC55" i="1"/>
  <c r="Y55" i="1"/>
  <c r="N44" i="1"/>
  <c r="N43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F55" i="1"/>
  <c r="G55" i="1"/>
  <c r="H55" i="1"/>
  <c r="I55" i="1"/>
  <c r="E55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F43" i="1"/>
  <c r="G43" i="1"/>
  <c r="H43" i="1"/>
  <c r="I43" i="1"/>
  <c r="E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3" i="1"/>
  <c r="P43" i="1"/>
  <c r="Q43" i="1"/>
  <c r="R43" i="1"/>
  <c r="S43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55" i="1"/>
  <c r="P55" i="1"/>
  <c r="Q55" i="1"/>
  <c r="R55" i="1"/>
  <c r="S55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Z43" i="1"/>
  <c r="AA43" i="1"/>
  <c r="AB43" i="1"/>
  <c r="AC43" i="1"/>
  <c r="Y43" i="1"/>
  <c r="D59" i="1"/>
  <c r="D74" i="1" s="1"/>
  <c r="D58" i="1"/>
  <c r="D73" i="1" s="1"/>
  <c r="D57" i="1"/>
  <c r="D72" i="1" s="1"/>
  <c r="AH57" i="1"/>
  <c r="AH58" i="1"/>
  <c r="AH59" i="1"/>
  <c r="X57" i="1"/>
  <c r="X58" i="1"/>
  <c r="X59" i="1"/>
  <c r="N57" i="1"/>
  <c r="N72" i="1" s="1"/>
  <c r="N58" i="1"/>
  <c r="N73" i="1" s="1"/>
  <c r="N59" i="1"/>
  <c r="N74" i="1" s="1"/>
  <c r="AM47" i="1"/>
  <c r="AM59" i="1" s="1"/>
  <c r="AL47" i="1"/>
  <c r="AL59" i="1" s="1"/>
  <c r="AK47" i="1"/>
  <c r="AK59" i="1" s="1"/>
  <c r="AJ47" i="1"/>
  <c r="AJ59" i="1" s="1"/>
  <c r="AI47" i="1"/>
  <c r="AI59" i="1" s="1"/>
  <c r="AM46" i="1"/>
  <c r="AM58" i="1" s="1"/>
  <c r="AL46" i="1"/>
  <c r="AL58" i="1" s="1"/>
  <c r="AK46" i="1"/>
  <c r="AK58" i="1" s="1"/>
  <c r="AJ46" i="1"/>
  <c r="AJ58" i="1" s="1"/>
  <c r="AI46" i="1"/>
  <c r="AI58" i="1" s="1"/>
  <c r="AM45" i="1"/>
  <c r="AM57" i="1" s="1"/>
  <c r="AL45" i="1"/>
  <c r="AL57" i="1" s="1"/>
  <c r="AK45" i="1"/>
  <c r="AK57" i="1" s="1"/>
  <c r="AJ45" i="1"/>
  <c r="AJ57" i="1" s="1"/>
  <c r="AI45" i="1"/>
  <c r="AI57" i="1" s="1"/>
  <c r="AM44" i="1"/>
  <c r="AM56" i="1" s="1"/>
  <c r="AL44" i="1"/>
  <c r="AL56" i="1" s="1"/>
  <c r="AK44" i="1"/>
  <c r="AK56" i="1" s="1"/>
  <c r="AJ44" i="1"/>
  <c r="AJ56" i="1" s="1"/>
  <c r="AI44" i="1"/>
  <c r="AI56" i="1" s="1"/>
  <c r="AH44" i="1"/>
  <c r="AH56" i="1" s="1"/>
  <c r="AM43" i="1"/>
  <c r="AM55" i="1" s="1"/>
  <c r="AL43" i="1"/>
  <c r="AL55" i="1" s="1"/>
  <c r="AK43" i="1"/>
  <c r="AK55" i="1" s="1"/>
  <c r="AJ43" i="1"/>
  <c r="AJ55" i="1" s="1"/>
  <c r="AI43" i="1"/>
  <c r="AI55" i="1" s="1"/>
  <c r="AH43" i="1"/>
  <c r="AH55" i="1" s="1"/>
  <c r="X44" i="1"/>
  <c r="X56" i="1" s="1"/>
  <c r="X43" i="1"/>
  <c r="X55" i="1" s="1"/>
  <c r="N56" i="1"/>
  <c r="N55" i="1"/>
  <c r="N70" i="1" s="1"/>
  <c r="D44" i="1"/>
  <c r="D56" i="1" s="1"/>
  <c r="D71" i="1" s="1"/>
  <c r="D43" i="1"/>
  <c r="D55" i="1" s="1"/>
  <c r="D70" i="1" s="1"/>
</calcChain>
</file>

<file path=xl/sharedStrings.xml><?xml version="1.0" encoding="utf-8"?>
<sst xmlns="http://schemas.openxmlformats.org/spreadsheetml/2006/main" count="421" uniqueCount="49">
  <si>
    <t>ER Compare Sizing Requirements (bytes)</t>
  </si>
  <si>
    <t>UNORDERED LISTS</t>
  </si>
  <si>
    <t>Quantity:</t>
  </si>
  <si>
    <t>NodePool--&gt;</t>
  </si>
  <si>
    <t>ER Size</t>
  </si>
  <si>
    <t>64</t>
  </si>
  <si>
    <t>2**6</t>
  </si>
  <si>
    <t>1024</t>
  </si>
  <si>
    <t>2**10</t>
  </si>
  <si>
    <t>16384</t>
  </si>
  <si>
    <t>2**14</t>
  </si>
  <si>
    <t>65536</t>
  </si>
  <si>
    <t>2**16</t>
  </si>
  <si>
    <t>1048576</t>
  </si>
  <si>
    <t>2**20</t>
  </si>
  <si>
    <t>256</t>
  </si>
  <si>
    <t>2**8</t>
  </si>
  <si>
    <t>4096</t>
  </si>
  <si>
    <t>2**12</t>
  </si>
  <si>
    <t>ORDERED LISTS</t>
  </si>
  <si>
    <t>SETS</t>
  </si>
  <si>
    <t>BIT ARRAYS</t>
  </si>
  <si>
    <t>NodePool</t>
  </si>
  <si>
    <t>1K</t>
  </si>
  <si>
    <t>4K</t>
  </si>
  <si>
    <t>16K</t>
  </si>
  <si>
    <t>64K</t>
  </si>
  <si>
    <t>1M</t>
  </si>
  <si>
    <t>ORDERED LISTS --&gt; SETS</t>
  </si>
  <si>
    <t>LISTS --&gt; SETS (less space)</t>
  </si>
  <si>
    <t>SETS --&gt; BITARRAYS (less space)</t>
  </si>
  <si>
    <t>LISTS --&gt; BITARRAYS (less space)</t>
  </si>
  <si>
    <t>SETS --&gt; BITARRAYS  (space requirements)</t>
  </si>
  <si>
    <t>LISTS --&gt; SETS (space requirements)</t>
  </si>
  <si>
    <t>Note:</t>
  </si>
  <si>
    <t>59 is 59x more space required</t>
  </si>
  <si>
    <t>1/258: 258x less space required</t>
  </si>
  <si>
    <t>3.9 is 3.9x more space required</t>
  </si>
  <si>
    <t>1/433: 433x less space required</t>
  </si>
  <si>
    <t>34 is 34x more space required</t>
  </si>
  <si>
    <t>1,024 ERs</t>
  </si>
  <si>
    <t>LISTS --&gt; BITARRAYS (space requirements)</t>
  </si>
  <si>
    <t>LISTS space requirements -- MB</t>
  </si>
  <si>
    <t>SETS space requirements -- MB</t>
  </si>
  <si>
    <t>BITARRAYS space requirements -- MB</t>
  </si>
  <si>
    <t>LISTS</t>
  </si>
  <si>
    <t>BITARRAYS</t>
  </si>
  <si>
    <t>Lists</t>
  </si>
  <si>
    <t>BitArrays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</si>
</sst>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99CC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1" fontId="1" fillId="0" borderId="0" xfId="0" applyNumberFormat="1" applyFont="1"/>
    <xf numFmtId="164" fontId="2" fillId="0" borderId="8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11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3" fontId="0" fillId="0" borderId="0" xfId="0" applyNumberFormat="1"/>
    <xf numFmtId="3" fontId="2" fillId="5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0" xfId="0" applyFont="1"/>
    <xf numFmtId="0" fontId="3" fillId="5" borderId="0" xfId="0" quotePrefix="1" applyFont="1" applyFill="1"/>
    <xf numFmtId="0" fontId="3" fillId="6" borderId="0" xfId="0" quotePrefix="1" applyFont="1" applyFill="1"/>
    <xf numFmtId="3" fontId="2" fillId="7" borderId="8" xfId="0" applyNumberFormat="1" applyFont="1" applyFill="1" applyBorder="1" applyAlignment="1">
      <alignment horizontal="center" vertical="center"/>
    </xf>
    <xf numFmtId="3" fontId="2" fillId="8" borderId="8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00"/>
      <color rgb="FF63BE7B"/>
      <color rgb="FF66FF33"/>
      <color rgb="FFCCFF66"/>
      <color rgb="FFFF9966"/>
      <color rgb="FFFFEB84"/>
      <color rgb="FFF8696B"/>
      <color rgb="FF10A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88"/>
  <sheetViews>
    <sheetView tabSelected="1" topLeftCell="A70" workbookViewId="0">
      <selection activeCell="H84" sqref="H84"/>
    </sheetView>
  </sheetViews>
  <sheetFormatPr defaultRowHeight="14.25" x14ac:dyDescent="0.45"/>
  <cols>
    <col min="1" max="1" width="5.73046875" customWidth="1"/>
    <col min="2" max="2" width="4.33203125" customWidth="1"/>
    <col min="3" max="3" width="4.59765625" customWidth="1"/>
    <col min="4" max="4" width="8.59765625" customWidth="1"/>
    <col min="5" max="5" width="10.265625" customWidth="1"/>
    <col min="6" max="6" width="10.59765625" customWidth="1"/>
    <col min="7" max="9" width="11.06640625" bestFit="1" customWidth="1"/>
    <col min="10" max="12" width="2.3984375" customWidth="1"/>
    <col min="13" max="13" width="4.59765625" customWidth="1"/>
    <col min="14" max="14" width="8.59765625" customWidth="1"/>
    <col min="15" max="15" width="9.19921875" bestFit="1" customWidth="1"/>
    <col min="16" max="16" width="9.6640625" bestFit="1" customWidth="1"/>
    <col min="17" max="19" width="10.6640625" bestFit="1" customWidth="1"/>
    <col min="20" max="22" width="2.53125" customWidth="1"/>
    <col min="23" max="23" width="4.59765625" customWidth="1"/>
    <col min="24" max="24" width="8.59765625" customWidth="1"/>
    <col min="25" max="25" width="9.1328125" bestFit="1" customWidth="1"/>
    <col min="26" max="26" width="9.6640625" bestFit="1" customWidth="1"/>
    <col min="27" max="27" width="10.6640625" bestFit="1" customWidth="1"/>
    <col min="28" max="29" width="12.1328125" bestFit="1" customWidth="1"/>
    <col min="30" max="32" width="3.265625" customWidth="1"/>
    <col min="33" max="33" width="5.59765625" customWidth="1"/>
    <col min="35" max="38" width="9.1328125" bestFit="1" customWidth="1"/>
    <col min="39" max="39" width="10.6640625" bestFit="1" customWidth="1"/>
    <col min="40" max="42" width="3.06640625" customWidth="1"/>
    <col min="46" max="46" width="9.6640625" bestFit="1" customWidth="1"/>
    <col min="47" max="49" width="10.6640625" bestFit="1" customWidth="1"/>
  </cols>
  <sheetData>
    <row r="2" spans="2:39" ht="18" x14ac:dyDescent="0.55000000000000004">
      <c r="B2" s="2" t="s">
        <v>0</v>
      </c>
    </row>
    <row r="3" spans="2:39" x14ac:dyDescent="0.45">
      <c r="E3" s="1" t="s">
        <v>1</v>
      </c>
      <c r="O3" s="1" t="s">
        <v>20</v>
      </c>
      <c r="Y3" s="1" t="s">
        <v>21</v>
      </c>
      <c r="AI3" s="1" t="s">
        <v>19</v>
      </c>
    </row>
    <row r="4" spans="2:39" x14ac:dyDescent="0.45">
      <c r="C4" s="1" t="s">
        <v>2</v>
      </c>
      <c r="D4">
        <v>4</v>
      </c>
      <c r="M4" s="1" t="s">
        <v>2</v>
      </c>
      <c r="N4">
        <v>4</v>
      </c>
      <c r="W4" s="1" t="s">
        <v>2</v>
      </c>
      <c r="X4">
        <v>4</v>
      </c>
      <c r="AG4" s="1" t="s">
        <v>2</v>
      </c>
      <c r="AH4">
        <v>4</v>
      </c>
    </row>
    <row r="5" spans="2:39" x14ac:dyDescent="0.45">
      <c r="C5" s="1" t="s">
        <v>3</v>
      </c>
      <c r="E5" s="1" t="s">
        <v>5</v>
      </c>
      <c r="F5" s="1" t="s">
        <v>7</v>
      </c>
      <c r="G5" s="1" t="s">
        <v>9</v>
      </c>
      <c r="H5" s="1" t="s">
        <v>11</v>
      </c>
      <c r="I5" s="1" t="s">
        <v>13</v>
      </c>
      <c r="M5" s="1" t="s">
        <v>3</v>
      </c>
      <c r="O5" s="1" t="s">
        <v>5</v>
      </c>
      <c r="P5" s="1" t="s">
        <v>7</v>
      </c>
      <c r="Q5" s="1" t="s">
        <v>9</v>
      </c>
      <c r="R5" s="1" t="s">
        <v>11</v>
      </c>
      <c r="S5" s="1" t="s">
        <v>13</v>
      </c>
      <c r="W5" s="1" t="s">
        <v>3</v>
      </c>
      <c r="Y5" s="1" t="s">
        <v>5</v>
      </c>
      <c r="Z5" s="1" t="s">
        <v>7</v>
      </c>
      <c r="AA5" s="1" t="s">
        <v>9</v>
      </c>
      <c r="AB5" s="1" t="s">
        <v>11</v>
      </c>
      <c r="AC5" s="1" t="s">
        <v>13</v>
      </c>
      <c r="AG5" s="1" t="s">
        <v>3</v>
      </c>
      <c r="AI5" s="1" t="s">
        <v>5</v>
      </c>
      <c r="AJ5" s="1" t="s">
        <v>7</v>
      </c>
      <c r="AK5" s="1" t="s">
        <v>9</v>
      </c>
      <c r="AL5" s="1" t="s">
        <v>11</v>
      </c>
      <c r="AM5" s="1" t="s">
        <v>13</v>
      </c>
    </row>
    <row r="6" spans="2:39" x14ac:dyDescent="0.45">
      <c r="C6" s="1" t="s">
        <v>4</v>
      </c>
      <c r="E6" s="1" t="s">
        <v>6</v>
      </c>
      <c r="F6" s="1" t="s">
        <v>8</v>
      </c>
      <c r="G6" s="1" t="s">
        <v>10</v>
      </c>
      <c r="H6" s="1" t="s">
        <v>12</v>
      </c>
      <c r="I6" s="1" t="s">
        <v>14</v>
      </c>
      <c r="M6" s="1" t="s">
        <v>4</v>
      </c>
      <c r="O6" s="1" t="s">
        <v>6</v>
      </c>
      <c r="P6" s="1" t="s">
        <v>8</v>
      </c>
      <c r="Q6" s="1" t="s">
        <v>10</v>
      </c>
      <c r="R6" s="1" t="s">
        <v>12</v>
      </c>
      <c r="S6" s="1" t="s">
        <v>14</v>
      </c>
      <c r="W6" s="1" t="s">
        <v>4</v>
      </c>
      <c r="Y6" s="1" t="s">
        <v>6</v>
      </c>
      <c r="Z6" s="1" t="s">
        <v>8</v>
      </c>
      <c r="AA6" s="1" t="s">
        <v>10</v>
      </c>
      <c r="AB6" s="1" t="s">
        <v>12</v>
      </c>
      <c r="AC6" s="1" t="s">
        <v>14</v>
      </c>
      <c r="AG6" s="1" t="s">
        <v>4</v>
      </c>
      <c r="AI6" s="1" t="s">
        <v>6</v>
      </c>
      <c r="AJ6" s="1" t="s">
        <v>8</v>
      </c>
      <c r="AK6" s="1" t="s">
        <v>10</v>
      </c>
      <c r="AL6" s="1" t="s">
        <v>12</v>
      </c>
      <c r="AM6" s="1" t="s">
        <v>14</v>
      </c>
    </row>
    <row r="7" spans="2:39" x14ac:dyDescent="0.45">
      <c r="C7" s="1" t="s">
        <v>5</v>
      </c>
      <c r="D7" s="1" t="s">
        <v>6</v>
      </c>
      <c r="E7" s="19">
        <v>4148</v>
      </c>
      <c r="F7" s="19">
        <v>9412</v>
      </c>
      <c r="G7" s="19">
        <v>9528</v>
      </c>
      <c r="H7" s="19">
        <v>9528</v>
      </c>
      <c r="I7" s="19">
        <v>9528</v>
      </c>
      <c r="M7" s="1" t="s">
        <v>5</v>
      </c>
      <c r="N7" s="1" t="s">
        <v>6</v>
      </c>
      <c r="O7" s="19">
        <v>10932</v>
      </c>
      <c r="P7" s="19">
        <v>16196</v>
      </c>
      <c r="Q7" s="19">
        <v>16312</v>
      </c>
      <c r="R7" s="19">
        <v>16312</v>
      </c>
      <c r="S7" s="19">
        <v>16312</v>
      </c>
      <c r="W7" s="1" t="s">
        <v>5</v>
      </c>
      <c r="X7" s="1" t="s">
        <v>6</v>
      </c>
      <c r="Y7" s="19">
        <v>432</v>
      </c>
      <c r="Z7" s="19">
        <v>968</v>
      </c>
      <c r="AA7" s="19">
        <v>9128</v>
      </c>
      <c r="AB7" s="19">
        <v>35240</v>
      </c>
      <c r="AC7" s="19">
        <v>557480</v>
      </c>
      <c r="AG7" s="1" t="s">
        <v>5</v>
      </c>
      <c r="AH7" s="11">
        <v>2000000</v>
      </c>
      <c r="AI7" s="19">
        <v>4596</v>
      </c>
      <c r="AJ7" s="19">
        <v>9860</v>
      </c>
      <c r="AK7" s="19">
        <v>9976</v>
      </c>
      <c r="AL7" s="19">
        <v>9976</v>
      </c>
      <c r="AM7" s="19">
        <v>9976</v>
      </c>
    </row>
    <row r="8" spans="2:39" x14ac:dyDescent="0.45">
      <c r="C8" s="1" t="s">
        <v>15</v>
      </c>
      <c r="D8" s="1" t="s">
        <v>16</v>
      </c>
      <c r="E8" s="19"/>
      <c r="F8" s="19">
        <v>35048</v>
      </c>
      <c r="G8" s="19">
        <v>37176</v>
      </c>
      <c r="H8" s="19">
        <v>37176</v>
      </c>
      <c r="I8" s="19">
        <v>37176</v>
      </c>
      <c r="M8" s="1" t="s">
        <v>15</v>
      </c>
      <c r="N8" s="1" t="s">
        <v>16</v>
      </c>
      <c r="O8" s="19"/>
      <c r="P8" s="19">
        <v>60264</v>
      </c>
      <c r="Q8" s="19">
        <v>62392</v>
      </c>
      <c r="R8" s="19">
        <v>62392</v>
      </c>
      <c r="S8" s="19">
        <v>62392</v>
      </c>
      <c r="W8" s="1" t="s">
        <v>15</v>
      </c>
      <c r="X8" s="1" t="s">
        <v>16</v>
      </c>
      <c r="Y8" s="19"/>
      <c r="Z8" s="19">
        <v>968</v>
      </c>
      <c r="AA8" s="19">
        <v>9128</v>
      </c>
      <c r="AB8" s="19">
        <v>35240</v>
      </c>
      <c r="AC8" s="19">
        <v>557480</v>
      </c>
      <c r="AG8" s="1" t="s">
        <v>15</v>
      </c>
      <c r="AH8" s="1" t="s">
        <v>16</v>
      </c>
      <c r="AI8" s="19"/>
      <c r="AJ8" s="19">
        <v>36264</v>
      </c>
      <c r="AK8" s="19">
        <v>38392</v>
      </c>
      <c r="AL8" s="19">
        <v>38392</v>
      </c>
      <c r="AM8" s="19">
        <v>38392</v>
      </c>
    </row>
    <row r="9" spans="2:39" x14ac:dyDescent="0.45">
      <c r="C9" s="1" t="s">
        <v>7</v>
      </c>
      <c r="D9" s="1" t="s">
        <v>8</v>
      </c>
      <c r="E9" s="19"/>
      <c r="F9" s="19">
        <v>126176</v>
      </c>
      <c r="G9" s="19">
        <v>147684</v>
      </c>
      <c r="H9" s="19">
        <v>147740</v>
      </c>
      <c r="I9" s="19">
        <v>147768</v>
      </c>
      <c r="M9" s="1" t="s">
        <v>7</v>
      </c>
      <c r="N9" s="1" t="s">
        <v>8</v>
      </c>
      <c r="O9" s="19"/>
      <c r="P9" s="19">
        <v>225120</v>
      </c>
      <c r="Q9" s="19">
        <v>246628</v>
      </c>
      <c r="R9" s="19">
        <v>246684</v>
      </c>
      <c r="S9" s="19">
        <v>246712</v>
      </c>
      <c r="W9" s="1" t="s">
        <v>7</v>
      </c>
      <c r="X9" s="1" t="s">
        <v>8</v>
      </c>
      <c r="Y9" s="19"/>
      <c r="Z9" s="19">
        <v>944</v>
      </c>
      <c r="AA9" s="19">
        <v>9128</v>
      </c>
      <c r="AB9" s="19">
        <v>35240</v>
      </c>
      <c r="AC9" s="19">
        <v>557480</v>
      </c>
      <c r="AG9" s="1" t="s">
        <v>7</v>
      </c>
      <c r="AH9" s="1" t="s">
        <v>8</v>
      </c>
      <c r="AI9" s="19"/>
      <c r="AJ9" s="19">
        <v>130464</v>
      </c>
      <c r="AK9" s="19">
        <v>151972</v>
      </c>
      <c r="AL9" s="19">
        <v>152028</v>
      </c>
      <c r="AM9" s="19">
        <v>152056</v>
      </c>
    </row>
    <row r="10" spans="2:39" x14ac:dyDescent="0.45">
      <c r="C10" s="1" t="s">
        <v>17</v>
      </c>
      <c r="D10" s="1" t="s">
        <v>18</v>
      </c>
      <c r="E10" s="19"/>
      <c r="F10" s="19"/>
      <c r="G10" s="19">
        <v>587556</v>
      </c>
      <c r="H10" s="19">
        <v>589828</v>
      </c>
      <c r="I10" s="19">
        <v>590136</v>
      </c>
      <c r="M10" s="1" t="s">
        <v>17</v>
      </c>
      <c r="N10" s="1" t="s">
        <v>18</v>
      </c>
      <c r="O10" s="19"/>
      <c r="P10" s="19"/>
      <c r="Q10" s="19">
        <v>981412</v>
      </c>
      <c r="R10" s="19">
        <v>983684</v>
      </c>
      <c r="S10" s="19">
        <v>983992</v>
      </c>
      <c r="W10" s="1" t="s">
        <v>17</v>
      </c>
      <c r="X10" s="1" t="s">
        <v>18</v>
      </c>
      <c r="Y10" s="19"/>
      <c r="Z10" s="19"/>
      <c r="AA10" s="19">
        <v>9128</v>
      </c>
      <c r="AB10" s="19">
        <v>35240</v>
      </c>
      <c r="AC10" s="19">
        <v>557480</v>
      </c>
      <c r="AG10" s="1" t="s">
        <v>17</v>
      </c>
      <c r="AH10" s="1" t="s">
        <v>18</v>
      </c>
      <c r="AI10" s="19"/>
      <c r="AJ10" s="19"/>
      <c r="AK10" s="19">
        <v>604132</v>
      </c>
      <c r="AL10" s="19">
        <v>606404</v>
      </c>
      <c r="AM10" s="19">
        <v>606712</v>
      </c>
    </row>
    <row r="11" spans="2:39" x14ac:dyDescent="0.45">
      <c r="C11" s="1" t="s">
        <v>9</v>
      </c>
      <c r="D11" s="1" t="s">
        <v>10</v>
      </c>
      <c r="E11" s="19"/>
      <c r="F11" s="19"/>
      <c r="G11" s="19">
        <v>2338016</v>
      </c>
      <c r="H11" s="19">
        <v>2357508</v>
      </c>
      <c r="I11" s="19">
        <v>2359608</v>
      </c>
      <c r="M11" s="1" t="s">
        <v>9</v>
      </c>
      <c r="N11" s="1" t="s">
        <v>10</v>
      </c>
      <c r="O11" s="19"/>
      <c r="P11" s="19"/>
      <c r="Q11" s="19">
        <v>3911520</v>
      </c>
      <c r="R11" s="19">
        <v>3931012</v>
      </c>
      <c r="S11" s="19">
        <v>3933112</v>
      </c>
      <c r="W11" s="1" t="s">
        <v>9</v>
      </c>
      <c r="X11" s="1" t="s">
        <v>10</v>
      </c>
      <c r="Y11" s="19"/>
      <c r="Z11" s="19"/>
      <c r="AA11" s="19">
        <v>9104</v>
      </c>
      <c r="AB11" s="19">
        <v>35240</v>
      </c>
      <c r="AC11" s="19">
        <v>557480</v>
      </c>
      <c r="AG11" s="1" t="s">
        <v>9</v>
      </c>
      <c r="AH11" s="1" t="s">
        <v>10</v>
      </c>
      <c r="AI11" s="19"/>
      <c r="AJ11" s="19"/>
      <c r="AK11" s="19">
        <v>2403744</v>
      </c>
      <c r="AL11" s="19">
        <v>2423236</v>
      </c>
      <c r="AM11" s="19">
        <v>2425336</v>
      </c>
    </row>
    <row r="15" spans="2:39" x14ac:dyDescent="0.45">
      <c r="E15" s="1" t="s">
        <v>1</v>
      </c>
      <c r="O15" s="1" t="s">
        <v>20</v>
      </c>
      <c r="Y15" s="1" t="s">
        <v>21</v>
      </c>
      <c r="AI15" s="1" t="s">
        <v>19</v>
      </c>
    </row>
    <row r="16" spans="2:39" x14ac:dyDescent="0.45">
      <c r="C16" s="1" t="s">
        <v>2</v>
      </c>
      <c r="D16">
        <v>64</v>
      </c>
      <c r="M16" s="1" t="s">
        <v>2</v>
      </c>
      <c r="N16">
        <v>64</v>
      </c>
      <c r="W16" s="1" t="s">
        <v>2</v>
      </c>
      <c r="X16">
        <v>64</v>
      </c>
      <c r="AG16" s="1" t="s">
        <v>2</v>
      </c>
      <c r="AH16">
        <v>64</v>
      </c>
    </row>
    <row r="17" spans="3:39" x14ac:dyDescent="0.45">
      <c r="C17" s="1" t="s">
        <v>3</v>
      </c>
      <c r="E17" s="1" t="s">
        <v>5</v>
      </c>
      <c r="F17" s="1" t="s">
        <v>7</v>
      </c>
      <c r="G17" s="1" t="s">
        <v>9</v>
      </c>
      <c r="H17" s="1" t="s">
        <v>11</v>
      </c>
      <c r="I17" s="1" t="s">
        <v>13</v>
      </c>
      <c r="M17" s="1" t="s">
        <v>3</v>
      </c>
      <c r="O17" s="1" t="s">
        <v>5</v>
      </c>
      <c r="P17" s="1" t="s">
        <v>7</v>
      </c>
      <c r="Q17" s="1" t="s">
        <v>9</v>
      </c>
      <c r="R17" s="1" t="s">
        <v>11</v>
      </c>
      <c r="S17" s="1" t="s">
        <v>13</v>
      </c>
      <c r="W17" s="1" t="s">
        <v>3</v>
      </c>
      <c r="Y17" s="1" t="s">
        <v>5</v>
      </c>
      <c r="Z17" s="1" t="s">
        <v>7</v>
      </c>
      <c r="AA17" s="1" t="s">
        <v>9</v>
      </c>
      <c r="AB17" s="1" t="s">
        <v>11</v>
      </c>
      <c r="AC17" s="1" t="s">
        <v>13</v>
      </c>
      <c r="AG17" s="1" t="s">
        <v>3</v>
      </c>
      <c r="AI17" s="1" t="s">
        <v>5</v>
      </c>
      <c r="AJ17" s="1" t="s">
        <v>7</v>
      </c>
      <c r="AK17" s="1" t="s">
        <v>9</v>
      </c>
      <c r="AL17" s="1" t="s">
        <v>11</v>
      </c>
      <c r="AM17" s="1" t="s">
        <v>13</v>
      </c>
    </row>
    <row r="18" spans="3:39" x14ac:dyDescent="0.45">
      <c r="C18" s="1" t="s">
        <v>4</v>
      </c>
      <c r="E18" s="1" t="s">
        <v>6</v>
      </c>
      <c r="F18" s="1" t="s">
        <v>8</v>
      </c>
      <c r="G18" s="1" t="s">
        <v>10</v>
      </c>
      <c r="H18" s="1" t="s">
        <v>12</v>
      </c>
      <c r="I18" s="1" t="s">
        <v>14</v>
      </c>
      <c r="M18" s="1" t="s">
        <v>4</v>
      </c>
      <c r="O18" s="1" t="s">
        <v>6</v>
      </c>
      <c r="P18" s="1" t="s">
        <v>8</v>
      </c>
      <c r="Q18" s="1" t="s">
        <v>10</v>
      </c>
      <c r="R18" s="1" t="s">
        <v>12</v>
      </c>
      <c r="S18" s="1" t="s">
        <v>14</v>
      </c>
      <c r="W18" s="1" t="s">
        <v>4</v>
      </c>
      <c r="Y18" s="1" t="s">
        <v>6</v>
      </c>
      <c r="Z18" s="1" t="s">
        <v>8</v>
      </c>
      <c r="AA18" s="1" t="s">
        <v>10</v>
      </c>
      <c r="AB18" s="1" t="s">
        <v>12</v>
      </c>
      <c r="AC18" s="1" t="s">
        <v>14</v>
      </c>
      <c r="AG18" s="1" t="s">
        <v>4</v>
      </c>
      <c r="AI18" s="1" t="s">
        <v>6</v>
      </c>
      <c r="AJ18" s="1" t="s">
        <v>8</v>
      </c>
      <c r="AK18" s="1" t="s">
        <v>10</v>
      </c>
      <c r="AL18" s="1" t="s">
        <v>12</v>
      </c>
      <c r="AM18" s="1" t="s">
        <v>14</v>
      </c>
    </row>
    <row r="19" spans="3:39" x14ac:dyDescent="0.45">
      <c r="C19" s="1" t="s">
        <v>5</v>
      </c>
      <c r="D19" s="1" t="s">
        <v>6</v>
      </c>
      <c r="E19" s="19">
        <v>38772</v>
      </c>
      <c r="F19" s="19">
        <v>129688</v>
      </c>
      <c r="G19" s="19">
        <v>151528</v>
      </c>
      <c r="H19" s="19">
        <v>151672</v>
      </c>
      <c r="I19" s="19">
        <v>151672</v>
      </c>
      <c r="M19" s="1" t="s">
        <v>5</v>
      </c>
      <c r="N19" s="1" t="s">
        <v>6</v>
      </c>
      <c r="O19" s="19">
        <v>147316</v>
      </c>
      <c r="P19" s="19">
        <v>238232</v>
      </c>
      <c r="Q19" s="19">
        <v>260072</v>
      </c>
      <c r="R19" s="19">
        <v>260216</v>
      </c>
      <c r="S19" s="19">
        <v>260216</v>
      </c>
      <c r="W19" s="1" t="s">
        <v>5</v>
      </c>
      <c r="X19" s="1" t="s">
        <v>6</v>
      </c>
      <c r="Y19" s="19">
        <v>5716</v>
      </c>
      <c r="Z19" s="19">
        <v>13932</v>
      </c>
      <c r="AA19" s="19">
        <v>144492</v>
      </c>
      <c r="AB19" s="19">
        <v>562284</v>
      </c>
      <c r="AC19" s="19">
        <v>8918124</v>
      </c>
      <c r="AG19" s="1" t="s">
        <v>5</v>
      </c>
      <c r="AH19" s="1" t="s">
        <v>6</v>
      </c>
      <c r="AI19" s="19">
        <v>45940</v>
      </c>
      <c r="AJ19" s="19">
        <v>136856</v>
      </c>
      <c r="AK19" s="19">
        <v>158696</v>
      </c>
      <c r="AL19" s="19">
        <v>158840</v>
      </c>
      <c r="AM19" s="19">
        <v>158840</v>
      </c>
    </row>
    <row r="20" spans="3:39" x14ac:dyDescent="0.45">
      <c r="C20" s="1" t="s">
        <v>15</v>
      </c>
      <c r="D20" s="1" t="s">
        <v>16</v>
      </c>
      <c r="E20" s="19"/>
      <c r="F20" s="19">
        <v>484836</v>
      </c>
      <c r="G20" s="19">
        <v>591712</v>
      </c>
      <c r="H20" s="19">
        <v>593872</v>
      </c>
      <c r="I20" s="19">
        <v>594040</v>
      </c>
      <c r="M20" s="1" t="s">
        <v>15</v>
      </c>
      <c r="N20" s="1" t="s">
        <v>16</v>
      </c>
      <c r="O20" s="19"/>
      <c r="P20" s="19">
        <v>888292</v>
      </c>
      <c r="Q20" s="19">
        <v>995168</v>
      </c>
      <c r="R20" s="19">
        <v>997328</v>
      </c>
      <c r="S20" s="19">
        <v>997496</v>
      </c>
      <c r="W20" s="1" t="s">
        <v>15</v>
      </c>
      <c r="X20" s="1" t="s">
        <v>16</v>
      </c>
      <c r="Y20" s="19"/>
      <c r="Z20" s="19">
        <v>13932</v>
      </c>
      <c r="AA20" s="19">
        <v>144492</v>
      </c>
      <c r="AB20" s="19">
        <v>562284</v>
      </c>
      <c r="AC20" s="19">
        <v>8918124</v>
      </c>
      <c r="AG20" s="1" t="s">
        <v>15</v>
      </c>
      <c r="AH20" s="1" t="s">
        <v>16</v>
      </c>
      <c r="AI20" s="19"/>
      <c r="AJ20" s="19">
        <v>504292</v>
      </c>
      <c r="AK20" s="19">
        <v>611168</v>
      </c>
      <c r="AL20" s="19">
        <v>613328</v>
      </c>
      <c r="AM20" s="19">
        <v>613496</v>
      </c>
    </row>
    <row r="21" spans="3:39" x14ac:dyDescent="0.45">
      <c r="C21" s="1" t="s">
        <v>7</v>
      </c>
      <c r="D21" s="1" t="s">
        <v>8</v>
      </c>
      <c r="E21" s="19"/>
      <c r="F21" s="19">
        <v>1910160</v>
      </c>
      <c r="G21" s="19">
        <v>2341864</v>
      </c>
      <c r="H21" s="19">
        <v>2360652</v>
      </c>
      <c r="I21" s="19">
        <v>2363484</v>
      </c>
      <c r="M21" s="1" t="s">
        <v>7</v>
      </c>
      <c r="N21" s="1" t="s">
        <v>8</v>
      </c>
      <c r="O21" s="19"/>
      <c r="P21" s="19">
        <v>3493264</v>
      </c>
      <c r="Q21" s="19">
        <v>3924968</v>
      </c>
      <c r="R21" s="19">
        <v>3943756</v>
      </c>
      <c r="S21" s="19">
        <v>3946588</v>
      </c>
      <c r="W21" s="1" t="s">
        <v>7</v>
      </c>
      <c r="X21" s="1" t="s">
        <v>8</v>
      </c>
      <c r="Y21" s="19"/>
      <c r="Z21" s="19">
        <v>13908</v>
      </c>
      <c r="AA21" s="19">
        <v>144492</v>
      </c>
      <c r="AB21" s="19">
        <v>562284</v>
      </c>
      <c r="AC21" s="19">
        <v>8918124</v>
      </c>
      <c r="AG21" s="1" t="s">
        <v>7</v>
      </c>
      <c r="AH21" s="1" t="s">
        <v>8</v>
      </c>
      <c r="AI21" s="19"/>
      <c r="AJ21" s="19">
        <v>1978768</v>
      </c>
      <c r="AK21" s="19">
        <v>2410472</v>
      </c>
      <c r="AL21" s="19">
        <v>2429260</v>
      </c>
      <c r="AM21" s="19">
        <v>2432092</v>
      </c>
    </row>
    <row r="22" spans="3:39" x14ac:dyDescent="0.45">
      <c r="C22" s="1" t="s">
        <v>17</v>
      </c>
      <c r="D22" s="1" t="s">
        <v>18</v>
      </c>
      <c r="E22" s="19"/>
      <c r="F22" s="19"/>
      <c r="G22" s="19">
        <v>9332532</v>
      </c>
      <c r="H22" s="19">
        <v>9419360</v>
      </c>
      <c r="I22" s="19">
        <v>9441256</v>
      </c>
      <c r="M22" s="1" t="s">
        <v>17</v>
      </c>
      <c r="N22" s="1" t="s">
        <v>18</v>
      </c>
      <c r="O22" s="19"/>
      <c r="P22" s="19"/>
      <c r="Q22" s="19">
        <v>15634228</v>
      </c>
      <c r="R22" s="19">
        <v>15721056</v>
      </c>
      <c r="S22" s="19">
        <v>15742952</v>
      </c>
      <c r="W22" s="1" t="s">
        <v>17</v>
      </c>
      <c r="X22" s="1" t="s">
        <v>18</v>
      </c>
      <c r="Y22" s="19"/>
      <c r="Z22" s="19"/>
      <c r="AA22" s="19">
        <v>144492</v>
      </c>
      <c r="AB22" s="19">
        <v>562284</v>
      </c>
      <c r="AC22" s="19">
        <v>8918124</v>
      </c>
      <c r="AG22" s="1" t="s">
        <v>17</v>
      </c>
      <c r="AH22" s="1" t="s">
        <v>18</v>
      </c>
      <c r="AI22" s="19"/>
      <c r="AJ22" s="19"/>
      <c r="AK22" s="19">
        <v>9597748</v>
      </c>
      <c r="AL22" s="19">
        <v>9684576</v>
      </c>
      <c r="AM22" s="19">
        <v>9706472</v>
      </c>
    </row>
    <row r="23" spans="3:39" x14ac:dyDescent="0.45">
      <c r="C23" s="1" t="s">
        <v>9</v>
      </c>
      <c r="D23" s="1" t="s">
        <v>10</v>
      </c>
      <c r="E23" s="19"/>
      <c r="F23" s="19"/>
      <c r="G23" s="19">
        <v>37299600</v>
      </c>
      <c r="H23" s="19">
        <v>37645484</v>
      </c>
      <c r="I23" s="19">
        <v>37750348</v>
      </c>
      <c r="M23" s="1" t="s">
        <v>9</v>
      </c>
      <c r="N23" s="1" t="s">
        <v>10</v>
      </c>
      <c r="O23" s="19"/>
      <c r="P23" s="19"/>
      <c r="Q23" s="19">
        <v>62475664</v>
      </c>
      <c r="R23" s="19">
        <v>62821548</v>
      </c>
      <c r="S23" s="19">
        <v>62926412</v>
      </c>
      <c r="W23" s="1" t="s">
        <v>9</v>
      </c>
      <c r="X23" s="1" t="s">
        <v>10</v>
      </c>
      <c r="Y23" s="19"/>
      <c r="Z23" s="19"/>
      <c r="AA23" s="19">
        <v>144468</v>
      </c>
      <c r="AB23" s="19">
        <v>562284</v>
      </c>
      <c r="AC23" s="19">
        <v>8918124</v>
      </c>
      <c r="AG23" s="1" t="s">
        <v>9</v>
      </c>
      <c r="AH23" s="1" t="s">
        <v>10</v>
      </c>
      <c r="AI23" s="19"/>
      <c r="AJ23" s="19"/>
      <c r="AK23" s="19">
        <v>38351248</v>
      </c>
      <c r="AL23" s="19">
        <v>38697132</v>
      </c>
      <c r="AM23" s="19">
        <v>38801996</v>
      </c>
    </row>
    <row r="27" spans="3:39" x14ac:dyDescent="0.45">
      <c r="E27" s="1" t="s">
        <v>1</v>
      </c>
      <c r="O27" s="1" t="s">
        <v>20</v>
      </c>
      <c r="Y27" s="1" t="s">
        <v>21</v>
      </c>
      <c r="AI27" s="1" t="s">
        <v>19</v>
      </c>
    </row>
    <row r="28" spans="3:39" x14ac:dyDescent="0.45">
      <c r="C28" s="1" t="s">
        <v>2</v>
      </c>
      <c r="D28">
        <v>1024</v>
      </c>
      <c r="M28" s="1" t="s">
        <v>2</v>
      </c>
      <c r="N28">
        <v>1024</v>
      </c>
      <c r="W28" s="1" t="s">
        <v>2</v>
      </c>
      <c r="X28">
        <v>1024</v>
      </c>
      <c r="AG28" s="1" t="s">
        <v>2</v>
      </c>
      <c r="AH28">
        <v>1024</v>
      </c>
    </row>
    <row r="29" spans="3:39" x14ac:dyDescent="0.45">
      <c r="C29" s="1" t="s">
        <v>3</v>
      </c>
      <c r="E29" s="1" t="s">
        <v>5</v>
      </c>
      <c r="F29" s="1" t="s">
        <v>7</v>
      </c>
      <c r="G29" s="1" t="s">
        <v>9</v>
      </c>
      <c r="H29" s="1" t="s">
        <v>11</v>
      </c>
      <c r="I29" s="1" t="s">
        <v>13</v>
      </c>
      <c r="M29" s="1" t="s">
        <v>3</v>
      </c>
      <c r="O29" s="1" t="s">
        <v>5</v>
      </c>
      <c r="P29" s="1" t="s">
        <v>7</v>
      </c>
      <c r="Q29" s="1" t="s">
        <v>9</v>
      </c>
      <c r="R29" s="1" t="s">
        <v>11</v>
      </c>
      <c r="S29" s="1" t="s">
        <v>13</v>
      </c>
      <c r="W29" s="1" t="s">
        <v>3</v>
      </c>
      <c r="Y29" s="1" t="s">
        <v>5</v>
      </c>
      <c r="Z29" s="1" t="s">
        <v>7</v>
      </c>
      <c r="AA29" s="1" t="s">
        <v>9</v>
      </c>
      <c r="AB29" s="1" t="s">
        <v>11</v>
      </c>
      <c r="AC29" s="1" t="s">
        <v>13</v>
      </c>
      <c r="AG29" s="1" t="s">
        <v>3</v>
      </c>
      <c r="AI29" s="1" t="s">
        <v>5</v>
      </c>
      <c r="AJ29" s="1" t="s">
        <v>7</v>
      </c>
      <c r="AK29" s="1" t="s">
        <v>9</v>
      </c>
      <c r="AL29" s="1" t="s">
        <v>11</v>
      </c>
      <c r="AM29" s="1" t="s">
        <v>13</v>
      </c>
    </row>
    <row r="30" spans="3:39" x14ac:dyDescent="0.45">
      <c r="C30" s="1" t="s">
        <v>4</v>
      </c>
      <c r="E30" s="1" t="s">
        <v>6</v>
      </c>
      <c r="F30" s="1" t="s">
        <v>8</v>
      </c>
      <c r="G30" s="1" t="s">
        <v>10</v>
      </c>
      <c r="H30" s="1" t="s">
        <v>12</v>
      </c>
      <c r="I30" s="1" t="s">
        <v>14</v>
      </c>
      <c r="M30" s="1" t="s">
        <v>4</v>
      </c>
      <c r="O30" s="1" t="s">
        <v>6</v>
      </c>
      <c r="P30" s="1" t="s">
        <v>8</v>
      </c>
      <c r="Q30" s="1" t="s">
        <v>10</v>
      </c>
      <c r="R30" s="1" t="s">
        <v>12</v>
      </c>
      <c r="S30" s="1" t="s">
        <v>14</v>
      </c>
      <c r="W30" s="1" t="s">
        <v>4</v>
      </c>
      <c r="Y30" s="1" t="s">
        <v>6</v>
      </c>
      <c r="Z30" s="1" t="s">
        <v>8</v>
      </c>
      <c r="AA30" s="1" t="s">
        <v>10</v>
      </c>
      <c r="AB30" s="1" t="s">
        <v>12</v>
      </c>
      <c r="AC30" s="1" t="s">
        <v>14</v>
      </c>
      <c r="AG30" s="1" t="s">
        <v>4</v>
      </c>
      <c r="AI30" s="1" t="s">
        <v>6</v>
      </c>
      <c r="AJ30" s="1" t="s">
        <v>8</v>
      </c>
      <c r="AK30" s="1" t="s">
        <v>10</v>
      </c>
      <c r="AL30" s="1" t="s">
        <v>12</v>
      </c>
      <c r="AM30" s="1" t="s">
        <v>14</v>
      </c>
    </row>
    <row r="31" spans="3:39" x14ac:dyDescent="0.45">
      <c r="C31" s="1" t="s">
        <v>5</v>
      </c>
      <c r="D31" s="1" t="s">
        <v>6</v>
      </c>
      <c r="E31" s="19">
        <v>592436</v>
      </c>
      <c r="F31" s="19">
        <v>1971016</v>
      </c>
      <c r="G31" s="19">
        <v>2402440</v>
      </c>
      <c r="H31" s="19">
        <v>2423496</v>
      </c>
      <c r="I31" s="19">
        <v>2425628</v>
      </c>
      <c r="M31" s="1" t="s">
        <v>5</v>
      </c>
      <c r="N31" s="1" t="s">
        <v>6</v>
      </c>
      <c r="O31" s="19">
        <v>2329140</v>
      </c>
      <c r="P31" s="19">
        <v>3707720</v>
      </c>
      <c r="Q31" s="19">
        <v>4139144</v>
      </c>
      <c r="R31" s="19">
        <v>4160200</v>
      </c>
      <c r="S31" s="19">
        <v>4162332</v>
      </c>
      <c r="W31" s="1" t="s">
        <v>5</v>
      </c>
      <c r="X31" s="1" t="s">
        <v>6</v>
      </c>
      <c r="Y31" s="19">
        <v>89940</v>
      </c>
      <c r="Z31" s="19">
        <v>221036</v>
      </c>
      <c r="AA31" s="19">
        <v>2309996</v>
      </c>
      <c r="AB31" s="19">
        <v>8994668</v>
      </c>
      <c r="AC31" s="19">
        <v>142688108</v>
      </c>
      <c r="AG31" s="1" t="s">
        <v>5</v>
      </c>
      <c r="AH31" s="1" t="s">
        <v>6</v>
      </c>
      <c r="AI31" s="19">
        <v>707124</v>
      </c>
      <c r="AJ31" s="19">
        <v>2085704</v>
      </c>
      <c r="AK31" s="19">
        <v>2517128</v>
      </c>
      <c r="AL31" s="19">
        <v>2538184</v>
      </c>
      <c r="AM31" s="19">
        <v>2540316</v>
      </c>
    </row>
    <row r="32" spans="3:39" x14ac:dyDescent="0.45">
      <c r="C32" s="1" t="s">
        <v>15</v>
      </c>
      <c r="D32" s="1" t="s">
        <v>16</v>
      </c>
      <c r="E32" s="19"/>
      <c r="F32" s="19">
        <v>7668924</v>
      </c>
      <c r="G32" s="19">
        <v>9395936</v>
      </c>
      <c r="H32" s="19">
        <v>9480664</v>
      </c>
      <c r="I32" s="19">
        <v>9503376</v>
      </c>
      <c r="M32" s="1" t="s">
        <v>15</v>
      </c>
      <c r="N32" s="1" t="s">
        <v>16</v>
      </c>
      <c r="O32" s="19"/>
      <c r="P32" s="19">
        <v>14124220</v>
      </c>
      <c r="Q32" s="19">
        <v>15851232</v>
      </c>
      <c r="R32" s="19">
        <v>15935960</v>
      </c>
      <c r="S32" s="19">
        <v>15958672</v>
      </c>
      <c r="W32" s="1" t="s">
        <v>15</v>
      </c>
      <c r="X32" s="1" t="s">
        <v>16</v>
      </c>
      <c r="Y32" s="19"/>
      <c r="Z32" s="19">
        <v>221036</v>
      </c>
      <c r="AA32" s="19">
        <v>2309996</v>
      </c>
      <c r="AB32" s="19">
        <v>8994668</v>
      </c>
      <c r="AC32" s="19">
        <v>142688108</v>
      </c>
      <c r="AG32" s="1" t="s">
        <v>15</v>
      </c>
      <c r="AH32" s="1" t="s">
        <v>16</v>
      </c>
      <c r="AI32" s="19"/>
      <c r="AJ32" s="19">
        <v>7980220</v>
      </c>
      <c r="AK32" s="19">
        <v>9707232</v>
      </c>
      <c r="AL32" s="19">
        <v>9791960</v>
      </c>
      <c r="AM32" s="19">
        <v>9814672</v>
      </c>
    </row>
    <row r="33" spans="3:39" x14ac:dyDescent="0.45">
      <c r="C33" s="1" t="s">
        <v>7</v>
      </c>
      <c r="D33" s="1" t="s">
        <v>8</v>
      </c>
      <c r="E33" s="19"/>
      <c r="F33" s="19">
        <v>30453584</v>
      </c>
      <c r="G33" s="19">
        <v>37364292</v>
      </c>
      <c r="H33" s="19">
        <v>37704772</v>
      </c>
      <c r="I33" s="19">
        <v>37812548</v>
      </c>
      <c r="M33" s="1" t="s">
        <v>7</v>
      </c>
      <c r="N33" s="1" t="s">
        <v>8</v>
      </c>
      <c r="O33" s="19"/>
      <c r="P33" s="19">
        <v>55783248</v>
      </c>
      <c r="Q33" s="19">
        <v>62693956</v>
      </c>
      <c r="R33" s="19">
        <v>63034436</v>
      </c>
      <c r="S33" s="19">
        <v>63142212</v>
      </c>
      <c r="W33" s="1" t="s">
        <v>7</v>
      </c>
      <c r="X33" s="1" t="s">
        <v>8</v>
      </c>
      <c r="Y33" s="19"/>
      <c r="Z33" s="19">
        <v>221012</v>
      </c>
      <c r="AA33" s="19">
        <v>2309996</v>
      </c>
      <c r="AB33" s="19">
        <v>8994668</v>
      </c>
      <c r="AC33" s="19">
        <v>142688108</v>
      </c>
      <c r="AG33" s="1" t="s">
        <v>7</v>
      </c>
      <c r="AH33" s="1" t="s">
        <v>8</v>
      </c>
      <c r="AI33" s="19"/>
      <c r="AJ33" s="19">
        <v>31551312</v>
      </c>
      <c r="AK33" s="19">
        <v>38462020</v>
      </c>
      <c r="AL33" s="19">
        <v>38802500</v>
      </c>
      <c r="AM33" s="19">
        <v>38910276</v>
      </c>
    </row>
    <row r="34" spans="3:39" x14ac:dyDescent="0.45">
      <c r="C34" s="1" t="s">
        <v>17</v>
      </c>
      <c r="D34" s="1" t="s">
        <v>18</v>
      </c>
      <c r="E34" s="19"/>
      <c r="F34" s="19"/>
      <c r="G34" s="19">
        <v>149224892</v>
      </c>
      <c r="H34" s="19">
        <v>150608400</v>
      </c>
      <c r="I34" s="19">
        <v>151040160</v>
      </c>
      <c r="M34" s="1" t="s">
        <v>17</v>
      </c>
      <c r="N34" s="1" t="s">
        <v>18</v>
      </c>
      <c r="O34" s="19"/>
      <c r="P34" s="19"/>
      <c r="Q34" s="19">
        <v>250052028</v>
      </c>
      <c r="R34" s="19">
        <v>251435536</v>
      </c>
      <c r="S34" s="19">
        <v>251867296</v>
      </c>
      <c r="W34" s="1" t="s">
        <v>17</v>
      </c>
      <c r="X34" s="1" t="s">
        <v>18</v>
      </c>
      <c r="Y34" s="19"/>
      <c r="Z34" s="19"/>
      <c r="AA34" s="19">
        <v>2309996</v>
      </c>
      <c r="AB34" s="19">
        <v>8994668</v>
      </c>
      <c r="AC34" s="19">
        <v>142688108</v>
      </c>
      <c r="AG34" s="1" t="s">
        <v>17</v>
      </c>
      <c r="AH34" s="1" t="s">
        <v>18</v>
      </c>
      <c r="AI34" s="19"/>
      <c r="AJ34" s="19"/>
      <c r="AK34" s="19">
        <v>153468348</v>
      </c>
      <c r="AL34" s="19">
        <v>154851856</v>
      </c>
      <c r="AM34" s="19">
        <v>155283616</v>
      </c>
    </row>
    <row r="35" spans="3:39" x14ac:dyDescent="0.45">
      <c r="C35" s="1" t="s">
        <v>9</v>
      </c>
      <c r="D35" s="1" t="s">
        <v>10</v>
      </c>
      <c r="E35" s="19"/>
      <c r="F35" s="19"/>
      <c r="G35" s="19">
        <v>596684624</v>
      </c>
      <c r="H35" s="19">
        <v>602217032</v>
      </c>
      <c r="I35" s="19">
        <v>603938500</v>
      </c>
      <c r="M35" s="1" t="s">
        <v>9</v>
      </c>
      <c r="N35" s="1" t="s">
        <v>10</v>
      </c>
      <c r="O35" s="19"/>
      <c r="P35" s="19"/>
      <c r="Q35" s="19">
        <v>999501648</v>
      </c>
      <c r="R35" s="19">
        <v>1005034056</v>
      </c>
      <c r="S35" s="19">
        <v>1006755524</v>
      </c>
      <c r="W35" s="1" t="s">
        <v>9</v>
      </c>
      <c r="X35" s="1" t="s">
        <v>10</v>
      </c>
      <c r="Y35" s="19"/>
      <c r="Z35" s="19"/>
      <c r="AA35" s="19">
        <v>2309972</v>
      </c>
      <c r="AB35" s="19">
        <v>8994668</v>
      </c>
      <c r="AC35" s="19">
        <v>142688108</v>
      </c>
      <c r="AG35" s="1" t="s">
        <v>9</v>
      </c>
      <c r="AH35" s="1" t="s">
        <v>10</v>
      </c>
      <c r="AI35" s="19"/>
      <c r="AJ35" s="19"/>
      <c r="AK35" s="19">
        <v>613510992</v>
      </c>
      <c r="AL35" s="19">
        <v>619043400</v>
      </c>
      <c r="AM35" s="19">
        <v>620764868</v>
      </c>
    </row>
    <row r="39" spans="3:39" ht="23.25" x14ac:dyDescent="0.7">
      <c r="E39" s="3" t="s">
        <v>29</v>
      </c>
      <c r="M39" s="3" t="s">
        <v>30</v>
      </c>
      <c r="W39" s="3" t="s">
        <v>31</v>
      </c>
      <c r="AI39" s="3" t="s">
        <v>28</v>
      </c>
    </row>
    <row r="40" spans="3:39" ht="18.399999999999999" thickBot="1" x14ac:dyDescent="0.6">
      <c r="D40" s="23" t="s">
        <v>40</v>
      </c>
    </row>
    <row r="41" spans="3:39" ht="24" customHeight="1" thickTop="1" thickBot="1" x14ac:dyDescent="0.5">
      <c r="C41" s="4"/>
      <c r="D41" s="5"/>
      <c r="E41" s="16" t="s">
        <v>22</v>
      </c>
      <c r="F41" s="17"/>
      <c r="G41" s="17"/>
      <c r="H41" s="17"/>
      <c r="I41" s="18"/>
      <c r="M41" s="4"/>
      <c r="N41" s="5"/>
      <c r="O41" s="16" t="s">
        <v>22</v>
      </c>
      <c r="P41" s="17"/>
      <c r="Q41" s="17"/>
      <c r="R41" s="17"/>
      <c r="S41" s="18"/>
      <c r="W41" s="4"/>
      <c r="X41" s="5"/>
      <c r="Y41" s="16" t="s">
        <v>22</v>
      </c>
      <c r="Z41" s="17"/>
      <c r="AA41" s="17"/>
      <c r="AB41" s="17"/>
      <c r="AC41" s="18"/>
      <c r="AG41" s="4"/>
      <c r="AH41" s="5"/>
      <c r="AI41" s="16" t="s">
        <v>22</v>
      </c>
      <c r="AJ41" s="17"/>
      <c r="AK41" s="17"/>
      <c r="AL41" s="17"/>
      <c r="AM41" s="18"/>
    </row>
    <row r="42" spans="3:39" ht="18.75" thickTop="1" thickBot="1" x14ac:dyDescent="0.5">
      <c r="C42" s="6"/>
      <c r="D42" s="7"/>
      <c r="E42" s="8">
        <v>64</v>
      </c>
      <c r="F42" s="8" t="s">
        <v>23</v>
      </c>
      <c r="G42" s="8" t="s">
        <v>25</v>
      </c>
      <c r="H42" s="8" t="s">
        <v>26</v>
      </c>
      <c r="I42" s="8" t="s">
        <v>27</v>
      </c>
      <c r="M42" s="6"/>
      <c r="N42" s="7"/>
      <c r="O42" s="8">
        <v>64</v>
      </c>
      <c r="P42" s="8" t="s">
        <v>23</v>
      </c>
      <c r="Q42" s="8" t="s">
        <v>25</v>
      </c>
      <c r="R42" s="8" t="s">
        <v>26</v>
      </c>
      <c r="S42" s="8" t="s">
        <v>27</v>
      </c>
      <c r="W42" s="6"/>
      <c r="X42" s="7"/>
      <c r="Y42" s="8">
        <v>64</v>
      </c>
      <c r="Z42" s="8" t="s">
        <v>23</v>
      </c>
      <c r="AA42" s="8" t="s">
        <v>25</v>
      </c>
      <c r="AB42" s="8" t="s">
        <v>26</v>
      </c>
      <c r="AC42" s="8" t="s">
        <v>27</v>
      </c>
      <c r="AG42" s="6"/>
      <c r="AH42" s="7"/>
      <c r="AI42" s="8">
        <v>64</v>
      </c>
      <c r="AJ42" s="8" t="s">
        <v>23</v>
      </c>
      <c r="AK42" s="8" t="s">
        <v>25</v>
      </c>
      <c r="AL42" s="8" t="s">
        <v>26</v>
      </c>
      <c r="AM42" s="8" t="s">
        <v>27</v>
      </c>
    </row>
    <row r="43" spans="3:39" ht="18.75" customHeight="1" thickTop="1" thickBot="1" x14ac:dyDescent="0.5">
      <c r="C43" s="13" t="s">
        <v>4</v>
      </c>
      <c r="D43" s="9" t="str">
        <f>C31</f>
        <v>64</v>
      </c>
      <c r="E43" s="12" t="str">
        <f>IF(E31="","",IF((E31/O31)&gt;1,E31/O31,CONCATENATE("1/",ROUND(O31/E31,0))))</f>
        <v>1/4</v>
      </c>
      <c r="F43" s="12" t="str">
        <f>IF(F31="","",IF((F31/P31)&gt;1,F31/P31,CONCATENATE("1/",ROUND(P31/F31,0))))</f>
        <v>1/2</v>
      </c>
      <c r="G43" s="12" t="str">
        <f>IF(G31="","",IF((G31/Q31)&gt;1,G31/Q31,CONCATENATE("1/",ROUND(Q31/G31,0))))</f>
        <v>1/2</v>
      </c>
      <c r="H43" s="12" t="str">
        <f>IF(H31="","",IF((H31/R31)&gt;1,H31/R31,CONCATENATE("1/",ROUND(R31/H31,0))))</f>
        <v>1/2</v>
      </c>
      <c r="I43" s="12" t="str">
        <f>IF(I31="","",IF((I31/S31)&gt;1,I31/S31,CONCATENATE("1/",ROUND(S31/I31,0))))</f>
        <v>1/2</v>
      </c>
      <c r="M43" s="13" t="s">
        <v>4</v>
      </c>
      <c r="N43" s="9" t="str">
        <f>M31</f>
        <v>64</v>
      </c>
      <c r="O43" s="10">
        <f>IF(O31="","",IF((O31/Y31)&gt;1,O31/Y31,CONCATENATE("1/",ROUND(Y31/O31,0))))</f>
        <v>25.896597731821213</v>
      </c>
      <c r="P43" s="10">
        <f>IF(P31="","",IF((P31/Z31)&gt;1,P31/Z31,CONCATENATE("1/",ROUND(Z31/P31,0))))</f>
        <v>16.774281112578947</v>
      </c>
      <c r="Q43" s="10">
        <f>IF(Q31="","",IF((Q31/AA31)&gt;1,Q31/AA31,CONCATENATE("1/",ROUND(AA31/Q31,0))))</f>
        <v>1.7918403321910514</v>
      </c>
      <c r="R43" s="10" t="str">
        <f>IF(R31="","",IF((R31/AB31)&gt;1,R31/AB31,CONCATENATE("1/",ROUND(AB31/R31,0))))</f>
        <v>1/2</v>
      </c>
      <c r="S43" s="10" t="str">
        <f>IF(S31="","",IF((S31/AC31)&gt;1,S31/AC31,CONCATENATE("1/",ROUND(AC31/S31,0))))</f>
        <v>1/34</v>
      </c>
      <c r="W43" s="13" t="s">
        <v>4</v>
      </c>
      <c r="X43" s="9" t="str">
        <f>M31</f>
        <v>64</v>
      </c>
      <c r="Y43" s="10">
        <f>IF(E31="","",E31/Y31)</f>
        <v>6.587013564598621</v>
      </c>
      <c r="Z43" s="10">
        <f>IF(F31="","",F31/Z31)</f>
        <v>8.9171718634068657</v>
      </c>
      <c r="AA43" s="10">
        <f>IF(G31="","",G31/AA31)</f>
        <v>1.0400191169162198</v>
      </c>
      <c r="AB43" s="10">
        <f>IF(H31="","",H31/AB31)</f>
        <v>0.26943695976327309</v>
      </c>
      <c r="AC43" s="10">
        <f>IF(I31="","",I31/AC31)</f>
        <v>1.6999510568883568E-2</v>
      </c>
      <c r="AG43" s="13" t="s">
        <v>4</v>
      </c>
      <c r="AH43" s="9" t="str">
        <f>W31</f>
        <v>64</v>
      </c>
      <c r="AI43" s="10">
        <f>IF(Y31="","",IF(AI31=0,"unk",Y31/AI31))</f>
        <v>0.12719127055509358</v>
      </c>
      <c r="AJ43" s="10">
        <f>IF(Z31="","",IF(AJ31=0,"unk",Z31/AJ31))</f>
        <v>0.1059766870083195</v>
      </c>
      <c r="AK43" s="10">
        <f>IF(AA31="","",IF(AK31=0,"unk",AA31/AK31))</f>
        <v>0.91771097854380068</v>
      </c>
      <c r="AL43" s="10">
        <f>IF(AB31="","",IF(AL31=0,"unk",AB31/AL31))</f>
        <v>3.5437415096777856</v>
      </c>
      <c r="AM43" s="10">
        <f>IF(AC31="","",IF(AM31=0,"unk",AC31/AM31))</f>
        <v>56.16943246430759</v>
      </c>
    </row>
    <row r="44" spans="3:39" ht="18.75" thickTop="1" thickBot="1" x14ac:dyDescent="0.5">
      <c r="C44" s="14"/>
      <c r="D44" s="9" t="str">
        <f t="shared" ref="D44" si="0">C32</f>
        <v>256</v>
      </c>
      <c r="E44" s="12" t="str">
        <f>IF(E32="","",IF((E32/O32)&gt;1,E32/O32,CONCATENATE("1/",ROUND(O32/E32,0))))</f>
        <v/>
      </c>
      <c r="F44" s="12" t="str">
        <f>IF(F32="","",IF((F32/P32)&gt;1,F32/P32,CONCATENATE("1/",ROUND(P32/F32,0))))</f>
        <v>1/2</v>
      </c>
      <c r="G44" s="12" t="str">
        <f>IF(G32="","",IF((G32/Q32)&gt;1,G32/Q32,CONCATENATE("1/",ROUND(Q32/G32,0))))</f>
        <v>1/2</v>
      </c>
      <c r="H44" s="12" t="str">
        <f>IF(H32="","",IF((H32/R32)&gt;1,H32/R32,CONCATENATE("1/",ROUND(R32/H32,0))))</f>
        <v>1/2</v>
      </c>
      <c r="I44" s="12" t="str">
        <f>IF(I32="","",IF((I32/S32)&gt;1,I32/S32,CONCATENATE("1/",ROUND(S32/I32,0))))</f>
        <v>1/2</v>
      </c>
      <c r="M44" s="14"/>
      <c r="N44" s="9" t="str">
        <f t="shared" ref="N44" si="1">M32</f>
        <v>256</v>
      </c>
      <c r="O44" s="10" t="str">
        <f>IF(O32="","",IF((O32/Y32)&gt;1,O32/Y32,CONCATENATE("1/",ROUND(Y32/O32,0))))</f>
        <v/>
      </c>
      <c r="P44" s="10">
        <f>IF(P32="","",IF((P32/Z32)&gt;1,P32/Z32,CONCATENATE("1/",ROUND(Z32/P32,0))))</f>
        <v>63.900088673338281</v>
      </c>
      <c r="Q44" s="10">
        <f>IF(Q32="","",IF((Q32/AA32)&gt;1,Q32/AA32,CONCATENATE("1/",ROUND(AA32/Q32,0))))</f>
        <v>6.8620170770858477</v>
      </c>
      <c r="R44" s="10">
        <f>IF(R32="","",IF((R32/AB32)&gt;1,R32/AB32,CONCATENATE("1/",ROUND(AB32/R32,0))))</f>
        <v>1.7717118630726558</v>
      </c>
      <c r="S44" s="10" t="str">
        <f>IF(S32="","",IF((S32/AC32)&gt;1,S32/AC32,CONCATENATE("1/",ROUND(AC32/S32,0))))</f>
        <v>1/9</v>
      </c>
      <c r="W44" s="14"/>
      <c r="X44" s="9" t="str">
        <f>M32</f>
        <v>256</v>
      </c>
      <c r="Y44" s="10" t="str">
        <f>IF(E32="","",E32/Y32)</f>
        <v/>
      </c>
      <c r="Z44" s="10">
        <f>IF(F32="","",F32/Z32)</f>
        <v>34.695361841509978</v>
      </c>
      <c r="AA44" s="10">
        <f>IF(G32="","",G32/AA32)</f>
        <v>4.067511805215247</v>
      </c>
      <c r="AB44" s="10">
        <f>IF(H32="","",H32/AB32)</f>
        <v>1.0540315662568089</v>
      </c>
      <c r="AC44" s="10">
        <f>IF(I32="","",I32/AC32)</f>
        <v>6.6602438936256697E-2</v>
      </c>
      <c r="AG44" s="14"/>
      <c r="AH44" s="9" t="str">
        <f>W32</f>
        <v>256</v>
      </c>
      <c r="AI44" s="10" t="str">
        <f>IF(Y32="","",IF(AI32=0,"unk",Y32/AI32))</f>
        <v/>
      </c>
      <c r="AJ44" s="10">
        <f>IF(Z32="","",IF(AJ32=0,"unk",Z32/AJ32))</f>
        <v>2.7697983263619299E-2</v>
      </c>
      <c r="AK44" s="10">
        <f>IF(AA32="","",IF(AK32=0,"unk",AA32/AK32))</f>
        <v>0.23796649755563687</v>
      </c>
      <c r="AL44" s="10">
        <f>IF(AB32="","",IF(AL32=0,"unk",AB32/AL32))</f>
        <v>0.91857687327154114</v>
      </c>
      <c r="AM44" s="10">
        <f>IF(AC32="","",IF(AM32=0,"unk",AC32/AM32))</f>
        <v>14.538245190465865</v>
      </c>
    </row>
    <row r="45" spans="3:39" ht="18.75" thickTop="1" thickBot="1" x14ac:dyDescent="0.5">
      <c r="C45" s="14"/>
      <c r="D45" s="9" t="s">
        <v>23</v>
      </c>
      <c r="E45" s="12" t="str">
        <f>IF(E33="","",IF((E33/O33)&gt;1,E33/O33,CONCATENATE("1/",ROUND(O33/E33,0))))</f>
        <v/>
      </c>
      <c r="F45" s="12" t="str">
        <f>IF(F33="","",IF((F33/P33)&gt;1,F33/P33,CONCATENATE("1/",ROUND(P33/F33,0))))</f>
        <v>1/2</v>
      </c>
      <c r="G45" s="12" t="str">
        <f>IF(G33="","",IF((G33/Q33)&gt;1,G33/Q33,CONCATENATE("1/",ROUND(Q33/G33,0))))</f>
        <v>1/2</v>
      </c>
      <c r="H45" s="12" t="str">
        <f>IF(H33="","",IF((H33/R33)&gt;1,H33/R33,CONCATENATE("1/",ROUND(R33/H33,0))))</f>
        <v>1/2</v>
      </c>
      <c r="I45" s="12" t="str">
        <f>IF(I33="","",IF((I33/S33)&gt;1,I33/S33,CONCATENATE("1/",ROUND(S33/I33,0))))</f>
        <v>1/2</v>
      </c>
      <c r="M45" s="14"/>
      <c r="N45" s="9" t="s">
        <v>23</v>
      </c>
      <c r="O45" s="10" t="str">
        <f>IF(O33="","",IF((O33/Y33)&gt;1,O33/Y33,CONCATENATE("1/",ROUND(Y33/O33,0))))</f>
        <v/>
      </c>
      <c r="P45" s="10">
        <f>IF(P33="","",IF((P33/Z33)&gt;1,P33/Z33,CONCATENATE("1/",ROUND(Z33/P33,0))))</f>
        <v>252.39918194487177</v>
      </c>
      <c r="Q45" s="10">
        <f>IF(Q33="","",IF((Q33/AA33)&gt;1,Q33/AA33,CONCATENATE("1/",ROUND(AA33/Q33,0))))</f>
        <v>27.140287688809849</v>
      </c>
      <c r="R45" s="10">
        <f>IF(R33="","",IF((R33/AB33)&gt;1,R33/AB33,CONCATENATE("1/",ROUND(AB33/R33,0))))</f>
        <v>7.0079780598905925</v>
      </c>
      <c r="S45" s="10" t="str">
        <f>IF(S33="","",IF((S33/AC33)&gt;1,S33/AC33,CONCATENATE("1/",ROUND(AC33/S33,0))))</f>
        <v>1/2</v>
      </c>
      <c r="W45" s="14"/>
      <c r="X45" s="9" t="s">
        <v>23</v>
      </c>
      <c r="Y45" s="10" t="str">
        <f>IF(E33="","",E33/Y33)</f>
        <v/>
      </c>
      <c r="Z45" s="10">
        <f>IF(F33="","",F33/Z33)</f>
        <v>137.79154073082006</v>
      </c>
      <c r="AA45" s="10">
        <f>IF(G33="","",G33/AA33)</f>
        <v>16.175046190556174</v>
      </c>
      <c r="AB45" s="10">
        <f>IF(H33="","",H33/AB33)</f>
        <v>4.1919025805065848</v>
      </c>
      <c r="AC45" s="10">
        <f>IF(I33="","",I33/AC33)</f>
        <v>0.26500139731336264</v>
      </c>
      <c r="AG45" s="14"/>
      <c r="AH45" s="9" t="s">
        <v>23</v>
      </c>
      <c r="AI45" s="10" t="str">
        <f>IF(Y33="","",IF(AI33=0,"unk",Y33/AI33))</f>
        <v/>
      </c>
      <c r="AJ45" s="10">
        <f>IF(Z33="","",IF(AJ33=0,"unk",Z33/AJ33))</f>
        <v>7.0048434118999553E-3</v>
      </c>
      <c r="AK45" s="10">
        <f>IF(AA33="","",IF(AK33=0,"unk",AA33/AK33))</f>
        <v>6.0059144059516373E-2</v>
      </c>
      <c r="AL45" s="10">
        <f>IF(AB33="","",IF(AL33=0,"unk",AB33/AL33))</f>
        <v>0.23180640422653179</v>
      </c>
      <c r="AM45" s="10">
        <f>IF(AC33="","",IF(AM33=0,"unk",AC33/AM33))</f>
        <v>3.6671060364619361</v>
      </c>
    </row>
    <row r="46" spans="3:39" ht="18.75" thickTop="1" thickBot="1" x14ac:dyDescent="0.5">
      <c r="C46" s="14"/>
      <c r="D46" s="9" t="s">
        <v>24</v>
      </c>
      <c r="E46" s="12" t="str">
        <f>IF(E34="","",IF((E34/O34)&gt;1,E34/O34,CONCATENATE("1/",ROUND(O34/E34,0))))</f>
        <v/>
      </c>
      <c r="F46" s="12" t="str">
        <f>IF(F34="","",IF((F34/P34)&gt;1,F34/P34,CONCATENATE("1/",ROUND(P34/F34,0))))</f>
        <v/>
      </c>
      <c r="G46" s="12" t="str">
        <f>IF(G34="","",IF((G34/Q34)&gt;1,G34/Q34,CONCATENATE("1/",ROUND(Q34/G34,0))))</f>
        <v>1/2</v>
      </c>
      <c r="H46" s="12" t="str">
        <f>IF(H34="","",IF((H34/R34)&gt;1,H34/R34,CONCATENATE("1/",ROUND(R34/H34,0))))</f>
        <v>1/2</v>
      </c>
      <c r="I46" s="12" t="str">
        <f>IF(I34="","",IF((I34/S34)&gt;1,I34/S34,CONCATENATE("1/",ROUND(S34/I34,0))))</f>
        <v>1/2</v>
      </c>
      <c r="M46" s="14"/>
      <c r="N46" s="9" t="s">
        <v>24</v>
      </c>
      <c r="O46" s="10" t="str">
        <f>IF(O34="","",IF((O34/Y34)&gt;1,O34/Y34,CONCATENATE("1/",ROUND(Y34/O34,0))))</f>
        <v/>
      </c>
      <c r="P46" s="10" t="str">
        <f>IF(P34="","",IF((P34/Z34)&gt;1,P34/Z34,CONCATENATE("1/",ROUND(Z34/P34,0))))</f>
        <v/>
      </c>
      <c r="Q46" s="10">
        <f>IF(Q34="","",IF((Q34/AA34)&gt;1,Q34/AA34,CONCATENATE("1/",ROUND(AA34/Q34,0))))</f>
        <v>108.24781861094132</v>
      </c>
      <c r="R46" s="10">
        <f>IF(R34="","",IF((R34/AB34)&gt;1,R34/AB34,CONCATENATE("1/",ROUND(AB34/R34,0))))</f>
        <v>27.953842876690945</v>
      </c>
      <c r="S46" s="10">
        <f>IF(S34="","",IF((S34/AC34)&gt;1,S34/AC34,CONCATENATE("1/",ROUND(AC34/S34,0))))</f>
        <v>1.7651596866082211</v>
      </c>
      <c r="W46" s="14"/>
      <c r="X46" s="9" t="s">
        <v>24</v>
      </c>
      <c r="Y46" s="10" t="str">
        <f>IF(E34="","",E34/Y34)</f>
        <v/>
      </c>
      <c r="Z46" s="10" t="str">
        <f>IF(F34="","",F34/Z34)</f>
        <v/>
      </c>
      <c r="AA46" s="10">
        <f>IF(G34="","",G34/AA34)</f>
        <v>64.599632207155338</v>
      </c>
      <c r="AB46" s="10">
        <f>IF(H34="","",H34/AB34)</f>
        <v>16.744186667034292</v>
      </c>
      <c r="AC46" s="10">
        <f>IF(I34="","",I34/AC34)</f>
        <v>1.0585336235588743</v>
      </c>
      <c r="AG46" s="14"/>
      <c r="AH46" s="9" t="s">
        <v>24</v>
      </c>
      <c r="AI46" s="10" t="str">
        <f>IF(Y34="","",IF(AI34=0,"unk",Y34/AI34))</f>
        <v/>
      </c>
      <c r="AJ46" s="10" t="str">
        <f>IF(Z34="","",IF(AJ34=0,"unk",Z34/AJ34))</f>
        <v/>
      </c>
      <c r="AK46" s="10">
        <f>IF(AA34="","",IF(AK34=0,"unk",AA34/AK34))</f>
        <v>1.5051937615175216E-2</v>
      </c>
      <c r="AL46" s="10">
        <f>IF(AB34="","",IF(AL34=0,"unk",AB34/AL34))</f>
        <v>5.80856325028484E-2</v>
      </c>
      <c r="AM46" s="10">
        <f>IF(AC34="","",IF(AM34=0,"unk",AC34/AM34))</f>
        <v>0.91888707692123806</v>
      </c>
    </row>
    <row r="47" spans="3:39" ht="18.75" thickTop="1" thickBot="1" x14ac:dyDescent="0.5">
      <c r="C47" s="15"/>
      <c r="D47" s="9" t="s">
        <v>25</v>
      </c>
      <c r="E47" s="12" t="str">
        <f>IF(E35="","",IF((E35/O35)&gt;1,E35/O35,CONCATENATE("1/",ROUND(O35/E35,0))))</f>
        <v/>
      </c>
      <c r="F47" s="12" t="str">
        <f>IF(F35="","",IF((F35/P35)&gt;1,F35/P35,CONCATENATE("1/",ROUND(P35/F35,0))))</f>
        <v/>
      </c>
      <c r="G47" s="12" t="str">
        <f>IF(G35="","",IF((G35/Q35)&gt;1,G35/Q35,CONCATENATE("1/",ROUND(Q35/G35,0))))</f>
        <v>1/2</v>
      </c>
      <c r="H47" s="12" t="str">
        <f>IF(H35="","",IF((H35/R35)&gt;1,H35/R35,CONCATENATE("1/",ROUND(R35/H35,0))))</f>
        <v>1/2</v>
      </c>
      <c r="I47" s="12" t="str">
        <f>IF(I35="","",IF((I35/S35)&gt;1,I35/S35,CONCATENATE("1/",ROUND(S35/I35,0))))</f>
        <v>1/2</v>
      </c>
      <c r="M47" s="15"/>
      <c r="N47" s="9" t="s">
        <v>25</v>
      </c>
      <c r="O47" s="10" t="str">
        <f>IF(O35="","",IF((O35/Y35)&gt;1,O35/Y35,CONCATENATE("1/",ROUND(Y35/O35,0))))</f>
        <v/>
      </c>
      <c r="P47" s="10" t="str">
        <f>IF(P35="","",IF((P35/Z35)&gt;1,P35/Z35,CONCATENATE("1/",ROUND(Z35/P35,0))))</f>
        <v/>
      </c>
      <c r="Q47" s="10">
        <f>IF(Q35="","",IF((Q35/AA35)&gt;1,Q35/AA35,CONCATENATE("1/",ROUND(AA35/Q35,0))))</f>
        <v>432.68994083045163</v>
      </c>
      <c r="R47" s="10">
        <f>IF(R35="","",IF((R35/AB35)&gt;1,R35/AB35,CONCATENATE("1/",ROUND(AB35/R35,0))))</f>
        <v>111.73664842326588</v>
      </c>
      <c r="S47" s="10">
        <f>IF(S35="","",IF((S35/AC35)&gt;1,S35/AC35,CONCATENATE("1/",ROUND(AC35/S35,0))))</f>
        <v>7.0556372083930077</v>
      </c>
      <c r="W47" s="15"/>
      <c r="X47" s="9" t="s">
        <v>25</v>
      </c>
      <c r="Y47" s="10" t="str">
        <f>IF(E35="","",E35/Y35)</f>
        <v/>
      </c>
      <c r="Z47" s="10" t="str">
        <f>IF(F35="","",F35/Z35)</f>
        <v/>
      </c>
      <c r="AA47" s="10">
        <f>IF(G35="","",G35/AA35)</f>
        <v>258.30816304266892</v>
      </c>
      <c r="AB47" s="10">
        <f>IF(H35="","",H35/AB35)</f>
        <v>66.952669292518635</v>
      </c>
      <c r="AC47" s="10">
        <f>IF(I35="","",I35/AC35)</f>
        <v>4.2325776721350881</v>
      </c>
      <c r="AG47" s="15"/>
      <c r="AH47" s="9" t="s">
        <v>25</v>
      </c>
      <c r="AI47" s="10" t="str">
        <f>IF(Y35="","",IF(AI35=0,"unk",Y35/AI35))</f>
        <v/>
      </c>
      <c r="AJ47" s="10" t="str">
        <f>IF(Z35="","",IF(AJ35=0,"unk",Z35/AJ35))</f>
        <v/>
      </c>
      <c r="AK47" s="10">
        <f>IF(AA35="","",IF(AK35=0,"unk",AA35/AK35))</f>
        <v>3.7651680737938596E-3</v>
      </c>
      <c r="AL47" s="10">
        <f>IF(AB35="","",IF(AL35=0,"unk",AB35/AL35))</f>
        <v>1.4529947334871837E-2</v>
      </c>
      <c r="AM47" s="10">
        <f>IF(AC35="","",IF(AM35=0,"unk",AC35/AM35))</f>
        <v>0.22985854283235629</v>
      </c>
    </row>
    <row r="48" spans="3:39" ht="14.65" thickTop="1" x14ac:dyDescent="0.45"/>
    <row r="51" spans="3:39" ht="23.25" x14ac:dyDescent="0.7">
      <c r="C51" s="3" t="s">
        <v>33</v>
      </c>
      <c r="M51" s="3" t="s">
        <v>32</v>
      </c>
      <c r="W51" s="3" t="s">
        <v>41</v>
      </c>
      <c r="AI51" s="3" t="s">
        <v>28</v>
      </c>
    </row>
    <row r="52" spans="3:39" ht="14.65" thickBot="1" x14ac:dyDescent="0.5"/>
    <row r="53" spans="3:39" ht="24" customHeight="1" thickTop="1" thickBot="1" x14ac:dyDescent="0.5">
      <c r="C53" s="4"/>
      <c r="D53" s="5"/>
      <c r="E53" s="16" t="s">
        <v>22</v>
      </c>
      <c r="F53" s="17"/>
      <c r="G53" s="17"/>
      <c r="H53" s="17"/>
      <c r="I53" s="18"/>
      <c r="M53" s="4"/>
      <c r="N53" s="5"/>
      <c r="O53" s="16" t="s">
        <v>22</v>
      </c>
      <c r="P53" s="17"/>
      <c r="Q53" s="17"/>
      <c r="R53" s="17"/>
      <c r="S53" s="18"/>
      <c r="W53" s="4"/>
      <c r="X53" s="5"/>
      <c r="Y53" s="16" t="s">
        <v>22</v>
      </c>
      <c r="Z53" s="17"/>
      <c r="AA53" s="17"/>
      <c r="AB53" s="17"/>
      <c r="AC53" s="18"/>
      <c r="AG53" s="4"/>
      <c r="AH53" s="5"/>
      <c r="AI53" s="16" t="s">
        <v>22</v>
      </c>
      <c r="AJ53" s="17"/>
      <c r="AK53" s="17"/>
      <c r="AL53" s="17"/>
      <c r="AM53" s="18"/>
    </row>
    <row r="54" spans="3:39" ht="18.75" thickTop="1" thickBot="1" x14ac:dyDescent="0.5">
      <c r="C54" s="6"/>
      <c r="D54" s="7"/>
      <c r="E54" s="8">
        <v>64</v>
      </c>
      <c r="F54" s="8" t="s">
        <v>23</v>
      </c>
      <c r="G54" s="8" t="s">
        <v>25</v>
      </c>
      <c r="H54" s="8" t="s">
        <v>26</v>
      </c>
      <c r="I54" s="8" t="s">
        <v>27</v>
      </c>
      <c r="M54" s="6"/>
      <c r="N54" s="7"/>
      <c r="O54" s="8">
        <v>64</v>
      </c>
      <c r="P54" s="8" t="s">
        <v>23</v>
      </c>
      <c r="Q54" s="8" t="s">
        <v>25</v>
      </c>
      <c r="R54" s="8" t="s">
        <v>26</v>
      </c>
      <c r="S54" s="8" t="s">
        <v>27</v>
      </c>
      <c r="W54" s="6"/>
      <c r="X54" s="7"/>
      <c r="Y54" s="8">
        <v>64</v>
      </c>
      <c r="Z54" s="8" t="s">
        <v>23</v>
      </c>
      <c r="AA54" s="8" t="s">
        <v>25</v>
      </c>
      <c r="AB54" s="8" t="s">
        <v>26</v>
      </c>
      <c r="AC54" s="8" t="s">
        <v>27</v>
      </c>
      <c r="AG54" s="6"/>
      <c r="AH54" s="7"/>
      <c r="AI54" s="8">
        <v>64</v>
      </c>
      <c r="AJ54" s="8" t="s">
        <v>23</v>
      </c>
      <c r="AK54" s="8" t="s">
        <v>25</v>
      </c>
      <c r="AL54" s="8" t="s">
        <v>26</v>
      </c>
      <c r="AM54" s="8" t="s">
        <v>27</v>
      </c>
    </row>
    <row r="55" spans="3:39" ht="18.75" customHeight="1" thickTop="1" thickBot="1" x14ac:dyDescent="0.5">
      <c r="C55" s="13" t="s">
        <v>4</v>
      </c>
      <c r="D55" s="9" t="str">
        <f>D43</f>
        <v>64</v>
      </c>
      <c r="E55" s="12">
        <f>IF(E31="","",IF((O31/E31)&gt;1,O31/E31,CONCATENATE("1/",ROUND(E31/O31,0))))</f>
        <v>3.9314626390023562</v>
      </c>
      <c r="F55" s="12">
        <f>IF(F31="","",IF((P31/F31)&gt;1,P31/F31,CONCATENATE("1/",ROUND(F31/P31,0))))</f>
        <v>1.88112120855437</v>
      </c>
      <c r="G55" s="12">
        <f>IF(G31="","",IF((Q31/G31)&gt;1,Q31/G31,CONCATENATE("1/",ROUND(G31/Q31,0))))</f>
        <v>1.7228917267444765</v>
      </c>
      <c r="H55" s="12">
        <f>IF(H31="","",IF((R31/H31)&gt;1,R31/H31,CONCATENATE("1/",ROUND(H31/R31,0))))</f>
        <v>1.716611044540614</v>
      </c>
      <c r="I55" s="12">
        <f>IF(I31="","",IF((S31/I31)&gt;1,S31/I31,CONCATENATE("1/",ROUND(I31/S31,0))))</f>
        <v>1.7159811809560246</v>
      </c>
      <c r="M55" s="13" t="s">
        <v>4</v>
      </c>
      <c r="N55" s="9" t="str">
        <f>N43</f>
        <v>64</v>
      </c>
      <c r="O55" s="20" t="str">
        <f>IF(O31="","",IF((Y31/O31)&gt;1,Y31/O31,CONCATENATE("1/",ROUND(O31/Y31,0))))</f>
        <v>1/26</v>
      </c>
      <c r="P55" s="20" t="str">
        <f>IF(P31="","",IF((Z31/P31)&gt;1,Z31/P31,CONCATENATE("1/",ROUND(P31/Z31,0))))</f>
        <v>1/17</v>
      </c>
      <c r="Q55" s="27" t="str">
        <f>IF(Q31="","",IF((AA31/Q31)&gt;1,AA31/Q31,CONCATENATE("1/",ROUND(Q31/AA31,0))))</f>
        <v>1/2</v>
      </c>
      <c r="R55" s="10">
        <f>IF(R31="","",IF((AB31/R31)&gt;1,AB31/R31,CONCATENATE("1/",ROUND(R31/AB31,0))))</f>
        <v>2.1620758617374163</v>
      </c>
      <c r="S55" s="10">
        <f>IF(S31="","",IF((AC31/S31)&gt;1,AC31/S31,CONCATENATE("1/",ROUND(S31/AC31,0))))</f>
        <v>34.280808931147249</v>
      </c>
      <c r="W55" s="13" t="s">
        <v>4</v>
      </c>
      <c r="X55" s="9" t="str">
        <f>X43</f>
        <v>64</v>
      </c>
      <c r="Y55" s="20" t="str">
        <f>IF(E31="","",IF(Y31/E31&gt;1,Y31/E31,CONCATENATE("1/",ROUND(E31/Y31,0))))</f>
        <v>1/7</v>
      </c>
      <c r="Z55" s="20" t="str">
        <f t="shared" ref="Z55:AC55" si="2">IF(F31="","",IF(Z31/F31&gt;1,Z31/F31,CONCATENATE("1/",ROUND(F31/Z31,0))))</f>
        <v>1/9</v>
      </c>
      <c r="AA55" s="26" t="str">
        <f t="shared" si="2"/>
        <v>1/1</v>
      </c>
      <c r="AB55" s="10">
        <f t="shared" si="2"/>
        <v>3.7114433033931147</v>
      </c>
      <c r="AC55" s="10">
        <f t="shared" si="2"/>
        <v>58.825222993797894</v>
      </c>
      <c r="AG55" s="13" t="s">
        <v>4</v>
      </c>
      <c r="AH55" s="9" t="str">
        <f>AH43</f>
        <v>64</v>
      </c>
      <c r="AI55" s="10" t="str">
        <f>IF(AI43="","",IF(AS43=0,"unk",AI43/AS43))</f>
        <v>unk</v>
      </c>
      <c r="AJ55" s="10" t="str">
        <f>IF(AJ43="","",IF(AT43=0,"unk",AJ43/AT43))</f>
        <v>unk</v>
      </c>
      <c r="AK55" s="10" t="str">
        <f>IF(AK43="","",IF(AU43=0,"unk",AK43/AU43))</f>
        <v>unk</v>
      </c>
      <c r="AL55" s="10" t="str">
        <f>IF(AL43="","",IF(AV43=0,"unk",AL43/AV43))</f>
        <v>unk</v>
      </c>
      <c r="AM55" s="10" t="str">
        <f>IF(AM43="","",IF(AW43=0,"unk",AM43/AW43))</f>
        <v>unk</v>
      </c>
    </row>
    <row r="56" spans="3:39" ht="18.75" thickTop="1" thickBot="1" x14ac:dyDescent="0.5">
      <c r="C56" s="14"/>
      <c r="D56" s="9" t="str">
        <f t="shared" ref="D56:D59" si="3">D44</f>
        <v>256</v>
      </c>
      <c r="E56" s="12" t="str">
        <f>IF(E32="","",IF((O32/E32)&gt;1,O32/E32,CONCATENATE("1/",ROUND(E32/O32,0))))</f>
        <v/>
      </c>
      <c r="F56" s="12">
        <f>IF(F32="","",IF((P32/F32)&gt;1,P32/F32,CONCATENATE("1/",ROUND(F32/P32,0))))</f>
        <v>1.8417472907542178</v>
      </c>
      <c r="G56" s="12">
        <f>IF(G32="","",IF((Q32/G32)&gt;1,Q32/G32,CONCATENATE("1/",ROUND(G32/Q32,0))))</f>
        <v>1.6870306481440487</v>
      </c>
      <c r="H56" s="12">
        <f>IF(H32="","",IF((R32/H32)&gt;1,R32/H32,CONCATENATE("1/",ROUND(H32/R32,0))))</f>
        <v>1.6808907055455187</v>
      </c>
      <c r="I56" s="12">
        <f>IF(I32="","",IF((S32/I32)&gt;1,S32/I32,CONCATENATE("1/",ROUND(I32/S32,0))))</f>
        <v>1.6792634533243764</v>
      </c>
      <c r="M56" s="14"/>
      <c r="N56" s="9" t="str">
        <f t="shared" ref="N56:N59" si="4">N44</f>
        <v>256</v>
      </c>
      <c r="O56" s="10" t="str">
        <f>IF(O32="","",IF((Y32/O32)&gt;1,Y32/O32,CONCATENATE("1/",ROUND(O32/Y32,0))))</f>
        <v/>
      </c>
      <c r="P56" s="20" t="str">
        <f>IF(P32="","",IF((Z32/P32)&gt;1,Z32/P32,CONCATENATE("1/",ROUND(P32/Z32,0))))</f>
        <v>1/64</v>
      </c>
      <c r="Q56" s="20" t="str">
        <f>IF(Q32="","",IF((AA32/Q32)&gt;1,AA32/Q32,CONCATENATE("1/",ROUND(Q32/AA32,0))))</f>
        <v>1/7</v>
      </c>
      <c r="R56" s="27" t="str">
        <f>IF(R32="","",IF((AB32/R32)&gt;1,AB32/R32,CONCATENATE("1/",ROUND(R32/AB32,0))))</f>
        <v>1/2</v>
      </c>
      <c r="S56" s="10">
        <f>IF(S32="","",IF((AC32/S32)&gt;1,AC32/S32,CONCATENATE("1/",ROUND(S32/AC32,0))))</f>
        <v>8.9411016154727658</v>
      </c>
      <c r="W56" s="14"/>
      <c r="X56" s="9" t="str">
        <f t="shared" ref="X56:X59" si="5">X44</f>
        <v>256</v>
      </c>
      <c r="Y56" s="10" t="str">
        <f t="shared" ref="Y56:Y58" si="6">IF(E32="","",IF(Y32/E32&gt;1,Y32/E32,CONCATENATE("1/",ROUND(E32/Y32,0))))</f>
        <v/>
      </c>
      <c r="Z56" s="20" t="str">
        <f t="shared" ref="Z56:Z58" si="7">IF(F32="","",IF(Z32/F32&gt;1,Z32/F32,CONCATENATE("1/",ROUND(F32/Z32,0))))</f>
        <v>1/35</v>
      </c>
      <c r="AA56" s="20" t="str">
        <f t="shared" ref="AA56:AA58" si="8">IF(G32="","",IF(AA32/G32&gt;1,AA32/G32,CONCATENATE("1/",ROUND(G32/AA32,0))))</f>
        <v>1/4</v>
      </c>
      <c r="AB56" s="26" t="str">
        <f t="shared" ref="AB56:AB58" si="9">IF(H32="","",IF(AB32/H32&gt;1,AB32/H32,CONCATENATE("1/",ROUND(H32/AB32,0))))</f>
        <v>1/1</v>
      </c>
      <c r="AC56" s="10">
        <f t="shared" ref="AC56:AC58" si="10">IF(I32="","",IF(AC32/I32&gt;1,AC32/I32,CONCATENATE("1/",ROUND(I32/AC32,0))))</f>
        <v>15.014465175322959</v>
      </c>
      <c r="AG56" s="14"/>
      <c r="AH56" s="9" t="str">
        <f t="shared" ref="AH56:AH59" si="11">AH44</f>
        <v>256</v>
      </c>
      <c r="AI56" s="10" t="str">
        <f>IF(AI44="","",IF(AS44=0,"unk",AI44/AS44))</f>
        <v/>
      </c>
      <c r="AJ56" s="10" t="str">
        <f>IF(AJ44="","",IF(AT44=0,"unk",AJ44/AT44))</f>
        <v>unk</v>
      </c>
      <c r="AK56" s="10" t="str">
        <f>IF(AK44="","",IF(AU44=0,"unk",AK44/AU44))</f>
        <v>unk</v>
      </c>
      <c r="AL56" s="10" t="str">
        <f>IF(AL44="","",IF(AV44=0,"unk",AL44/AV44))</f>
        <v>unk</v>
      </c>
      <c r="AM56" s="10" t="str">
        <f>IF(AM44="","",IF(AW44=0,"unk",AM44/AW44))</f>
        <v>unk</v>
      </c>
    </row>
    <row r="57" spans="3:39" ht="18.75" thickTop="1" thickBot="1" x14ac:dyDescent="0.5">
      <c r="C57" s="14"/>
      <c r="D57" s="9" t="str">
        <f t="shared" si="3"/>
        <v>1K</v>
      </c>
      <c r="E57" s="12" t="str">
        <f>IF(E33="","",IF((O33/E33)&gt;1,O33/E33,CONCATENATE("1/",ROUND(E33/O33,0))))</f>
        <v/>
      </c>
      <c r="F57" s="12">
        <f>IF(F33="","",IF((P33/F33)&gt;1,P33/F33,CONCATENATE("1/",ROUND(F33/P33,0))))</f>
        <v>1.8317465688110799</v>
      </c>
      <c r="G57" s="12">
        <f>IF(G33="","",IF((Q33/G33)&gt;1,Q33/G33,CONCATENATE("1/",ROUND(G33/Q33,0))))</f>
        <v>1.6779109851726883</v>
      </c>
      <c r="H57" s="12">
        <f>IF(H33="","",IF((R33/H33)&gt;1,R33/H33,CONCATENATE("1/",ROUND(H33/R33,0))))</f>
        <v>1.6717893427388979</v>
      </c>
      <c r="I57" s="12">
        <f>IF(I33="","",IF((S33/I33)&gt;1,S33/I33,CONCATENATE("1/",ROUND(I33/S33,0))))</f>
        <v>1.669874561217086</v>
      </c>
      <c r="M57" s="14"/>
      <c r="N57" s="9" t="str">
        <f t="shared" si="4"/>
        <v>1K</v>
      </c>
      <c r="O57" s="10" t="str">
        <f>IF(O33="","",IF((Y33/O33)&gt;1,Y33/O33,CONCATENATE("1/",ROUND(O33/Y33,0))))</f>
        <v/>
      </c>
      <c r="P57" s="20" t="str">
        <f>IF(P33="","",IF((Z33/P33)&gt;1,Z33/P33,CONCATENATE("1/",ROUND(P33/Z33,0))))</f>
        <v>1/252</v>
      </c>
      <c r="Q57" s="20" t="str">
        <f>IF(Q33="","",IF((AA33/Q33)&gt;1,AA33/Q33,CONCATENATE("1/",ROUND(Q33/AA33,0))))</f>
        <v>1/27</v>
      </c>
      <c r="R57" s="20" t="str">
        <f>IF(R33="","",IF((AB33/R33)&gt;1,AB33/R33,CONCATENATE("1/",ROUND(R33/AB33,0))))</f>
        <v>1/7</v>
      </c>
      <c r="S57" s="10">
        <f>IF(S33="","",IF((AC33/S33)&gt;1,AC33/S33,CONCATENATE("1/",ROUND(S33/AC33,0))))</f>
        <v>2.2597895049986527</v>
      </c>
      <c r="W57" s="14"/>
      <c r="X57" s="9" t="str">
        <f t="shared" si="5"/>
        <v>1K</v>
      </c>
      <c r="Y57" s="10" t="str">
        <f t="shared" si="6"/>
        <v/>
      </c>
      <c r="Z57" s="20" t="str">
        <f t="shared" si="7"/>
        <v>1/138</v>
      </c>
      <c r="AA57" s="20" t="str">
        <f t="shared" si="8"/>
        <v>1/16</v>
      </c>
      <c r="AB57" s="20" t="str">
        <f t="shared" si="9"/>
        <v>1/4</v>
      </c>
      <c r="AC57" s="10">
        <f t="shared" si="10"/>
        <v>3.7735650081026013</v>
      </c>
      <c r="AG57" s="14"/>
      <c r="AH57" s="9" t="str">
        <f t="shared" si="11"/>
        <v>1K</v>
      </c>
      <c r="AI57" s="10" t="str">
        <f>IF(AI45="","",IF(AS45=0,"unk",AI45/AS45))</f>
        <v/>
      </c>
      <c r="AJ57" s="10" t="str">
        <f>IF(AJ45="","",IF(AT45=0,"unk",AJ45/AT45))</f>
        <v>unk</v>
      </c>
      <c r="AK57" s="10" t="str">
        <f>IF(AK45="","",IF(AU45=0,"unk",AK45/AU45))</f>
        <v>unk</v>
      </c>
      <c r="AL57" s="10" t="str">
        <f>IF(AL45="","",IF(AV45=0,"unk",AL45/AV45))</f>
        <v>unk</v>
      </c>
      <c r="AM57" s="10" t="str">
        <f>IF(AM45="","",IF(AW45=0,"unk",AM45/AW45))</f>
        <v>unk</v>
      </c>
    </row>
    <row r="58" spans="3:39" ht="18.75" thickTop="1" thickBot="1" x14ac:dyDescent="0.5">
      <c r="C58" s="14"/>
      <c r="D58" s="9" t="str">
        <f t="shared" si="3"/>
        <v>4K</v>
      </c>
      <c r="E58" s="12" t="str">
        <f>IF(E34="","",IF((O34/E34)&gt;1,O34/E34,CONCATENATE("1/",ROUND(E34/O34,0))))</f>
        <v/>
      </c>
      <c r="F58" s="12" t="str">
        <f>IF(F34="","",IF((P34/F34)&gt;1,P34/F34,CONCATENATE("1/",ROUND(F34/P34,0))))</f>
        <v/>
      </c>
      <c r="G58" s="12">
        <f>IF(G34="","",IF((Q34/G34)&gt;1,Q34/G34,CONCATENATE("1/",ROUND(G34/Q34,0))))</f>
        <v>1.6756723670471814</v>
      </c>
      <c r="H58" s="12">
        <f>IF(H34="","",IF((R34/H34)&gt;1,R34/H34,CONCATENATE("1/",ROUND(H34/R34,0))))</f>
        <v>1.669465554378109</v>
      </c>
      <c r="I58" s="12">
        <f>IF(I34="","",IF((S34/I34)&gt;1,S34/I34,CONCATENATE("1/",ROUND(I34/S34,0))))</f>
        <v>1.6675518352205136</v>
      </c>
      <c r="M58" s="14"/>
      <c r="N58" s="9" t="str">
        <f t="shared" si="4"/>
        <v>4K</v>
      </c>
      <c r="O58" s="10" t="str">
        <f>IF(O34="","",IF((Y34/O34)&gt;1,Y34/O34,CONCATENATE("1/",ROUND(O34/Y34,0))))</f>
        <v/>
      </c>
      <c r="P58" s="10" t="str">
        <f>IF(P34="","",IF((Z34/P34)&gt;1,Z34/P34,CONCATENATE("1/",ROUND(P34/Z34,0))))</f>
        <v/>
      </c>
      <c r="Q58" s="20" t="str">
        <f>IF(Q34="","",IF((AA34/Q34)&gt;1,AA34/Q34,CONCATENATE("1/",ROUND(Q34/AA34,0))))</f>
        <v>1/108</v>
      </c>
      <c r="R58" s="20" t="str">
        <f>IF(R34="","",IF((AB34/R34)&gt;1,AB34/R34,CONCATENATE("1/",ROUND(R34/AB34,0))))</f>
        <v>1/28</v>
      </c>
      <c r="S58" s="27" t="str">
        <f>IF(S34="","",IF((AC34/S34)&gt;1,AC34/S34,CONCATENATE("1/",ROUND(S34/AC34,0))))</f>
        <v>1/2</v>
      </c>
      <c r="W58" s="14"/>
      <c r="X58" s="9" t="str">
        <f t="shared" si="5"/>
        <v>4K</v>
      </c>
      <c r="Y58" s="10" t="str">
        <f t="shared" si="6"/>
        <v/>
      </c>
      <c r="Z58" s="10" t="str">
        <f t="shared" si="7"/>
        <v/>
      </c>
      <c r="AA58" s="20" t="str">
        <f t="shared" si="8"/>
        <v>1/65</v>
      </c>
      <c r="AB58" s="20" t="str">
        <f t="shared" si="9"/>
        <v>1/17</v>
      </c>
      <c r="AC58" s="26" t="str">
        <f t="shared" si="10"/>
        <v>1/1</v>
      </c>
      <c r="AG58" s="14"/>
      <c r="AH58" s="9" t="str">
        <f t="shared" si="11"/>
        <v>4K</v>
      </c>
      <c r="AI58" s="10" t="str">
        <f>IF(AI46="","",IF(AS46=0,"unk",AI46/AS46))</f>
        <v/>
      </c>
      <c r="AJ58" s="10" t="str">
        <f>IF(AJ46="","",IF(AT46=0,"unk",AJ46/AT46))</f>
        <v/>
      </c>
      <c r="AK58" s="10" t="str">
        <f>IF(AK46="","",IF(AU46=0,"unk",AK46/AU46))</f>
        <v>unk</v>
      </c>
      <c r="AL58" s="10" t="str">
        <f>IF(AL46="","",IF(AV46=0,"unk",AL46/AV46))</f>
        <v>unk</v>
      </c>
      <c r="AM58" s="10" t="str">
        <f>IF(AM46="","",IF(AW46=0,"unk",AM46/AW46))</f>
        <v>unk</v>
      </c>
    </row>
    <row r="59" spans="3:39" ht="18.75" thickTop="1" thickBot="1" x14ac:dyDescent="0.5">
      <c r="C59" s="15"/>
      <c r="D59" s="9" t="str">
        <f t="shared" si="3"/>
        <v>16K</v>
      </c>
      <c r="E59" s="12" t="str">
        <f>IF(E35="","",IF((O35/E35)&gt;1,O35/E35,CONCATENATE("1/",ROUND(E35/O35,0))))</f>
        <v/>
      </c>
      <c r="F59" s="12" t="str">
        <f>IF(F35="","",IF((P35/F35)&gt;1,P35/F35,CONCATENATE("1/",ROUND(F35/P35,0))))</f>
        <v/>
      </c>
      <c r="G59" s="12">
        <f>IF(G35="","",IF((Q35/G35)&gt;1,Q35/G35,CONCATENATE("1/",ROUND(G35/Q35,0))))</f>
        <v>1.6750920130966873</v>
      </c>
      <c r="H59" s="12">
        <f>IF(H35="","",IF((R35/H35)&gt;1,R35/H35,CONCATENATE("1/",ROUND(H35/R35,0))))</f>
        <v>1.6688901219917673</v>
      </c>
      <c r="I59" s="12">
        <f>IF(I35="","",IF((S35/I35)&gt;1,S35/I35,CONCATENATE("1/",ROUND(I35/S35,0))))</f>
        <v>1.6669835157056554</v>
      </c>
      <c r="M59" s="15"/>
      <c r="N59" s="9" t="str">
        <f t="shared" si="4"/>
        <v>16K</v>
      </c>
      <c r="O59" s="10" t="str">
        <f>IF(O35="","",IF((Y35/O35)&gt;1,Y35/O35,CONCATENATE("1/",ROUND(O35/Y35,0))))</f>
        <v/>
      </c>
      <c r="P59" s="10" t="str">
        <f>IF(P35="","",IF((Z35/P35)&gt;1,Z35/P35,CONCATENATE("1/",ROUND(P35/Z35,0))))</f>
        <v/>
      </c>
      <c r="Q59" s="20" t="str">
        <f>IF(Q35="","",IF((AA35/Q35)&gt;1,AA35/Q35,CONCATENATE("1/",ROUND(Q35/AA35,0))))</f>
        <v>1/433</v>
      </c>
      <c r="R59" s="20" t="str">
        <f>IF(R35="","",IF((AB35/R35)&gt;1,AB35/R35,CONCATENATE("1/",ROUND(R35/AB35,0))))</f>
        <v>1/112</v>
      </c>
      <c r="S59" s="20" t="str">
        <f>IF(S35="","",IF((AC35/S35)&gt;1,AC35/S35,CONCATENATE("1/",ROUND(S35/AC35,0))))</f>
        <v>1/7</v>
      </c>
      <c r="W59" s="15"/>
      <c r="X59" s="9" t="str">
        <f t="shared" si="5"/>
        <v>16K</v>
      </c>
      <c r="Y59" s="10" t="str">
        <f t="shared" ref="Y59" si="12">IF(E35="","",IF(Y35/E35&gt;1,Y35/E35,CONCATENATE("1/",ROUND(E35/Y35,0))))</f>
        <v/>
      </c>
      <c r="Z59" s="10" t="str">
        <f t="shared" ref="Z59" si="13">IF(F35="","",IF(Z35/F35&gt;1,Z35/F35,CONCATENATE("1/",ROUND(F35/Z35,0))))</f>
        <v/>
      </c>
      <c r="AA59" s="20" t="str">
        <f t="shared" ref="AA59" si="14">IF(G35="","",IF(AA35/G35&gt;1,AA35/G35,CONCATENATE("1/",ROUND(G35/AA35,0))))</f>
        <v>1/258</v>
      </c>
      <c r="AB59" s="20" t="str">
        <f t="shared" ref="AB59" si="15">IF(H35="","",IF(AB35/H35&gt;1,AB35/H35,CONCATENATE("1/",ROUND(H35/AB35,0))))</f>
        <v>1/67</v>
      </c>
      <c r="AC59" s="20" t="str">
        <f t="shared" ref="AC59" si="16">IF(I35="","",IF(AC35/I35&gt;1,AC35/I35,CONCATENATE("1/",ROUND(I35/AC35,0))))</f>
        <v>1/4</v>
      </c>
      <c r="AG59" s="15"/>
      <c r="AH59" s="9" t="str">
        <f t="shared" si="11"/>
        <v>16K</v>
      </c>
      <c r="AI59" s="10" t="str">
        <f>IF(AI47="","",IF(AS47=0,"unk",AI47/AS47))</f>
        <v/>
      </c>
      <c r="AJ59" s="10" t="str">
        <f>IF(AJ47="","",IF(AT47=0,"unk",AJ47/AT47))</f>
        <v/>
      </c>
      <c r="AK59" s="10" t="str">
        <f>IF(AK47="","",IF(AU47=0,"unk",AK47/AU47))</f>
        <v>unk</v>
      </c>
      <c r="AL59" s="10" t="str">
        <f>IF(AL47="","",IF(AV47=0,"unk",AL47/AV47))</f>
        <v>unk</v>
      </c>
      <c r="AM59" s="10" t="str">
        <f>IF(AM47="","",IF(AW47=0,"unk",AM47/AW47))</f>
        <v>unk</v>
      </c>
    </row>
    <row r="60" spans="3:39" ht="14.65" thickTop="1" x14ac:dyDescent="0.45"/>
    <row r="61" spans="3:39" ht="18" x14ac:dyDescent="0.55000000000000004">
      <c r="D61" s="23" t="s">
        <v>34</v>
      </c>
      <c r="E61" s="23" t="s">
        <v>40</v>
      </c>
      <c r="N61" s="23" t="s">
        <v>34</v>
      </c>
      <c r="O61" s="23" t="s">
        <v>40</v>
      </c>
      <c r="X61" s="23" t="s">
        <v>34</v>
      </c>
      <c r="Y61" s="23" t="s">
        <v>40</v>
      </c>
    </row>
    <row r="62" spans="3:39" ht="18" x14ac:dyDescent="0.55000000000000004">
      <c r="D62" s="23"/>
      <c r="E62" s="25" t="s">
        <v>37</v>
      </c>
      <c r="F62" s="22"/>
      <c r="G62" s="22"/>
      <c r="H62" s="25"/>
      <c r="N62" s="23"/>
      <c r="O62" s="24" t="s">
        <v>38</v>
      </c>
      <c r="P62" s="21"/>
      <c r="Q62" s="21"/>
      <c r="R62" s="24"/>
      <c r="X62" s="23"/>
      <c r="Y62" s="24" t="s">
        <v>36</v>
      </c>
      <c r="Z62" s="21"/>
      <c r="AA62" s="21"/>
      <c r="AB62" s="24"/>
    </row>
    <row r="63" spans="3:39" ht="18" x14ac:dyDescent="0.55000000000000004">
      <c r="O63" s="25" t="s">
        <v>39</v>
      </c>
      <c r="P63" s="22"/>
      <c r="Q63" s="22"/>
      <c r="R63" s="25"/>
      <c r="Y63" s="25" t="s">
        <v>35</v>
      </c>
      <c r="Z63" s="22"/>
      <c r="AA63" s="22"/>
      <c r="AB63" s="25"/>
    </row>
    <row r="66" spans="3:29" ht="23.25" x14ac:dyDescent="0.7">
      <c r="C66" s="3" t="s">
        <v>42</v>
      </c>
      <c r="M66" s="3" t="s">
        <v>43</v>
      </c>
      <c r="W66" s="3" t="s">
        <v>44</v>
      </c>
    </row>
    <row r="67" spans="3:29" ht="14.65" thickBot="1" x14ac:dyDescent="0.5"/>
    <row r="68" spans="3:29" ht="24" thickTop="1" thickBot="1" x14ac:dyDescent="0.5">
      <c r="C68" s="31" t="s">
        <v>45</v>
      </c>
      <c r="D68" s="32"/>
      <c r="E68" s="16" t="s">
        <v>22</v>
      </c>
      <c r="F68" s="17"/>
      <c r="G68" s="17"/>
      <c r="H68" s="17"/>
      <c r="I68" s="18"/>
      <c r="M68" s="31" t="s">
        <v>20</v>
      </c>
      <c r="N68" s="28"/>
      <c r="O68" s="16" t="s">
        <v>22</v>
      </c>
      <c r="P68" s="17"/>
      <c r="Q68" s="17"/>
      <c r="R68" s="17"/>
      <c r="S68" s="18"/>
      <c r="W68" s="29" t="s">
        <v>46</v>
      </c>
      <c r="X68" s="30"/>
      <c r="Y68" s="16" t="s">
        <v>22</v>
      </c>
      <c r="Z68" s="17"/>
      <c r="AA68" s="17"/>
      <c r="AB68" s="17"/>
      <c r="AC68" s="18"/>
    </row>
    <row r="69" spans="3:29" ht="18.75" thickTop="1" thickBot="1" x14ac:dyDescent="0.5">
      <c r="C69" s="6"/>
      <c r="D69" s="7"/>
      <c r="E69" s="8">
        <v>64</v>
      </c>
      <c r="F69" s="8" t="s">
        <v>23</v>
      </c>
      <c r="G69" s="8" t="s">
        <v>25</v>
      </c>
      <c r="H69" s="8" t="s">
        <v>26</v>
      </c>
      <c r="I69" s="8" t="s">
        <v>27</v>
      </c>
      <c r="M69" s="6"/>
      <c r="N69" s="7"/>
      <c r="O69" s="8">
        <v>64</v>
      </c>
      <c r="P69" s="8" t="s">
        <v>23</v>
      </c>
      <c r="Q69" s="8" t="s">
        <v>25</v>
      </c>
      <c r="R69" s="8" t="s">
        <v>26</v>
      </c>
      <c r="S69" s="8" t="s">
        <v>27</v>
      </c>
      <c r="W69" s="6"/>
      <c r="X69" s="7"/>
      <c r="Y69" s="8">
        <v>64</v>
      </c>
      <c r="Z69" s="8" t="s">
        <v>23</v>
      </c>
      <c r="AA69" s="8" t="s">
        <v>25</v>
      </c>
      <c r="AB69" s="8" t="s">
        <v>26</v>
      </c>
      <c r="AC69" s="8" t="s">
        <v>27</v>
      </c>
    </row>
    <row r="70" spans="3:29" ht="18.75" customHeight="1" thickTop="1" thickBot="1" x14ac:dyDescent="0.5">
      <c r="C70" s="13" t="s">
        <v>4</v>
      </c>
      <c r="D70" s="9" t="str">
        <f>D55</f>
        <v>64</v>
      </c>
      <c r="E70" s="10">
        <f>E31/(1024*1024)</f>
        <v>0.56499099731445313</v>
      </c>
      <c r="F70" s="10">
        <f t="shared" ref="F70:I70" si="17">F31/(1024*1024)</f>
        <v>1.8797073364257813</v>
      </c>
      <c r="G70" s="10">
        <f t="shared" si="17"/>
        <v>2.2911453247070313</v>
      </c>
      <c r="H70" s="10">
        <f t="shared" si="17"/>
        <v>2.3112258911132813</v>
      </c>
      <c r="I70" s="10">
        <f t="shared" si="17"/>
        <v>2.3132591247558594</v>
      </c>
      <c r="M70" s="13" t="s">
        <v>4</v>
      </c>
      <c r="N70" s="9" t="str">
        <f>N55</f>
        <v>64</v>
      </c>
      <c r="O70" s="10">
        <f>O31/(1024*1024)</f>
        <v>2.2212409973144531</v>
      </c>
      <c r="P70" s="10">
        <f t="shared" ref="P70:S70" si="18">P31/(1024*1024)</f>
        <v>3.5359573364257813</v>
      </c>
      <c r="Q70" s="10">
        <f t="shared" si="18"/>
        <v>3.9473953247070313</v>
      </c>
      <c r="R70" s="10">
        <f t="shared" si="18"/>
        <v>3.9674758911132813</v>
      </c>
      <c r="S70" s="10">
        <f t="shared" si="18"/>
        <v>3.9695091247558594</v>
      </c>
      <c r="W70" s="13" t="s">
        <v>4</v>
      </c>
      <c r="X70" s="9" t="str">
        <f>X55</f>
        <v>64</v>
      </c>
      <c r="Y70" s="12">
        <f>Y31/(1024*1024)</f>
        <v>8.5773468017578125E-2</v>
      </c>
      <c r="Z70" s="12">
        <f>Z31/(1024*1024)</f>
        <v>0.21079635620117188</v>
      </c>
      <c r="AA70" s="10">
        <f t="shared" ref="Z70:AC70" si="19">AA31/(1024*1024)</f>
        <v>2.2029838562011719</v>
      </c>
      <c r="AB70" s="10">
        <f t="shared" si="19"/>
        <v>8.5779838562011719</v>
      </c>
      <c r="AC70" s="10">
        <f t="shared" si="19"/>
        <v>136.07798385620117</v>
      </c>
    </row>
    <row r="71" spans="3:29" ht="18.75" thickTop="1" thickBot="1" x14ac:dyDescent="0.5">
      <c r="C71" s="14"/>
      <c r="D71" s="9" t="str">
        <f t="shared" ref="D71:D74" si="20">D56</f>
        <v>256</v>
      </c>
      <c r="E71" s="10"/>
      <c r="F71" s="10">
        <f t="shared" ref="E71:I71" si="21">F32/(1024*1024)</f>
        <v>7.3136558532714844</v>
      </c>
      <c r="G71" s="10">
        <f t="shared" si="21"/>
        <v>8.960662841796875</v>
      </c>
      <c r="H71" s="10">
        <f t="shared" si="21"/>
        <v>9.0414657592773438</v>
      </c>
      <c r="I71" s="10">
        <f t="shared" si="21"/>
        <v>9.0631256103515625</v>
      </c>
      <c r="M71" s="14"/>
      <c r="N71" s="9" t="str">
        <f t="shared" ref="N71:N74" si="22">N56</f>
        <v>256</v>
      </c>
      <c r="O71" s="10"/>
      <c r="P71" s="10">
        <f t="shared" ref="O71:S71" si="23">P32/(1024*1024)</f>
        <v>13.469905853271484</v>
      </c>
      <c r="Q71" s="10">
        <f t="shared" si="23"/>
        <v>15.116912841796875</v>
      </c>
      <c r="R71" s="10">
        <f t="shared" si="23"/>
        <v>15.197715759277344</v>
      </c>
      <c r="S71" s="10">
        <f t="shared" si="23"/>
        <v>15.219375610351563</v>
      </c>
      <c r="W71" s="14"/>
      <c r="X71" s="9" t="str">
        <f t="shared" ref="X71:X74" si="24">X56</f>
        <v>256</v>
      </c>
      <c r="Y71" s="12"/>
      <c r="Z71" s="12">
        <f t="shared" ref="Y71:Z71" si="25">Z32/(1024*1024)</f>
        <v>0.21079635620117188</v>
      </c>
      <c r="AA71" s="10">
        <f t="shared" ref="Z71:AC71" si="26">AA32/(1024*1024)</f>
        <v>2.2029838562011719</v>
      </c>
      <c r="AB71" s="10">
        <f t="shared" si="26"/>
        <v>8.5779838562011719</v>
      </c>
      <c r="AC71" s="10">
        <f t="shared" si="26"/>
        <v>136.07798385620117</v>
      </c>
    </row>
    <row r="72" spans="3:29" ht="18.75" thickTop="1" thickBot="1" x14ac:dyDescent="0.5">
      <c r="C72" s="14"/>
      <c r="D72" s="9" t="str">
        <f t="shared" si="20"/>
        <v>1K</v>
      </c>
      <c r="E72" s="10"/>
      <c r="F72" s="10">
        <f t="shared" ref="E72:I72" si="27">F33/(1024*1024)</f>
        <v>29.042800903320313</v>
      </c>
      <c r="G72" s="10">
        <f t="shared" si="27"/>
        <v>35.633365631103516</v>
      </c>
      <c r="H72" s="10">
        <f t="shared" si="27"/>
        <v>35.958072662353516</v>
      </c>
      <c r="I72" s="10">
        <f t="shared" si="27"/>
        <v>36.060855865478516</v>
      </c>
      <c r="M72" s="14"/>
      <c r="N72" s="9" t="str">
        <f t="shared" si="22"/>
        <v>1K</v>
      </c>
      <c r="O72" s="10"/>
      <c r="P72" s="10">
        <f t="shared" ref="O72:S72" si="28">P33/(1024*1024)</f>
        <v>53.199050903320313</v>
      </c>
      <c r="Q72" s="10">
        <f t="shared" si="28"/>
        <v>59.789615631103516</v>
      </c>
      <c r="R72" s="10">
        <f t="shared" si="28"/>
        <v>60.114322662353516</v>
      </c>
      <c r="S72" s="10">
        <f t="shared" si="28"/>
        <v>60.217105865478516</v>
      </c>
      <c r="W72" s="14"/>
      <c r="X72" s="9" t="str">
        <f t="shared" si="24"/>
        <v>1K</v>
      </c>
      <c r="Y72" s="12"/>
      <c r="Z72" s="12">
        <f t="shared" ref="Y72:Z72" si="29">Z33/(1024*1024)</f>
        <v>0.21077346801757813</v>
      </c>
      <c r="AA72" s="10">
        <f t="shared" ref="Z72:AC72" si="30">AA33/(1024*1024)</f>
        <v>2.2029838562011719</v>
      </c>
      <c r="AB72" s="10">
        <f t="shared" si="30"/>
        <v>8.5779838562011719</v>
      </c>
      <c r="AC72" s="10">
        <f t="shared" si="30"/>
        <v>136.07798385620117</v>
      </c>
    </row>
    <row r="73" spans="3:29" ht="18.75" thickTop="1" thickBot="1" x14ac:dyDescent="0.5">
      <c r="C73" s="14"/>
      <c r="D73" s="9" t="str">
        <f t="shared" si="20"/>
        <v>4K</v>
      </c>
      <c r="E73" s="10"/>
      <c r="F73" s="10"/>
      <c r="G73" s="10">
        <f t="shared" ref="E73:I73" si="31">G34/(1024*1024)</f>
        <v>142.31194686889648</v>
      </c>
      <c r="H73" s="10">
        <f t="shared" si="31"/>
        <v>143.63136291503906</v>
      </c>
      <c r="I73" s="10">
        <f t="shared" si="31"/>
        <v>144.04312133789063</v>
      </c>
      <c r="M73" s="14"/>
      <c r="N73" s="9" t="str">
        <f t="shared" si="22"/>
        <v>4K</v>
      </c>
      <c r="O73" s="10"/>
      <c r="P73" s="10"/>
      <c r="Q73" s="10">
        <f t="shared" ref="O73:S73" si="32">Q34/(1024*1024)</f>
        <v>238.46819686889648</v>
      </c>
      <c r="R73" s="10">
        <f t="shared" si="32"/>
        <v>239.78761291503906</v>
      </c>
      <c r="S73" s="10">
        <f t="shared" si="32"/>
        <v>240.19937133789063</v>
      </c>
      <c r="W73" s="14"/>
      <c r="X73" s="9" t="str">
        <f t="shared" si="24"/>
        <v>4K</v>
      </c>
      <c r="Y73" s="10"/>
      <c r="Z73" s="10"/>
      <c r="AA73" s="10">
        <f t="shared" ref="AA73:AC73" si="33">AA34/(1024*1024)</f>
        <v>2.2029838562011719</v>
      </c>
      <c r="AB73" s="10">
        <f t="shared" si="33"/>
        <v>8.5779838562011719</v>
      </c>
      <c r="AC73" s="10">
        <f t="shared" si="33"/>
        <v>136.07798385620117</v>
      </c>
    </row>
    <row r="74" spans="3:29" ht="18.75" customHeight="1" thickTop="1" thickBot="1" x14ac:dyDescent="0.5">
      <c r="C74" s="15"/>
      <c r="D74" s="9" t="str">
        <f t="shared" si="20"/>
        <v>16K</v>
      </c>
      <c r="E74" s="10"/>
      <c r="F74" s="10"/>
      <c r="G74" s="10">
        <f t="shared" ref="E74:I74" si="34">G35/(1024*1024)</f>
        <v>569.04280090332031</v>
      </c>
      <c r="H74" s="10">
        <f t="shared" si="34"/>
        <v>574.31891632080078</v>
      </c>
      <c r="I74" s="10">
        <f t="shared" si="34"/>
        <v>575.96063613891602</v>
      </c>
      <c r="M74" s="15"/>
      <c r="N74" s="9" t="str">
        <f t="shared" si="22"/>
        <v>16K</v>
      </c>
      <c r="O74" s="10"/>
      <c r="P74" s="10"/>
      <c r="Q74" s="10">
        <f t="shared" ref="O74:S74" si="35">Q35/(1024*1024)</f>
        <v>953.19905090332031</v>
      </c>
      <c r="R74" s="10">
        <f t="shared" si="35"/>
        <v>958.47516632080078</v>
      </c>
      <c r="S74" s="10">
        <f t="shared" si="35"/>
        <v>960.11688613891602</v>
      </c>
      <c r="W74" s="15"/>
      <c r="X74" s="9" t="str">
        <f t="shared" si="24"/>
        <v>16K</v>
      </c>
      <c r="Y74" s="10"/>
      <c r="Z74" s="10"/>
      <c r="AA74" s="10">
        <f t="shared" ref="AA74:AC74" si="36">AA35/(1024*1024)</f>
        <v>2.2029609680175781</v>
      </c>
      <c r="AB74" s="10">
        <f t="shared" si="36"/>
        <v>8.5779838562011719</v>
      </c>
      <c r="AC74" s="10">
        <f t="shared" si="36"/>
        <v>136.07798385620117</v>
      </c>
    </row>
    <row r="75" spans="3:29" ht="14.65" thickTop="1" x14ac:dyDescent="0.45"/>
    <row r="76" spans="3:29" ht="18" x14ac:dyDescent="0.55000000000000004">
      <c r="D76" s="23" t="s">
        <v>34</v>
      </c>
      <c r="E76" s="23" t="s">
        <v>40</v>
      </c>
    </row>
    <row r="79" spans="3:29" ht="23.25" x14ac:dyDescent="0.7">
      <c r="C79" s="3" t="s">
        <v>42</v>
      </c>
    </row>
    <row r="80" spans="3:29" ht="14.65" thickBot="1" x14ac:dyDescent="0.5"/>
    <row r="81" spans="3:9" ht="24" thickTop="1" thickBot="1" x14ac:dyDescent="0.5">
      <c r="C81" s="31" t="s">
        <v>45</v>
      </c>
      <c r="D81" s="32"/>
      <c r="E81" s="16" t="s">
        <v>22</v>
      </c>
      <c r="F81" s="17"/>
      <c r="G81" s="17"/>
      <c r="H81" s="17"/>
      <c r="I81" s="18"/>
    </row>
    <row r="82" spans="3:9" ht="18.75" thickTop="1" thickBot="1" x14ac:dyDescent="0.5">
      <c r="C82" s="6"/>
      <c r="D82" s="7"/>
      <c r="E82" s="8">
        <v>64</v>
      </c>
      <c r="F82" s="8" t="s">
        <v>23</v>
      </c>
      <c r="G82" s="8" t="s">
        <v>25</v>
      </c>
      <c r="H82" s="8" t="s">
        <v>26</v>
      </c>
      <c r="I82" s="8" t="s">
        <v>27</v>
      </c>
    </row>
    <row r="83" spans="3:9" ht="18.75" thickTop="1" thickBot="1" x14ac:dyDescent="0.5">
      <c r="C83" s="13" t="s">
        <v>4</v>
      </c>
      <c r="D83" s="9" t="str">
        <f>D70</f>
        <v>64</v>
      </c>
      <c r="E83" s="10" t="s">
        <v>48</v>
      </c>
      <c r="F83" s="10" t="s">
        <v>48</v>
      </c>
      <c r="G83" s="10" t="s">
        <v>47</v>
      </c>
      <c r="H83" s="10" t="s">
        <v>47</v>
      </c>
      <c r="I83" s="10" t="s">
        <v>47</v>
      </c>
    </row>
    <row r="84" spans="3:9" ht="18.75" thickTop="1" thickBot="1" x14ac:dyDescent="0.5">
      <c r="C84" s="14"/>
      <c r="D84" s="9" t="str">
        <f t="shared" ref="D84:D87" si="37">D71</f>
        <v>256</v>
      </c>
      <c r="E84" s="10"/>
      <c r="F84" s="10" t="s">
        <v>48</v>
      </c>
      <c r="G84" s="10" t="s">
        <v>48</v>
      </c>
      <c r="H84" s="10" t="s">
        <v>47</v>
      </c>
      <c r="I84" s="10" t="s">
        <v>47</v>
      </c>
    </row>
    <row r="85" spans="3:9" ht="18.75" thickTop="1" thickBot="1" x14ac:dyDescent="0.5">
      <c r="C85" s="14"/>
      <c r="D85" s="9" t="str">
        <f t="shared" si="37"/>
        <v>1K</v>
      </c>
      <c r="E85" s="10"/>
      <c r="F85" s="10" t="s">
        <v>48</v>
      </c>
      <c r="G85" s="10" t="s">
        <v>48</v>
      </c>
      <c r="H85" s="10" t="s">
        <v>48</v>
      </c>
      <c r="I85" s="10" t="s">
        <v>47</v>
      </c>
    </row>
    <row r="86" spans="3:9" ht="18.75" thickTop="1" thickBot="1" x14ac:dyDescent="0.5">
      <c r="C86" s="14"/>
      <c r="D86" s="9" t="str">
        <f t="shared" si="37"/>
        <v>4K</v>
      </c>
      <c r="E86" s="10"/>
      <c r="F86" s="10"/>
      <c r="G86" s="10" t="s">
        <v>48</v>
      </c>
      <c r="H86" s="10" t="s">
        <v>48</v>
      </c>
      <c r="I86" s="10" t="s">
        <v>48</v>
      </c>
    </row>
    <row r="87" spans="3:9" ht="18.75" thickTop="1" thickBot="1" x14ac:dyDescent="0.5">
      <c r="C87" s="15"/>
      <c r="D87" s="9" t="str">
        <f t="shared" si="37"/>
        <v>16K</v>
      </c>
      <c r="E87" s="10"/>
      <c r="F87" s="10"/>
      <c r="G87" s="10" t="s">
        <v>48</v>
      </c>
      <c r="H87" s="10" t="s">
        <v>48</v>
      </c>
      <c r="I87" s="10" t="s">
        <v>48</v>
      </c>
    </row>
    <row r="88" spans="3:9" ht="14.65" thickTop="1" x14ac:dyDescent="0.45"/>
  </sheetData>
  <mergeCells count="28">
    <mergeCell ref="C81:D81"/>
    <mergeCell ref="E81:I81"/>
    <mergeCell ref="C83:C87"/>
    <mergeCell ref="Y68:AC68"/>
    <mergeCell ref="W70:W74"/>
    <mergeCell ref="W68:X68"/>
    <mergeCell ref="E68:I68"/>
    <mergeCell ref="C70:C74"/>
    <mergeCell ref="O68:S68"/>
    <mergeCell ref="M70:M74"/>
    <mergeCell ref="C68:D68"/>
    <mergeCell ref="M68:N68"/>
    <mergeCell ref="AI41:AM41"/>
    <mergeCell ref="AG43:AG47"/>
    <mergeCell ref="E53:I53"/>
    <mergeCell ref="O53:S53"/>
    <mergeCell ref="Y53:AC53"/>
    <mergeCell ref="AI53:AM53"/>
    <mergeCell ref="E41:I41"/>
    <mergeCell ref="O41:S41"/>
    <mergeCell ref="M43:M47"/>
    <mergeCell ref="C55:C59"/>
    <mergeCell ref="M55:M59"/>
    <mergeCell ref="W55:W59"/>
    <mergeCell ref="AG55:AG59"/>
    <mergeCell ref="Y41:AC41"/>
    <mergeCell ref="W43:W47"/>
    <mergeCell ref="C43:C47"/>
  </mergeCells>
  <conditionalFormatting sqref="E43:I47">
    <cfRule type="colorScale" priority="14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O43:S47">
    <cfRule type="colorScale" priority="12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43:AC47">
    <cfRule type="colorScale" priority="11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AI43:AM47">
    <cfRule type="colorScale" priority="10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55:AC59">
    <cfRule type="colorScale" priority="7">
      <colorScale>
        <cfvo type="num" val="1"/>
        <cfvo type="num" val="1.5"/>
        <cfvo type="num" val="2"/>
        <color rgb="FF63BE7B"/>
        <color rgb="FFFFEB84"/>
        <color rgb="FFF8696B"/>
      </colorScale>
    </cfRule>
  </conditionalFormatting>
  <conditionalFormatting sqref="AI55:AM59">
    <cfRule type="colorScale" priority="6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E55:I59 O55:S59 Y55:AC59">
    <cfRule type="colorScale" priority="5">
      <colorScale>
        <cfvo type="num" val="1"/>
        <cfvo type="num" val="1.5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2021-09-18T15:43:19Z</dcterms:created>
  <dcterms:modified xsi:type="dcterms:W3CDTF">2021-09-20T01:04:34Z</dcterms:modified>
</cp:coreProperties>
</file>