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n\Documents\Krune_git\erFormatAnalysis\data\"/>
    </mc:Choice>
  </mc:AlternateContent>
  <xr:revisionPtr revIDLastSave="0" documentId="13_ncr:1_{65DC9D9E-17F6-46D7-9010-5F46BCF635DA}" xr6:coauthVersionLast="47" xr6:coauthVersionMax="47" xr10:uidLastSave="{00000000-0000-0000-0000-000000000000}"/>
  <bookViews>
    <workbookView xWindow="-5070" yWindow="2340" windowWidth="23482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R43" i="1"/>
  <c r="Y56" i="1"/>
  <c r="Z56" i="1"/>
  <c r="AA56" i="1"/>
  <c r="AB56" i="1"/>
  <c r="AC56" i="1"/>
  <c r="Y57" i="1"/>
  <c r="Z57" i="1"/>
  <c r="AA57" i="1"/>
  <c r="AB57" i="1"/>
  <c r="AC57" i="1"/>
  <c r="Y58" i="1"/>
  <c r="Z58" i="1"/>
  <c r="AA58" i="1"/>
  <c r="AB58" i="1"/>
  <c r="AC58" i="1"/>
  <c r="Y59" i="1"/>
  <c r="Z59" i="1"/>
  <c r="AA59" i="1"/>
  <c r="AB59" i="1"/>
  <c r="AC59" i="1"/>
  <c r="Z55" i="1"/>
  <c r="AA55" i="1"/>
  <c r="AB55" i="1"/>
  <c r="AC55" i="1"/>
  <c r="Y55" i="1"/>
  <c r="Y44" i="1"/>
  <c r="Z44" i="1"/>
  <c r="AA44" i="1"/>
  <c r="AB44" i="1"/>
  <c r="AC44" i="1"/>
  <c r="Y45" i="1"/>
  <c r="Z45" i="1"/>
  <c r="AA45" i="1"/>
  <c r="AB45" i="1"/>
  <c r="AC45" i="1"/>
  <c r="Y46" i="1"/>
  <c r="Z46" i="1"/>
  <c r="AA46" i="1"/>
  <c r="AB46" i="1"/>
  <c r="AC46" i="1"/>
  <c r="Y47" i="1"/>
  <c r="Z47" i="1"/>
  <c r="AA47" i="1"/>
  <c r="AB47" i="1"/>
  <c r="AC47" i="1"/>
  <c r="Z43" i="1"/>
  <c r="AA43" i="1"/>
  <c r="AB43" i="1"/>
  <c r="AC43" i="1"/>
  <c r="Y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P43" i="1"/>
  <c r="Q43" i="1"/>
  <c r="S43" i="1"/>
  <c r="O43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P55" i="1"/>
  <c r="Q55" i="1"/>
  <c r="R55" i="1"/>
  <c r="S55" i="1"/>
  <c r="O55" i="1"/>
  <c r="D59" i="1"/>
  <c r="D58" i="1"/>
  <c r="D57" i="1"/>
  <c r="D56" i="1"/>
  <c r="D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F55" i="1"/>
  <c r="G55" i="1"/>
  <c r="H55" i="1"/>
  <c r="I55" i="1"/>
  <c r="E55" i="1"/>
  <c r="AH56" i="1"/>
  <c r="AH57" i="1"/>
  <c r="AH58" i="1"/>
  <c r="AH59" i="1"/>
  <c r="AH55" i="1"/>
  <c r="X56" i="1"/>
  <c r="X57" i="1"/>
  <c r="X58" i="1"/>
  <c r="X59" i="1"/>
  <c r="X55" i="1"/>
  <c r="N56" i="1"/>
  <c r="N57" i="1"/>
  <c r="N58" i="1"/>
  <c r="N59" i="1"/>
  <c r="N55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F43" i="1"/>
  <c r="G43" i="1"/>
  <c r="H43" i="1"/>
  <c r="E43" i="1"/>
  <c r="AM59" i="1"/>
  <c r="AL59" i="1"/>
  <c r="AK59" i="1"/>
  <c r="AJ59" i="1"/>
  <c r="AI59" i="1"/>
  <c r="AM58" i="1"/>
  <c r="AL58" i="1"/>
  <c r="AK58" i="1"/>
  <c r="AJ58" i="1"/>
  <c r="AI58" i="1"/>
  <c r="AM57" i="1"/>
  <c r="AL57" i="1"/>
  <c r="AK57" i="1"/>
  <c r="AJ57" i="1"/>
  <c r="AI57" i="1"/>
  <c r="AM56" i="1"/>
  <c r="AL56" i="1"/>
  <c r="AK56" i="1"/>
  <c r="AJ56" i="1"/>
  <c r="AI56" i="1"/>
  <c r="AM55" i="1"/>
  <c r="AL55" i="1"/>
  <c r="AK55" i="1"/>
  <c r="AJ55" i="1"/>
  <c r="AI55" i="1"/>
  <c r="AM47" i="1"/>
  <c r="AL47" i="1"/>
  <c r="AK47" i="1"/>
  <c r="AJ47" i="1"/>
  <c r="AI47" i="1"/>
  <c r="AM46" i="1"/>
  <c r="AL46" i="1"/>
  <c r="AK46" i="1"/>
  <c r="AJ46" i="1"/>
  <c r="AI46" i="1"/>
  <c r="AM45" i="1"/>
  <c r="AL45" i="1"/>
  <c r="AK45" i="1"/>
  <c r="AJ45" i="1"/>
  <c r="AI45" i="1"/>
  <c r="AM44" i="1"/>
  <c r="AL44" i="1"/>
  <c r="AK44" i="1"/>
  <c r="AJ44" i="1"/>
  <c r="AI44" i="1"/>
  <c r="AH44" i="1"/>
  <c r="AM43" i="1"/>
  <c r="AL43" i="1"/>
  <c r="AK43" i="1"/>
  <c r="AJ43" i="1"/>
  <c r="AI43" i="1"/>
  <c r="AH43" i="1"/>
  <c r="X44" i="1"/>
  <c r="X43" i="1"/>
  <c r="N44" i="1"/>
  <c r="N43" i="1"/>
  <c r="D44" i="1"/>
  <c r="D43" i="1"/>
</calcChain>
</file>

<file path=xl/sharedStrings.xml><?xml version="1.0" encoding="utf-8"?>
<sst xmlns="http://schemas.openxmlformats.org/spreadsheetml/2006/main" count="356" uniqueCount="35">
  <si>
    <t>ER Compare Sizing Requirements (bytes)</t>
  </si>
  <si>
    <t>UNORDERED LISTS</t>
  </si>
  <si>
    <t>Quantity:</t>
  </si>
  <si>
    <t>NodePool--&gt;</t>
  </si>
  <si>
    <t>ER Size</t>
  </si>
  <si>
    <t>64</t>
  </si>
  <si>
    <t>2**6</t>
  </si>
  <si>
    <t>1024</t>
  </si>
  <si>
    <t>2**10</t>
  </si>
  <si>
    <t>16384</t>
  </si>
  <si>
    <t>2**14</t>
  </si>
  <si>
    <t>65536</t>
  </si>
  <si>
    <t>2**16</t>
  </si>
  <si>
    <t>1048576</t>
  </si>
  <si>
    <t>2**20</t>
  </si>
  <si>
    <t>256</t>
  </si>
  <si>
    <t>2**8</t>
  </si>
  <si>
    <t>4096</t>
  </si>
  <si>
    <t>2**12</t>
  </si>
  <si>
    <t>ORDERED LISTS</t>
  </si>
  <si>
    <t>SETS</t>
  </si>
  <si>
    <t>BIT ARRAYS</t>
  </si>
  <si>
    <t>NodePool</t>
  </si>
  <si>
    <t>1K</t>
  </si>
  <si>
    <t>4K</t>
  </si>
  <si>
    <t>16K</t>
  </si>
  <si>
    <t>64K</t>
  </si>
  <si>
    <t>1M</t>
  </si>
  <si>
    <t>ORDERED LISTS --&gt; SETS</t>
  </si>
  <si>
    <t>SETS --&gt; BITARRAYS</t>
  </si>
  <si>
    <t>LISTS --&gt; SETS (more space)</t>
  </si>
  <si>
    <t>SETS --&gt; BITARRAYS (more space)</t>
  </si>
  <si>
    <t>LISTS --&gt; SETS (less space)</t>
  </si>
  <si>
    <t>SETS --&gt; BITARRAYS (less space)</t>
  </si>
  <si>
    <t>LISTS --&gt; BITARRAYS (less space)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</si>
</sst>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4FD1FF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3" fontId="2" fillId="3" borderId="8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textRotation="90"/>
    </xf>
    <xf numFmtId="0" fontId="2" fillId="4" borderId="8" xfId="0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textRotation="90"/>
    </xf>
    <xf numFmtId="0" fontId="4" fillId="4" borderId="11" xfId="0" applyFont="1" applyFill="1" applyBorder="1" applyAlignment="1">
      <alignment horizontal="center" vertical="center" textRotation="90"/>
    </xf>
    <xf numFmtId="11" fontId="1" fillId="0" borderId="0" xfId="0" applyNumberFormat="1" applyFont="1"/>
    <xf numFmtId="164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60"/>
  <sheetViews>
    <sheetView tabSelected="1" topLeftCell="C34" workbookViewId="0">
      <selection activeCell="I43" sqref="I43"/>
    </sheetView>
  </sheetViews>
  <sheetFormatPr defaultRowHeight="14.25" x14ac:dyDescent="0.45"/>
  <cols>
    <col min="3" max="3" width="5.59765625" customWidth="1"/>
    <col min="9" max="9" width="9.59765625" bestFit="1" customWidth="1"/>
    <col min="13" max="13" width="5.59765625" customWidth="1"/>
    <col min="23" max="23" width="5.59765625" customWidth="1"/>
    <col min="33" max="33" width="5.59765625" customWidth="1"/>
  </cols>
  <sheetData>
    <row r="2" spans="2:39" ht="18" x14ac:dyDescent="0.55000000000000004">
      <c r="B2" s="2" t="s">
        <v>0</v>
      </c>
    </row>
    <row r="3" spans="2:39" x14ac:dyDescent="0.45">
      <c r="E3" s="1" t="s">
        <v>1</v>
      </c>
      <c r="O3" s="1" t="s">
        <v>19</v>
      </c>
      <c r="Y3" s="1" t="s">
        <v>20</v>
      </c>
      <c r="AI3" s="1" t="s">
        <v>21</v>
      </c>
    </row>
    <row r="4" spans="2:39" x14ac:dyDescent="0.45">
      <c r="C4" s="1" t="s">
        <v>2</v>
      </c>
      <c r="D4">
        <v>4</v>
      </c>
      <c r="M4" s="1" t="s">
        <v>2</v>
      </c>
      <c r="N4">
        <v>4</v>
      </c>
      <c r="W4" s="1" t="s">
        <v>2</v>
      </c>
      <c r="X4">
        <v>4</v>
      </c>
      <c r="AG4" s="1" t="s">
        <v>2</v>
      </c>
      <c r="AH4">
        <v>4</v>
      </c>
    </row>
    <row r="5" spans="2:39" x14ac:dyDescent="0.45">
      <c r="C5" s="1" t="s">
        <v>3</v>
      </c>
      <c r="E5" s="1" t="s">
        <v>5</v>
      </c>
      <c r="F5" s="1" t="s">
        <v>7</v>
      </c>
      <c r="G5" s="1" t="s">
        <v>9</v>
      </c>
      <c r="H5" s="1" t="s">
        <v>11</v>
      </c>
      <c r="I5" s="1" t="s">
        <v>13</v>
      </c>
      <c r="M5" s="1" t="s">
        <v>3</v>
      </c>
      <c r="O5" s="1" t="s">
        <v>5</v>
      </c>
      <c r="P5" s="1" t="s">
        <v>7</v>
      </c>
      <c r="Q5" s="1" t="s">
        <v>9</v>
      </c>
      <c r="R5" s="1" t="s">
        <v>11</v>
      </c>
      <c r="S5" s="1" t="s">
        <v>13</v>
      </c>
      <c r="W5" s="1" t="s">
        <v>3</v>
      </c>
      <c r="Y5" s="1" t="s">
        <v>5</v>
      </c>
      <c r="Z5" s="1" t="s">
        <v>7</v>
      </c>
      <c r="AA5" s="1" t="s">
        <v>9</v>
      </c>
      <c r="AB5" s="1" t="s">
        <v>11</v>
      </c>
      <c r="AC5" s="1" t="s">
        <v>13</v>
      </c>
      <c r="AG5" s="1" t="s">
        <v>3</v>
      </c>
      <c r="AI5" s="1" t="s">
        <v>5</v>
      </c>
      <c r="AJ5" s="1" t="s">
        <v>7</v>
      </c>
      <c r="AK5" s="1" t="s">
        <v>9</v>
      </c>
      <c r="AL5" s="1" t="s">
        <v>11</v>
      </c>
      <c r="AM5" s="1" t="s">
        <v>13</v>
      </c>
    </row>
    <row r="6" spans="2:39" x14ac:dyDescent="0.45">
      <c r="C6" s="1" t="s">
        <v>4</v>
      </c>
      <c r="E6" s="1" t="s">
        <v>6</v>
      </c>
      <c r="F6" s="1" t="s">
        <v>8</v>
      </c>
      <c r="G6" s="1" t="s">
        <v>10</v>
      </c>
      <c r="H6" s="1" t="s">
        <v>12</v>
      </c>
      <c r="I6" s="1" t="s">
        <v>14</v>
      </c>
      <c r="M6" s="1" t="s">
        <v>4</v>
      </c>
      <c r="O6" s="1" t="s">
        <v>6</v>
      </c>
      <c r="P6" s="1" t="s">
        <v>8</v>
      </c>
      <c r="Q6" s="1" t="s">
        <v>10</v>
      </c>
      <c r="R6" s="1" t="s">
        <v>12</v>
      </c>
      <c r="S6" s="1" t="s">
        <v>14</v>
      </c>
      <c r="W6" s="1" t="s">
        <v>4</v>
      </c>
      <c r="Y6" s="1" t="s">
        <v>6</v>
      </c>
      <c r="Z6" s="1" t="s">
        <v>8</v>
      </c>
      <c r="AA6" s="1" t="s">
        <v>10</v>
      </c>
      <c r="AB6" s="1" t="s">
        <v>12</v>
      </c>
      <c r="AC6" s="1" t="s">
        <v>14</v>
      </c>
      <c r="AG6" s="1" t="s">
        <v>4</v>
      </c>
      <c r="AI6" s="1" t="s">
        <v>6</v>
      </c>
      <c r="AJ6" s="1" t="s">
        <v>8</v>
      </c>
      <c r="AK6" s="1" t="s">
        <v>10</v>
      </c>
      <c r="AL6" s="1" t="s">
        <v>12</v>
      </c>
      <c r="AM6" s="1" t="s">
        <v>14</v>
      </c>
    </row>
    <row r="7" spans="2:39" x14ac:dyDescent="0.45">
      <c r="C7" s="1" t="s">
        <v>5</v>
      </c>
      <c r="D7" s="1" t="s">
        <v>6</v>
      </c>
      <c r="E7">
        <v>4148</v>
      </c>
      <c r="F7">
        <v>9412</v>
      </c>
      <c r="G7">
        <v>9528</v>
      </c>
      <c r="H7">
        <v>9528</v>
      </c>
      <c r="I7">
        <v>9528</v>
      </c>
      <c r="M7" s="1" t="s">
        <v>5</v>
      </c>
      <c r="N7" s="17">
        <v>2000000</v>
      </c>
      <c r="O7">
        <v>4596</v>
      </c>
      <c r="P7">
        <v>9860</v>
      </c>
      <c r="Q7">
        <v>9976</v>
      </c>
      <c r="R7">
        <v>9976</v>
      </c>
      <c r="S7">
        <v>9976</v>
      </c>
      <c r="W7" s="1" t="s">
        <v>5</v>
      </c>
      <c r="X7" s="1" t="s">
        <v>6</v>
      </c>
      <c r="Y7">
        <v>10932</v>
      </c>
      <c r="Z7">
        <v>16196</v>
      </c>
      <c r="AA7">
        <v>16312</v>
      </c>
      <c r="AB7">
        <v>16312</v>
      </c>
      <c r="AC7">
        <v>16312</v>
      </c>
      <c r="AG7" s="1" t="s">
        <v>5</v>
      </c>
      <c r="AH7" s="1" t="s">
        <v>6</v>
      </c>
      <c r="AI7">
        <v>432</v>
      </c>
      <c r="AJ7">
        <v>968</v>
      </c>
      <c r="AK7">
        <v>9128</v>
      </c>
      <c r="AL7">
        <v>35240</v>
      </c>
      <c r="AM7">
        <v>557480</v>
      </c>
    </row>
    <row r="8" spans="2:39" x14ac:dyDescent="0.45">
      <c r="C8" s="1" t="s">
        <v>15</v>
      </c>
      <c r="D8" s="1" t="s">
        <v>16</v>
      </c>
      <c r="F8">
        <v>35048</v>
      </c>
      <c r="G8">
        <v>37176</v>
      </c>
      <c r="H8">
        <v>37176</v>
      </c>
      <c r="I8">
        <v>37176</v>
      </c>
      <c r="M8" s="1" t="s">
        <v>15</v>
      </c>
      <c r="N8" s="1" t="s">
        <v>16</v>
      </c>
      <c r="P8">
        <v>36264</v>
      </c>
      <c r="Q8">
        <v>38392</v>
      </c>
      <c r="R8">
        <v>38392</v>
      </c>
      <c r="S8">
        <v>38392</v>
      </c>
      <c r="W8" s="1" t="s">
        <v>15</v>
      </c>
      <c r="X8" s="1" t="s">
        <v>16</v>
      </c>
      <c r="Z8">
        <v>60264</v>
      </c>
      <c r="AA8">
        <v>62392</v>
      </c>
      <c r="AB8">
        <v>62392</v>
      </c>
      <c r="AC8">
        <v>62392</v>
      </c>
      <c r="AG8" s="1" t="s">
        <v>15</v>
      </c>
      <c r="AH8" s="1" t="s">
        <v>16</v>
      </c>
      <c r="AJ8">
        <v>968</v>
      </c>
      <c r="AK8">
        <v>9128</v>
      </c>
      <c r="AL8">
        <v>35240</v>
      </c>
      <c r="AM8">
        <v>557480</v>
      </c>
    </row>
    <row r="9" spans="2:39" x14ac:dyDescent="0.45">
      <c r="C9" s="1" t="s">
        <v>7</v>
      </c>
      <c r="D9" s="1" t="s">
        <v>8</v>
      </c>
      <c r="F9">
        <v>126176</v>
      </c>
      <c r="G9">
        <v>147684</v>
      </c>
      <c r="H9">
        <v>147740</v>
      </c>
      <c r="I9">
        <v>147768</v>
      </c>
      <c r="M9" s="1" t="s">
        <v>7</v>
      </c>
      <c r="N9" s="1" t="s">
        <v>8</v>
      </c>
      <c r="P9">
        <v>130464</v>
      </c>
      <c r="Q9">
        <v>151972</v>
      </c>
      <c r="R9">
        <v>152028</v>
      </c>
      <c r="S9">
        <v>152056</v>
      </c>
      <c r="W9" s="1" t="s">
        <v>7</v>
      </c>
      <c r="X9" s="1" t="s">
        <v>8</v>
      </c>
      <c r="Z9">
        <v>225120</v>
      </c>
      <c r="AA9">
        <v>246628</v>
      </c>
      <c r="AB9">
        <v>246684</v>
      </c>
      <c r="AC9">
        <v>246712</v>
      </c>
      <c r="AG9" s="1" t="s">
        <v>7</v>
      </c>
      <c r="AH9" s="1" t="s">
        <v>8</v>
      </c>
      <c r="AJ9">
        <v>944</v>
      </c>
      <c r="AK9">
        <v>9128</v>
      </c>
      <c r="AL9">
        <v>35240</v>
      </c>
      <c r="AM9">
        <v>557480</v>
      </c>
    </row>
    <row r="10" spans="2:39" x14ac:dyDescent="0.45">
      <c r="C10" s="1" t="s">
        <v>17</v>
      </c>
      <c r="D10" s="1" t="s">
        <v>18</v>
      </c>
      <c r="G10">
        <v>587556</v>
      </c>
      <c r="H10">
        <v>589828</v>
      </c>
      <c r="I10">
        <v>590136</v>
      </c>
      <c r="M10" s="1" t="s">
        <v>17</v>
      </c>
      <c r="N10" s="1" t="s">
        <v>18</v>
      </c>
      <c r="Q10">
        <v>604132</v>
      </c>
      <c r="R10">
        <v>606404</v>
      </c>
      <c r="S10">
        <v>606712</v>
      </c>
      <c r="W10" s="1" t="s">
        <v>17</v>
      </c>
      <c r="X10" s="1" t="s">
        <v>18</v>
      </c>
      <c r="AA10">
        <v>981412</v>
      </c>
      <c r="AB10">
        <v>983684</v>
      </c>
      <c r="AC10">
        <v>983992</v>
      </c>
      <c r="AG10" s="1" t="s">
        <v>17</v>
      </c>
      <c r="AH10" s="1" t="s">
        <v>18</v>
      </c>
      <c r="AK10">
        <v>9128</v>
      </c>
      <c r="AL10">
        <v>35240</v>
      </c>
      <c r="AM10">
        <v>557480</v>
      </c>
    </row>
    <row r="11" spans="2:39" x14ac:dyDescent="0.45">
      <c r="C11" s="1" t="s">
        <v>9</v>
      </c>
      <c r="D11" s="1" t="s">
        <v>10</v>
      </c>
      <c r="G11">
        <v>2338016</v>
      </c>
      <c r="H11">
        <v>2357508</v>
      </c>
      <c r="I11">
        <v>2359608</v>
      </c>
      <c r="M11" s="1" t="s">
        <v>9</v>
      </c>
      <c r="N11" s="1" t="s">
        <v>10</v>
      </c>
      <c r="Q11">
        <v>2403744</v>
      </c>
      <c r="R11">
        <v>2423236</v>
      </c>
      <c r="S11">
        <v>2425336</v>
      </c>
      <c r="W11" s="1" t="s">
        <v>9</v>
      </c>
      <c r="X11" s="1" t="s">
        <v>10</v>
      </c>
      <c r="AA11">
        <v>3911520</v>
      </c>
      <c r="AB11">
        <v>3931012</v>
      </c>
      <c r="AC11">
        <v>3933112</v>
      </c>
      <c r="AG11" s="1" t="s">
        <v>9</v>
      </c>
      <c r="AH11" s="1" t="s">
        <v>10</v>
      </c>
      <c r="AK11">
        <v>9104</v>
      </c>
      <c r="AL11">
        <v>35240</v>
      </c>
      <c r="AM11">
        <v>557480</v>
      </c>
    </row>
    <row r="15" spans="2:39" x14ac:dyDescent="0.45">
      <c r="E15" s="1" t="s">
        <v>1</v>
      </c>
      <c r="O15" s="1" t="s">
        <v>19</v>
      </c>
      <c r="Y15" s="1" t="s">
        <v>20</v>
      </c>
      <c r="AI15" s="1" t="s">
        <v>21</v>
      </c>
    </row>
    <row r="16" spans="2:39" x14ac:dyDescent="0.45">
      <c r="C16" s="1" t="s">
        <v>2</v>
      </c>
      <c r="D16">
        <v>64</v>
      </c>
      <c r="M16" s="1" t="s">
        <v>2</v>
      </c>
      <c r="N16">
        <v>64</v>
      </c>
      <c r="W16" s="1" t="s">
        <v>2</v>
      </c>
      <c r="X16">
        <v>64</v>
      </c>
      <c r="AG16" s="1" t="s">
        <v>2</v>
      </c>
      <c r="AH16">
        <v>64</v>
      </c>
    </row>
    <row r="17" spans="3:39" x14ac:dyDescent="0.45">
      <c r="C17" s="1" t="s">
        <v>3</v>
      </c>
      <c r="E17" s="1" t="s">
        <v>5</v>
      </c>
      <c r="F17" s="1" t="s">
        <v>7</v>
      </c>
      <c r="G17" s="1" t="s">
        <v>9</v>
      </c>
      <c r="H17" s="1" t="s">
        <v>11</v>
      </c>
      <c r="I17" s="1" t="s">
        <v>13</v>
      </c>
      <c r="M17" s="1" t="s">
        <v>3</v>
      </c>
      <c r="O17" s="1" t="s">
        <v>5</v>
      </c>
      <c r="P17" s="1" t="s">
        <v>7</v>
      </c>
      <c r="Q17" s="1" t="s">
        <v>9</v>
      </c>
      <c r="R17" s="1" t="s">
        <v>11</v>
      </c>
      <c r="S17" s="1" t="s">
        <v>13</v>
      </c>
      <c r="W17" s="1" t="s">
        <v>3</v>
      </c>
      <c r="Y17" s="1" t="s">
        <v>5</v>
      </c>
      <c r="Z17" s="1" t="s">
        <v>7</v>
      </c>
      <c r="AA17" s="1" t="s">
        <v>9</v>
      </c>
      <c r="AB17" s="1" t="s">
        <v>11</v>
      </c>
      <c r="AC17" s="1" t="s">
        <v>13</v>
      </c>
      <c r="AG17" s="1" t="s">
        <v>3</v>
      </c>
      <c r="AI17" s="1" t="s">
        <v>5</v>
      </c>
      <c r="AJ17" s="1" t="s">
        <v>7</v>
      </c>
      <c r="AK17" s="1" t="s">
        <v>9</v>
      </c>
      <c r="AL17" s="1" t="s">
        <v>11</v>
      </c>
      <c r="AM17" s="1" t="s">
        <v>13</v>
      </c>
    </row>
    <row r="18" spans="3:39" x14ac:dyDescent="0.45">
      <c r="C18" s="1" t="s">
        <v>4</v>
      </c>
      <c r="E18" s="1" t="s">
        <v>6</v>
      </c>
      <c r="F18" s="1" t="s">
        <v>8</v>
      </c>
      <c r="G18" s="1" t="s">
        <v>10</v>
      </c>
      <c r="H18" s="1" t="s">
        <v>12</v>
      </c>
      <c r="I18" s="1" t="s">
        <v>14</v>
      </c>
      <c r="M18" s="1" t="s">
        <v>4</v>
      </c>
      <c r="O18" s="1" t="s">
        <v>6</v>
      </c>
      <c r="P18" s="1" t="s">
        <v>8</v>
      </c>
      <c r="Q18" s="1" t="s">
        <v>10</v>
      </c>
      <c r="R18" s="1" t="s">
        <v>12</v>
      </c>
      <c r="S18" s="1" t="s">
        <v>14</v>
      </c>
      <c r="W18" s="1" t="s">
        <v>4</v>
      </c>
      <c r="Y18" s="1" t="s">
        <v>6</v>
      </c>
      <c r="Z18" s="1" t="s">
        <v>8</v>
      </c>
      <c r="AA18" s="1" t="s">
        <v>10</v>
      </c>
      <c r="AB18" s="1" t="s">
        <v>12</v>
      </c>
      <c r="AC18" s="1" t="s">
        <v>14</v>
      </c>
      <c r="AG18" s="1" t="s">
        <v>4</v>
      </c>
      <c r="AI18" s="1" t="s">
        <v>6</v>
      </c>
      <c r="AJ18" s="1" t="s">
        <v>8</v>
      </c>
      <c r="AK18" s="1" t="s">
        <v>10</v>
      </c>
      <c r="AL18" s="1" t="s">
        <v>12</v>
      </c>
      <c r="AM18" s="1" t="s">
        <v>14</v>
      </c>
    </row>
    <row r="19" spans="3:39" x14ac:dyDescent="0.45">
      <c r="C19" s="1" t="s">
        <v>5</v>
      </c>
      <c r="D19" s="1" t="s">
        <v>6</v>
      </c>
      <c r="E19">
        <v>38772</v>
      </c>
      <c r="F19">
        <v>129688</v>
      </c>
      <c r="G19">
        <v>151528</v>
      </c>
      <c r="H19">
        <v>151672</v>
      </c>
      <c r="I19">
        <v>151672</v>
      </c>
      <c r="M19" s="1" t="s">
        <v>5</v>
      </c>
      <c r="N19" s="1" t="s">
        <v>6</v>
      </c>
      <c r="O19">
        <v>45940</v>
      </c>
      <c r="P19">
        <v>136856</v>
      </c>
      <c r="Q19">
        <v>158696</v>
      </c>
      <c r="R19">
        <v>158840</v>
      </c>
      <c r="S19">
        <v>158840</v>
      </c>
      <c r="W19" s="1" t="s">
        <v>5</v>
      </c>
      <c r="X19" s="1" t="s">
        <v>6</v>
      </c>
      <c r="Y19">
        <v>147316</v>
      </c>
      <c r="Z19">
        <v>238232</v>
      </c>
      <c r="AA19">
        <v>260072</v>
      </c>
      <c r="AB19">
        <v>260216</v>
      </c>
      <c r="AC19">
        <v>260216</v>
      </c>
      <c r="AG19" s="1" t="s">
        <v>5</v>
      </c>
      <c r="AH19" s="1" t="s">
        <v>6</v>
      </c>
      <c r="AI19">
        <v>5716</v>
      </c>
      <c r="AJ19">
        <v>13932</v>
      </c>
      <c r="AK19">
        <v>144492</v>
      </c>
      <c r="AL19">
        <v>562284</v>
      </c>
      <c r="AM19">
        <v>8918124</v>
      </c>
    </row>
    <row r="20" spans="3:39" x14ac:dyDescent="0.45">
      <c r="C20" s="1" t="s">
        <v>15</v>
      </c>
      <c r="D20" s="1" t="s">
        <v>16</v>
      </c>
      <c r="F20">
        <v>484836</v>
      </c>
      <c r="G20">
        <v>591712</v>
      </c>
      <c r="H20">
        <v>593872</v>
      </c>
      <c r="I20">
        <v>594040</v>
      </c>
      <c r="M20" s="1" t="s">
        <v>15</v>
      </c>
      <c r="N20" s="1" t="s">
        <v>16</v>
      </c>
      <c r="P20">
        <v>504292</v>
      </c>
      <c r="Q20">
        <v>611168</v>
      </c>
      <c r="R20">
        <v>613328</v>
      </c>
      <c r="S20">
        <v>613496</v>
      </c>
      <c r="W20" s="1" t="s">
        <v>15</v>
      </c>
      <c r="X20" s="1" t="s">
        <v>16</v>
      </c>
      <c r="Z20">
        <v>888292</v>
      </c>
      <c r="AA20">
        <v>995168</v>
      </c>
      <c r="AB20">
        <v>997328</v>
      </c>
      <c r="AC20">
        <v>997496</v>
      </c>
      <c r="AG20" s="1" t="s">
        <v>15</v>
      </c>
      <c r="AH20" s="1" t="s">
        <v>16</v>
      </c>
      <c r="AJ20">
        <v>13932</v>
      </c>
      <c r="AK20">
        <v>144492</v>
      </c>
      <c r="AL20">
        <v>562284</v>
      </c>
      <c r="AM20">
        <v>8918124</v>
      </c>
    </row>
    <row r="21" spans="3:39" x14ac:dyDescent="0.45">
      <c r="C21" s="1" t="s">
        <v>7</v>
      </c>
      <c r="D21" s="1" t="s">
        <v>8</v>
      </c>
      <c r="F21">
        <v>1910160</v>
      </c>
      <c r="G21">
        <v>2341864</v>
      </c>
      <c r="H21">
        <v>2360652</v>
      </c>
      <c r="I21">
        <v>2363484</v>
      </c>
      <c r="M21" s="1" t="s">
        <v>7</v>
      </c>
      <c r="N21" s="1" t="s">
        <v>8</v>
      </c>
      <c r="P21">
        <v>1978768</v>
      </c>
      <c r="Q21">
        <v>2410472</v>
      </c>
      <c r="R21">
        <v>2429260</v>
      </c>
      <c r="S21">
        <v>2432092</v>
      </c>
      <c r="W21" s="1" t="s">
        <v>7</v>
      </c>
      <c r="X21" s="1" t="s">
        <v>8</v>
      </c>
      <c r="Z21">
        <v>3493264</v>
      </c>
      <c r="AA21">
        <v>3924968</v>
      </c>
      <c r="AB21">
        <v>3943756</v>
      </c>
      <c r="AC21">
        <v>3946588</v>
      </c>
      <c r="AG21" s="1" t="s">
        <v>7</v>
      </c>
      <c r="AH21" s="1" t="s">
        <v>8</v>
      </c>
      <c r="AJ21">
        <v>13908</v>
      </c>
      <c r="AK21">
        <v>144492</v>
      </c>
      <c r="AL21">
        <v>562284</v>
      </c>
      <c r="AM21">
        <v>8918124</v>
      </c>
    </row>
    <row r="22" spans="3:39" x14ac:dyDescent="0.45">
      <c r="C22" s="1" t="s">
        <v>17</v>
      </c>
      <c r="D22" s="1" t="s">
        <v>18</v>
      </c>
      <c r="G22">
        <v>9332532</v>
      </c>
      <c r="H22">
        <v>9419360</v>
      </c>
      <c r="I22">
        <v>9441256</v>
      </c>
      <c r="M22" s="1" t="s">
        <v>17</v>
      </c>
      <c r="N22" s="1" t="s">
        <v>18</v>
      </c>
      <c r="Q22">
        <v>9597748</v>
      </c>
      <c r="R22">
        <v>9684576</v>
      </c>
      <c r="S22">
        <v>9706472</v>
      </c>
      <c r="W22" s="1" t="s">
        <v>17</v>
      </c>
      <c r="X22" s="1" t="s">
        <v>18</v>
      </c>
      <c r="AA22">
        <v>15634228</v>
      </c>
      <c r="AB22">
        <v>15721056</v>
      </c>
      <c r="AC22">
        <v>15742952</v>
      </c>
      <c r="AG22" s="1" t="s">
        <v>17</v>
      </c>
      <c r="AH22" s="1" t="s">
        <v>18</v>
      </c>
      <c r="AK22">
        <v>144492</v>
      </c>
      <c r="AL22">
        <v>562284</v>
      </c>
      <c r="AM22">
        <v>8918124</v>
      </c>
    </row>
    <row r="23" spans="3:39" x14ac:dyDescent="0.45">
      <c r="C23" s="1" t="s">
        <v>9</v>
      </c>
      <c r="D23" s="1" t="s">
        <v>10</v>
      </c>
      <c r="G23">
        <v>37299600</v>
      </c>
      <c r="H23">
        <v>37645484</v>
      </c>
      <c r="I23">
        <v>37750348</v>
      </c>
      <c r="M23" s="1" t="s">
        <v>9</v>
      </c>
      <c r="N23" s="1" t="s">
        <v>10</v>
      </c>
      <c r="Q23">
        <v>38351248</v>
      </c>
      <c r="R23">
        <v>38697132</v>
      </c>
      <c r="S23">
        <v>38801996</v>
      </c>
      <c r="W23" s="1" t="s">
        <v>9</v>
      </c>
      <c r="X23" s="1" t="s">
        <v>10</v>
      </c>
      <c r="AA23">
        <v>62475664</v>
      </c>
      <c r="AB23">
        <v>62821548</v>
      </c>
      <c r="AC23">
        <v>62926412</v>
      </c>
      <c r="AG23" s="1" t="s">
        <v>9</v>
      </c>
      <c r="AH23" s="1" t="s">
        <v>10</v>
      </c>
      <c r="AK23">
        <v>144468</v>
      </c>
      <c r="AL23">
        <v>562284</v>
      </c>
      <c r="AM23">
        <v>8918124</v>
      </c>
    </row>
    <row r="27" spans="3:39" x14ac:dyDescent="0.45">
      <c r="E27" s="1" t="s">
        <v>1</v>
      </c>
      <c r="O27" s="1" t="s">
        <v>19</v>
      </c>
      <c r="Y27" s="1" t="s">
        <v>20</v>
      </c>
      <c r="AI27" s="1" t="s">
        <v>21</v>
      </c>
    </row>
    <row r="28" spans="3:39" x14ac:dyDescent="0.45">
      <c r="C28" s="1" t="s">
        <v>2</v>
      </c>
      <c r="D28">
        <v>1024</v>
      </c>
      <c r="M28" s="1" t="s">
        <v>2</v>
      </c>
      <c r="N28">
        <v>1024</v>
      </c>
      <c r="W28" s="1" t="s">
        <v>2</v>
      </c>
      <c r="X28">
        <v>1024</v>
      </c>
      <c r="AG28" s="1" t="s">
        <v>2</v>
      </c>
      <c r="AH28">
        <v>1024</v>
      </c>
    </row>
    <row r="29" spans="3:39" x14ac:dyDescent="0.45">
      <c r="C29" s="1" t="s">
        <v>3</v>
      </c>
      <c r="E29" s="1" t="s">
        <v>5</v>
      </c>
      <c r="F29" s="1" t="s">
        <v>7</v>
      </c>
      <c r="G29" s="1" t="s">
        <v>9</v>
      </c>
      <c r="H29" s="1" t="s">
        <v>11</v>
      </c>
      <c r="I29" s="1" t="s">
        <v>13</v>
      </c>
      <c r="M29" s="1" t="s">
        <v>3</v>
      </c>
      <c r="O29" s="1" t="s">
        <v>5</v>
      </c>
      <c r="P29" s="1" t="s">
        <v>7</v>
      </c>
      <c r="Q29" s="1" t="s">
        <v>9</v>
      </c>
      <c r="R29" s="1" t="s">
        <v>11</v>
      </c>
      <c r="S29" s="1" t="s">
        <v>13</v>
      </c>
      <c r="W29" s="1" t="s">
        <v>3</v>
      </c>
      <c r="Y29" s="1" t="s">
        <v>5</v>
      </c>
      <c r="Z29" s="1" t="s">
        <v>7</v>
      </c>
      <c r="AA29" s="1" t="s">
        <v>9</v>
      </c>
      <c r="AB29" s="1" t="s">
        <v>11</v>
      </c>
      <c r="AC29" s="1" t="s">
        <v>13</v>
      </c>
      <c r="AG29" s="1" t="s">
        <v>3</v>
      </c>
      <c r="AI29" s="1" t="s">
        <v>5</v>
      </c>
      <c r="AJ29" s="1" t="s">
        <v>7</v>
      </c>
      <c r="AK29" s="1" t="s">
        <v>9</v>
      </c>
      <c r="AL29" s="1" t="s">
        <v>11</v>
      </c>
      <c r="AM29" s="1" t="s">
        <v>13</v>
      </c>
    </row>
    <row r="30" spans="3:39" x14ac:dyDescent="0.45">
      <c r="C30" s="1" t="s">
        <v>4</v>
      </c>
      <c r="E30" s="1" t="s">
        <v>6</v>
      </c>
      <c r="F30" s="1" t="s">
        <v>8</v>
      </c>
      <c r="G30" s="1" t="s">
        <v>10</v>
      </c>
      <c r="H30" s="1" t="s">
        <v>12</v>
      </c>
      <c r="I30" s="1" t="s">
        <v>14</v>
      </c>
      <c r="M30" s="1" t="s">
        <v>4</v>
      </c>
      <c r="O30" s="1" t="s">
        <v>6</v>
      </c>
      <c r="P30" s="1" t="s">
        <v>8</v>
      </c>
      <c r="Q30" s="1" t="s">
        <v>10</v>
      </c>
      <c r="R30" s="1" t="s">
        <v>12</v>
      </c>
      <c r="S30" s="1" t="s">
        <v>14</v>
      </c>
      <c r="W30" s="1" t="s">
        <v>4</v>
      </c>
      <c r="Y30" s="1" t="s">
        <v>6</v>
      </c>
      <c r="Z30" s="1" t="s">
        <v>8</v>
      </c>
      <c r="AA30" s="1" t="s">
        <v>10</v>
      </c>
      <c r="AB30" s="1" t="s">
        <v>12</v>
      </c>
      <c r="AC30" s="1" t="s">
        <v>14</v>
      </c>
      <c r="AG30" s="1" t="s">
        <v>4</v>
      </c>
      <c r="AI30" s="1" t="s">
        <v>6</v>
      </c>
      <c r="AJ30" s="1" t="s">
        <v>8</v>
      </c>
      <c r="AK30" s="1" t="s">
        <v>10</v>
      </c>
      <c r="AL30" s="1" t="s">
        <v>12</v>
      </c>
      <c r="AM30" s="1" t="s">
        <v>14</v>
      </c>
    </row>
    <row r="31" spans="3:39" x14ac:dyDescent="0.45">
      <c r="C31" s="1" t="s">
        <v>5</v>
      </c>
      <c r="D31" s="1" t="s">
        <v>6</v>
      </c>
      <c r="E31">
        <v>592436</v>
      </c>
      <c r="F31">
        <v>1971016</v>
      </c>
      <c r="G31">
        <v>2402440</v>
      </c>
      <c r="H31">
        <v>2423496</v>
      </c>
      <c r="I31">
        <v>2425628</v>
      </c>
      <c r="M31" s="1" t="s">
        <v>5</v>
      </c>
      <c r="N31" s="1" t="s">
        <v>6</v>
      </c>
      <c r="O31">
        <v>707124</v>
      </c>
      <c r="P31">
        <v>2085704</v>
      </c>
      <c r="Q31">
        <v>2517128</v>
      </c>
      <c r="R31">
        <v>2538184</v>
      </c>
      <c r="S31">
        <v>2540316</v>
      </c>
      <c r="W31" s="1" t="s">
        <v>5</v>
      </c>
      <c r="X31" s="1" t="s">
        <v>6</v>
      </c>
      <c r="Y31">
        <v>2329140</v>
      </c>
      <c r="Z31">
        <v>3707720</v>
      </c>
      <c r="AA31">
        <v>4139144</v>
      </c>
      <c r="AB31">
        <v>4160200</v>
      </c>
      <c r="AC31">
        <v>4162332</v>
      </c>
      <c r="AG31" s="1" t="s">
        <v>5</v>
      </c>
      <c r="AH31" s="1" t="s">
        <v>6</v>
      </c>
      <c r="AI31">
        <v>89940</v>
      </c>
      <c r="AJ31">
        <v>221036</v>
      </c>
      <c r="AK31">
        <v>2309996</v>
      </c>
      <c r="AL31">
        <v>8994668</v>
      </c>
      <c r="AM31">
        <v>142688108</v>
      </c>
    </row>
    <row r="32" spans="3:39" x14ac:dyDescent="0.45">
      <c r="C32" s="1" t="s">
        <v>15</v>
      </c>
      <c r="D32" s="1" t="s">
        <v>16</v>
      </c>
      <c r="F32">
        <v>7668924</v>
      </c>
      <c r="G32">
        <v>9395936</v>
      </c>
      <c r="H32">
        <v>9480664</v>
      </c>
      <c r="I32">
        <v>9503376</v>
      </c>
      <c r="M32" s="1" t="s">
        <v>15</v>
      </c>
      <c r="N32" s="1" t="s">
        <v>16</v>
      </c>
      <c r="P32">
        <v>7980220</v>
      </c>
      <c r="Q32">
        <v>9707232</v>
      </c>
      <c r="R32">
        <v>9791960</v>
      </c>
      <c r="S32">
        <v>9814672</v>
      </c>
      <c r="W32" s="1" t="s">
        <v>15</v>
      </c>
      <c r="X32" s="1" t="s">
        <v>16</v>
      </c>
      <c r="Z32">
        <v>14124220</v>
      </c>
      <c r="AA32">
        <v>15851232</v>
      </c>
      <c r="AB32">
        <v>15935960</v>
      </c>
      <c r="AC32">
        <v>15958672</v>
      </c>
      <c r="AG32" s="1" t="s">
        <v>15</v>
      </c>
      <c r="AH32" s="1" t="s">
        <v>16</v>
      </c>
      <c r="AJ32">
        <v>221036</v>
      </c>
      <c r="AK32">
        <v>2309996</v>
      </c>
      <c r="AL32">
        <v>8994668</v>
      </c>
      <c r="AM32">
        <v>142688108</v>
      </c>
    </row>
    <row r="33" spans="3:39" x14ac:dyDescent="0.45">
      <c r="C33" s="1" t="s">
        <v>7</v>
      </c>
      <c r="D33" s="1" t="s">
        <v>8</v>
      </c>
      <c r="F33">
        <v>30453584</v>
      </c>
      <c r="G33">
        <v>37364292</v>
      </c>
      <c r="H33">
        <v>37704772</v>
      </c>
      <c r="I33">
        <v>37812548</v>
      </c>
      <c r="M33" s="1" t="s">
        <v>7</v>
      </c>
      <c r="N33" s="1" t="s">
        <v>8</v>
      </c>
      <c r="P33">
        <v>31551312</v>
      </c>
      <c r="Q33">
        <v>38462020</v>
      </c>
      <c r="R33">
        <v>38802500</v>
      </c>
      <c r="S33">
        <v>38910276</v>
      </c>
      <c r="W33" s="1" t="s">
        <v>7</v>
      </c>
      <c r="X33" s="1" t="s">
        <v>8</v>
      </c>
      <c r="Z33">
        <v>55783248</v>
      </c>
      <c r="AA33">
        <v>62693956</v>
      </c>
      <c r="AB33">
        <v>63034436</v>
      </c>
      <c r="AC33">
        <v>63142212</v>
      </c>
      <c r="AG33" s="1" t="s">
        <v>7</v>
      </c>
      <c r="AH33" s="1" t="s">
        <v>8</v>
      </c>
      <c r="AJ33">
        <v>221012</v>
      </c>
      <c r="AK33">
        <v>2309996</v>
      </c>
      <c r="AL33">
        <v>8994668</v>
      </c>
      <c r="AM33">
        <v>142688108</v>
      </c>
    </row>
    <row r="34" spans="3:39" x14ac:dyDescent="0.45">
      <c r="C34" s="1" t="s">
        <v>17</v>
      </c>
      <c r="D34" s="1" t="s">
        <v>18</v>
      </c>
      <c r="G34">
        <v>149224892</v>
      </c>
      <c r="H34">
        <v>150608400</v>
      </c>
      <c r="I34">
        <v>151040160</v>
      </c>
      <c r="M34" s="1" t="s">
        <v>17</v>
      </c>
      <c r="N34" s="1" t="s">
        <v>18</v>
      </c>
      <c r="Q34">
        <v>153468348</v>
      </c>
      <c r="R34">
        <v>154851856</v>
      </c>
      <c r="S34">
        <v>155283616</v>
      </c>
      <c r="W34" s="1" t="s">
        <v>17</v>
      </c>
      <c r="X34" s="1" t="s">
        <v>18</v>
      </c>
      <c r="AA34">
        <v>250052028</v>
      </c>
      <c r="AB34">
        <v>251435536</v>
      </c>
      <c r="AC34">
        <v>251867296</v>
      </c>
      <c r="AG34" s="1" t="s">
        <v>17</v>
      </c>
      <c r="AH34" s="1" t="s">
        <v>18</v>
      </c>
      <c r="AK34">
        <v>2309996</v>
      </c>
      <c r="AL34">
        <v>8994668</v>
      </c>
      <c r="AM34">
        <v>142688108</v>
      </c>
    </row>
    <row r="35" spans="3:39" x14ac:dyDescent="0.45">
      <c r="C35" s="1" t="s">
        <v>9</v>
      </c>
      <c r="D35" s="1" t="s">
        <v>10</v>
      </c>
      <c r="G35">
        <v>596684624</v>
      </c>
      <c r="H35">
        <v>602217032</v>
      </c>
      <c r="I35">
        <v>603938500</v>
      </c>
      <c r="M35" s="1" t="s">
        <v>9</v>
      </c>
      <c r="N35" s="1" t="s">
        <v>10</v>
      </c>
      <c r="Q35">
        <v>613510992</v>
      </c>
      <c r="R35">
        <v>619043400</v>
      </c>
      <c r="S35">
        <v>620764868</v>
      </c>
      <c r="W35" s="1" t="s">
        <v>9</v>
      </c>
      <c r="X35" s="1" t="s">
        <v>10</v>
      </c>
      <c r="AA35">
        <v>999501648</v>
      </c>
      <c r="AB35">
        <v>1005034056</v>
      </c>
      <c r="AC35">
        <v>1006755524</v>
      </c>
      <c r="AG35" s="1" t="s">
        <v>9</v>
      </c>
      <c r="AH35" s="1" t="s">
        <v>10</v>
      </c>
      <c r="AK35">
        <v>2309972</v>
      </c>
      <c r="AL35">
        <v>8994668</v>
      </c>
      <c r="AM35">
        <v>142688108</v>
      </c>
    </row>
    <row r="39" spans="3:39" ht="23.25" x14ac:dyDescent="0.7">
      <c r="E39" s="3" t="s">
        <v>32</v>
      </c>
      <c r="O39" s="3" t="s">
        <v>33</v>
      </c>
      <c r="Y39" s="3" t="s">
        <v>34</v>
      </c>
      <c r="AI39" s="3" t="s">
        <v>28</v>
      </c>
    </row>
    <row r="40" spans="3:39" ht="14.65" thickBot="1" x14ac:dyDescent="0.5"/>
    <row r="41" spans="3:39" ht="24" customHeight="1" thickTop="1" thickBot="1" x14ac:dyDescent="0.5">
      <c r="C41" s="4"/>
      <c r="D41" s="5"/>
      <c r="E41" s="6" t="s">
        <v>22</v>
      </c>
      <c r="F41" s="7"/>
      <c r="G41" s="7"/>
      <c r="H41" s="7"/>
      <c r="I41" s="8"/>
      <c r="M41" s="4"/>
      <c r="N41" s="5"/>
      <c r="O41" s="6" t="s">
        <v>22</v>
      </c>
      <c r="P41" s="7"/>
      <c r="Q41" s="7"/>
      <c r="R41" s="7"/>
      <c r="S41" s="8"/>
      <c r="W41" s="4"/>
      <c r="X41" s="5"/>
      <c r="Y41" s="6" t="s">
        <v>22</v>
      </c>
      <c r="Z41" s="7"/>
      <c r="AA41" s="7"/>
      <c r="AB41" s="7"/>
      <c r="AC41" s="8"/>
      <c r="AG41" s="4"/>
      <c r="AH41" s="5"/>
      <c r="AI41" s="6" t="s">
        <v>22</v>
      </c>
      <c r="AJ41" s="7"/>
      <c r="AK41" s="7"/>
      <c r="AL41" s="7"/>
      <c r="AM41" s="8"/>
    </row>
    <row r="42" spans="3:39" ht="18.75" thickTop="1" thickBot="1" x14ac:dyDescent="0.5">
      <c r="C42" s="9"/>
      <c r="D42" s="10"/>
      <c r="E42" s="11">
        <v>64</v>
      </c>
      <c r="F42" s="11" t="s">
        <v>23</v>
      </c>
      <c r="G42" s="11" t="s">
        <v>25</v>
      </c>
      <c r="H42" s="11" t="s">
        <v>26</v>
      </c>
      <c r="I42" s="11" t="s">
        <v>27</v>
      </c>
      <c r="M42" s="9"/>
      <c r="N42" s="10"/>
      <c r="O42" s="11">
        <v>64</v>
      </c>
      <c r="P42" s="11" t="s">
        <v>23</v>
      </c>
      <c r="Q42" s="11" t="s">
        <v>25</v>
      </c>
      <c r="R42" s="11" t="s">
        <v>26</v>
      </c>
      <c r="S42" s="11" t="s">
        <v>27</v>
      </c>
      <c r="W42" s="9"/>
      <c r="X42" s="10"/>
      <c r="Y42" s="11">
        <v>64</v>
      </c>
      <c r="Z42" s="11" t="s">
        <v>23</v>
      </c>
      <c r="AA42" s="11" t="s">
        <v>25</v>
      </c>
      <c r="AB42" s="11" t="s">
        <v>26</v>
      </c>
      <c r="AC42" s="11" t="s">
        <v>27</v>
      </c>
      <c r="AG42" s="9"/>
      <c r="AH42" s="10"/>
      <c r="AI42" s="11">
        <v>64</v>
      </c>
      <c r="AJ42" s="11" t="s">
        <v>23</v>
      </c>
      <c r="AK42" s="11" t="s">
        <v>25</v>
      </c>
      <c r="AL42" s="11" t="s">
        <v>26</v>
      </c>
      <c r="AM42" s="11" t="s">
        <v>27</v>
      </c>
    </row>
    <row r="43" spans="3:39" ht="18.75" customHeight="1" thickTop="1" thickBot="1" x14ac:dyDescent="0.5">
      <c r="C43" s="12" t="s">
        <v>4</v>
      </c>
      <c r="D43" s="13" t="str">
        <f>C31</f>
        <v>64</v>
      </c>
      <c r="E43" s="18">
        <f>IF(E31="","",E31/Y31)</f>
        <v>0.25435826098903458</v>
      </c>
      <c r="F43" s="18">
        <f t="shared" ref="F43:I43" si="0">IF(F31="","",F31/Z31)</f>
        <v>0.53159785528572812</v>
      </c>
      <c r="G43" s="18">
        <f t="shared" si="0"/>
        <v>0.58041952635617411</v>
      </c>
      <c r="H43" s="18">
        <f t="shared" si="0"/>
        <v>0.58254314696408827</v>
      </c>
      <c r="I43" s="18" t="str">
        <f>IF(I31="","",IF((I31/AC31)&gt;1,I31/AC31,CONCATENATE("1/",INT(AC31/I31))))</f>
        <v>1/1</v>
      </c>
      <c r="M43" s="12" t="s">
        <v>4</v>
      </c>
      <c r="N43" s="13" t="str">
        <f>M31</f>
        <v>64</v>
      </c>
      <c r="O43" s="14">
        <f>IF(Y31="","",Y31/AI31)</f>
        <v>25.896597731821213</v>
      </c>
      <c r="P43" s="14">
        <f t="shared" ref="P43:S43" si="1">IF(Z31="","",Z31/AJ31)</f>
        <v>16.774281112578947</v>
      </c>
      <c r="Q43" s="14">
        <f t="shared" si="1"/>
        <v>1.7918403321910514</v>
      </c>
      <c r="R43" s="14">
        <f t="shared" si="1"/>
        <v>0.4625184609370796</v>
      </c>
      <c r="S43" s="14">
        <f t="shared" si="1"/>
        <v>2.9170840221667247E-2</v>
      </c>
      <c r="W43" s="12" t="s">
        <v>4</v>
      </c>
      <c r="X43" s="13" t="str">
        <f>W31</f>
        <v>64</v>
      </c>
      <c r="Y43" s="14">
        <f>IF(E31="","",E31/AI31)</f>
        <v>6.587013564598621</v>
      </c>
      <c r="Z43" s="14">
        <f t="shared" ref="Z43:AC43" si="2">IF(F31="","",F31/AJ31)</f>
        <v>8.9171718634068657</v>
      </c>
      <c r="AA43" s="14">
        <f t="shared" si="2"/>
        <v>1.0400191169162198</v>
      </c>
      <c r="AB43" s="14">
        <f t="shared" si="2"/>
        <v>0.26943695976327309</v>
      </c>
      <c r="AC43" s="14">
        <f t="shared" si="2"/>
        <v>1.6999510568883568E-2</v>
      </c>
      <c r="AG43" s="12" t="s">
        <v>4</v>
      </c>
      <c r="AH43" s="13" t="str">
        <f>AG31</f>
        <v>64</v>
      </c>
      <c r="AI43" s="14" t="str">
        <f>IF(AI31="","",IF(AS31=0,"unk",AI31/AS31))</f>
        <v>unk</v>
      </c>
      <c r="AJ43" s="14" t="str">
        <f t="shared" ref="AJ43:AJ47" si="3">IF(AJ31="","",IF(AT31=0,"unk",AJ31/AT31))</f>
        <v>unk</v>
      </c>
      <c r="AK43" s="14" t="str">
        <f t="shared" ref="AK43:AK47" si="4">IF(AK31="","",IF(AU31=0,"unk",AK31/AU31))</f>
        <v>unk</v>
      </c>
      <c r="AL43" s="14" t="str">
        <f t="shared" ref="AL43:AL47" si="5">IF(AL31="","",IF(AV31=0,"unk",AL31/AV31))</f>
        <v>unk</v>
      </c>
      <c r="AM43" s="14" t="str">
        <f t="shared" ref="AM43:AM47" si="6">IF(AM31="","",IF(AW31=0,"unk",AM31/AW31))</f>
        <v>unk</v>
      </c>
    </row>
    <row r="44" spans="3:39" ht="18.75" thickTop="1" thickBot="1" x14ac:dyDescent="0.5">
      <c r="C44" s="15"/>
      <c r="D44" s="13" t="str">
        <f t="shared" ref="D44:D47" si="7">C32</f>
        <v>256</v>
      </c>
      <c r="E44" s="18" t="str">
        <f t="shared" ref="E44:E47" si="8">IF(E32="","",E32/Y32)</f>
        <v/>
      </c>
      <c r="F44" s="18">
        <f t="shared" ref="F44:F47" si="9">IF(F32="","",F32/Z32)</f>
        <v>0.54296265563691304</v>
      </c>
      <c r="G44" s="18">
        <f t="shared" ref="G44:G47" si="10">IF(G32="","",G32/AA32)</f>
        <v>0.59275745885240971</v>
      </c>
      <c r="H44" s="18">
        <f t="shared" ref="H44:H47" si="11">IF(H32="","",H32/AB32)</f>
        <v>0.59492267801877008</v>
      </c>
      <c r="I44" s="18">
        <f t="shared" ref="I44:I47" si="12">IF(I32="","",I32/AC32)</f>
        <v>0.59549917436739097</v>
      </c>
      <c r="M44" s="15"/>
      <c r="N44" s="13" t="str">
        <f t="shared" ref="N44" si="13">M32</f>
        <v>256</v>
      </c>
      <c r="O44" s="14" t="str">
        <f t="shared" ref="O44:O47" si="14">IF(Y32="","",Y32/AI32)</f>
        <v/>
      </c>
      <c r="P44" s="14">
        <f t="shared" ref="P44:P47" si="15">IF(Z32="","",Z32/AJ32)</f>
        <v>63.900088673338281</v>
      </c>
      <c r="Q44" s="14">
        <f t="shared" ref="Q44:Q47" si="16">IF(AA32="","",AA32/AK32)</f>
        <v>6.8620170770858477</v>
      </c>
      <c r="R44" s="14">
        <f t="shared" ref="R44:R47" si="17">IF(AB32="","",AB32/AL32)</f>
        <v>1.7717118630726558</v>
      </c>
      <c r="S44" s="14">
        <f t="shared" ref="S44:S47" si="18">IF(AC32="","",AC32/AM32)</f>
        <v>0.11184304160792433</v>
      </c>
      <c r="W44" s="15"/>
      <c r="X44" s="13" t="str">
        <f t="shared" ref="X44" si="19">W32</f>
        <v>256</v>
      </c>
      <c r="Y44" s="14" t="str">
        <f t="shared" ref="Y44:Y47" si="20">IF(E32="","",E32/AI32)</f>
        <v/>
      </c>
      <c r="Z44" s="14">
        <f t="shared" ref="Z44:Z47" si="21">IF(F32="","",F32/AJ32)</f>
        <v>34.695361841509978</v>
      </c>
      <c r="AA44" s="14">
        <f t="shared" ref="AA44:AA47" si="22">IF(G32="","",G32/AK32)</f>
        <v>4.067511805215247</v>
      </c>
      <c r="AB44" s="14">
        <f t="shared" ref="AB44:AB47" si="23">IF(H32="","",H32/AL32)</f>
        <v>1.0540315662568089</v>
      </c>
      <c r="AC44" s="14">
        <f t="shared" ref="AC44:AC47" si="24">IF(I32="","",I32/AM32)</f>
        <v>6.6602438936256697E-2</v>
      </c>
      <c r="AG44" s="15"/>
      <c r="AH44" s="13" t="str">
        <f t="shared" ref="AH44" si="25">AG32</f>
        <v>256</v>
      </c>
      <c r="AI44" s="14" t="str">
        <f t="shared" ref="AI44:AI47" si="26">IF(AI32="","",IF(AS32=0,"unk",AI32/AS32))</f>
        <v/>
      </c>
      <c r="AJ44" s="14" t="str">
        <f t="shared" si="3"/>
        <v>unk</v>
      </c>
      <c r="AK44" s="14" t="str">
        <f t="shared" si="4"/>
        <v>unk</v>
      </c>
      <c r="AL44" s="14" t="str">
        <f t="shared" si="5"/>
        <v>unk</v>
      </c>
      <c r="AM44" s="14" t="str">
        <f t="shared" si="6"/>
        <v>unk</v>
      </c>
    </row>
    <row r="45" spans="3:39" ht="18.75" thickTop="1" thickBot="1" x14ac:dyDescent="0.5">
      <c r="C45" s="15"/>
      <c r="D45" s="13" t="s">
        <v>23</v>
      </c>
      <c r="E45" s="18" t="str">
        <f t="shared" si="8"/>
        <v/>
      </c>
      <c r="F45" s="18">
        <f t="shared" si="9"/>
        <v>0.54592704964042249</v>
      </c>
      <c r="G45" s="18">
        <f t="shared" si="10"/>
        <v>0.59597917221877017</v>
      </c>
      <c r="H45" s="18">
        <f t="shared" si="11"/>
        <v>0.59816148747646447</v>
      </c>
      <c r="I45" s="18">
        <f t="shared" si="12"/>
        <v>0.59884737645871511</v>
      </c>
      <c r="M45" s="15"/>
      <c r="N45" s="13" t="s">
        <v>23</v>
      </c>
      <c r="O45" s="14" t="str">
        <f t="shared" si="14"/>
        <v/>
      </c>
      <c r="P45" s="14">
        <f t="shared" si="15"/>
        <v>252.39918194487177</v>
      </c>
      <c r="Q45" s="14">
        <f t="shared" si="16"/>
        <v>27.140287688809849</v>
      </c>
      <c r="R45" s="14">
        <f t="shared" si="17"/>
        <v>7.0079780598905925</v>
      </c>
      <c r="S45" s="14">
        <f t="shared" si="18"/>
        <v>0.44251909206056611</v>
      </c>
      <c r="W45" s="15"/>
      <c r="X45" s="13" t="s">
        <v>23</v>
      </c>
      <c r="Y45" s="14" t="str">
        <f t="shared" si="20"/>
        <v/>
      </c>
      <c r="Z45" s="14">
        <f t="shared" si="21"/>
        <v>137.79154073082006</v>
      </c>
      <c r="AA45" s="14">
        <f t="shared" si="22"/>
        <v>16.175046190556174</v>
      </c>
      <c r="AB45" s="14">
        <f t="shared" si="23"/>
        <v>4.1919025805065848</v>
      </c>
      <c r="AC45" s="14">
        <f t="shared" si="24"/>
        <v>0.26500139731336264</v>
      </c>
      <c r="AG45" s="15"/>
      <c r="AH45" s="13" t="s">
        <v>23</v>
      </c>
      <c r="AI45" s="14" t="str">
        <f t="shared" si="26"/>
        <v/>
      </c>
      <c r="AJ45" s="14" t="str">
        <f t="shared" si="3"/>
        <v>unk</v>
      </c>
      <c r="AK45" s="14" t="str">
        <f t="shared" si="4"/>
        <v>unk</v>
      </c>
      <c r="AL45" s="14" t="str">
        <f t="shared" si="5"/>
        <v>unk</v>
      </c>
      <c r="AM45" s="14" t="str">
        <f t="shared" si="6"/>
        <v>unk</v>
      </c>
    </row>
    <row r="46" spans="3:39" ht="18.75" thickTop="1" thickBot="1" x14ac:dyDescent="0.5">
      <c r="C46" s="15"/>
      <c r="D46" s="13" t="s">
        <v>24</v>
      </c>
      <c r="E46" s="18" t="str">
        <f t="shared" si="8"/>
        <v/>
      </c>
      <c r="F46" s="18" t="str">
        <f t="shared" si="9"/>
        <v/>
      </c>
      <c r="G46" s="18">
        <f t="shared" si="10"/>
        <v>0.59677537188380647</v>
      </c>
      <c r="H46" s="18">
        <f t="shared" si="11"/>
        <v>0.5989940896818976</v>
      </c>
      <c r="I46" s="18">
        <f t="shared" si="12"/>
        <v>0.59968150847182633</v>
      </c>
      <c r="M46" s="15"/>
      <c r="N46" s="13" t="s">
        <v>24</v>
      </c>
      <c r="O46" s="14" t="str">
        <f t="shared" si="14"/>
        <v/>
      </c>
      <c r="P46" s="14" t="str">
        <f t="shared" si="15"/>
        <v/>
      </c>
      <c r="Q46" s="14">
        <f t="shared" si="16"/>
        <v>108.24781861094132</v>
      </c>
      <c r="R46" s="14">
        <f t="shared" si="17"/>
        <v>27.953842876690945</v>
      </c>
      <c r="S46" s="14">
        <f t="shared" si="18"/>
        <v>1.7651596866082211</v>
      </c>
      <c r="W46" s="15"/>
      <c r="X46" s="13" t="s">
        <v>24</v>
      </c>
      <c r="Y46" s="14" t="str">
        <f t="shared" si="20"/>
        <v/>
      </c>
      <c r="Z46" s="14" t="str">
        <f t="shared" si="21"/>
        <v/>
      </c>
      <c r="AA46" s="14">
        <f t="shared" si="22"/>
        <v>64.599632207155338</v>
      </c>
      <c r="AB46" s="14">
        <f t="shared" si="23"/>
        <v>16.744186667034292</v>
      </c>
      <c r="AC46" s="14">
        <f t="shared" si="24"/>
        <v>1.0585336235588743</v>
      </c>
      <c r="AG46" s="15"/>
      <c r="AH46" s="13" t="s">
        <v>24</v>
      </c>
      <c r="AI46" s="14" t="str">
        <f t="shared" si="26"/>
        <v/>
      </c>
      <c r="AJ46" s="14" t="str">
        <f t="shared" si="3"/>
        <v/>
      </c>
      <c r="AK46" s="14" t="str">
        <f t="shared" si="4"/>
        <v>unk</v>
      </c>
      <c r="AL46" s="14" t="str">
        <f t="shared" si="5"/>
        <v>unk</v>
      </c>
      <c r="AM46" s="14" t="str">
        <f t="shared" si="6"/>
        <v>unk</v>
      </c>
    </row>
    <row r="47" spans="3:39" ht="18.75" thickTop="1" thickBot="1" x14ac:dyDescent="0.5">
      <c r="C47" s="16"/>
      <c r="D47" s="13" t="s">
        <v>25</v>
      </c>
      <c r="E47" s="18" t="str">
        <f t="shared" si="8"/>
        <v/>
      </c>
      <c r="F47" s="18" t="str">
        <f t="shared" si="9"/>
        <v/>
      </c>
      <c r="G47" s="18">
        <f t="shared" si="10"/>
        <v>0.59698213123906729</v>
      </c>
      <c r="H47" s="18">
        <f t="shared" si="11"/>
        <v>0.59920062251104456</v>
      </c>
      <c r="I47" s="18">
        <f t="shared" si="12"/>
        <v>0.59988595602679806</v>
      </c>
      <c r="M47" s="16"/>
      <c r="N47" s="13" t="s">
        <v>25</v>
      </c>
      <c r="O47" s="14" t="str">
        <f t="shared" si="14"/>
        <v/>
      </c>
      <c r="P47" s="14" t="str">
        <f t="shared" si="15"/>
        <v/>
      </c>
      <c r="Q47" s="14">
        <f t="shared" si="16"/>
        <v>432.68994083045163</v>
      </c>
      <c r="R47" s="14">
        <f t="shared" si="17"/>
        <v>111.73664842326588</v>
      </c>
      <c r="S47" s="14">
        <f t="shared" si="18"/>
        <v>7.0556372083930077</v>
      </c>
      <c r="W47" s="16"/>
      <c r="X47" s="13" t="s">
        <v>25</v>
      </c>
      <c r="Y47" s="14" t="str">
        <f t="shared" si="20"/>
        <v/>
      </c>
      <c r="Z47" s="14" t="str">
        <f t="shared" si="21"/>
        <v/>
      </c>
      <c r="AA47" s="14">
        <f t="shared" si="22"/>
        <v>258.30816304266892</v>
      </c>
      <c r="AB47" s="14">
        <f t="shared" si="23"/>
        <v>66.952669292518635</v>
      </c>
      <c r="AC47" s="14">
        <f t="shared" si="24"/>
        <v>4.2325776721350881</v>
      </c>
      <c r="AG47" s="16"/>
      <c r="AH47" s="13" t="s">
        <v>25</v>
      </c>
      <c r="AI47" s="14" t="str">
        <f t="shared" si="26"/>
        <v/>
      </c>
      <c r="AJ47" s="14" t="str">
        <f t="shared" si="3"/>
        <v/>
      </c>
      <c r="AK47" s="14" t="str">
        <f t="shared" si="4"/>
        <v>unk</v>
      </c>
      <c r="AL47" s="14" t="str">
        <f t="shared" si="5"/>
        <v>unk</v>
      </c>
      <c r="AM47" s="14" t="str">
        <f t="shared" si="6"/>
        <v>unk</v>
      </c>
    </row>
    <row r="48" spans="3:39" ht="14.65" thickTop="1" x14ac:dyDescent="0.45"/>
    <row r="51" spans="3:39" ht="23.25" x14ac:dyDescent="0.7">
      <c r="E51" s="3" t="s">
        <v>30</v>
      </c>
      <c r="O51" s="3" t="s">
        <v>31</v>
      </c>
      <c r="Y51" s="3" t="s">
        <v>29</v>
      </c>
      <c r="AI51" s="3" t="s">
        <v>28</v>
      </c>
    </row>
    <row r="52" spans="3:39" ht="14.65" thickBot="1" x14ac:dyDescent="0.5"/>
    <row r="53" spans="3:39" ht="24" customHeight="1" thickTop="1" thickBot="1" x14ac:dyDescent="0.5">
      <c r="C53" s="4"/>
      <c r="D53" s="5"/>
      <c r="E53" s="6" t="s">
        <v>22</v>
      </c>
      <c r="F53" s="7"/>
      <c r="G53" s="7"/>
      <c r="H53" s="7"/>
      <c r="I53" s="8"/>
      <c r="M53" s="4"/>
      <c r="N53" s="5"/>
      <c r="O53" s="6" t="s">
        <v>22</v>
      </c>
      <c r="P53" s="7"/>
      <c r="Q53" s="7"/>
      <c r="R53" s="7"/>
      <c r="S53" s="8"/>
      <c r="W53" s="4"/>
      <c r="X53" s="5"/>
      <c r="Y53" s="6" t="s">
        <v>22</v>
      </c>
      <c r="Z53" s="7"/>
      <c r="AA53" s="7"/>
      <c r="AB53" s="7"/>
      <c r="AC53" s="8"/>
      <c r="AG53" s="4"/>
      <c r="AH53" s="5"/>
      <c r="AI53" s="6" t="s">
        <v>22</v>
      </c>
      <c r="AJ53" s="7"/>
      <c r="AK53" s="7"/>
      <c r="AL53" s="7"/>
      <c r="AM53" s="8"/>
    </row>
    <row r="54" spans="3:39" ht="18.75" thickTop="1" thickBot="1" x14ac:dyDescent="0.5">
      <c r="C54" s="9"/>
      <c r="D54" s="10"/>
      <c r="E54" s="11">
        <v>64</v>
      </c>
      <c r="F54" s="11" t="s">
        <v>23</v>
      </c>
      <c r="G54" s="11" t="s">
        <v>25</v>
      </c>
      <c r="H54" s="11" t="s">
        <v>26</v>
      </c>
      <c r="I54" s="11" t="s">
        <v>27</v>
      </c>
      <c r="M54" s="9"/>
      <c r="N54" s="10"/>
      <c r="O54" s="11">
        <v>64</v>
      </c>
      <c r="P54" s="11" t="s">
        <v>23</v>
      </c>
      <c r="Q54" s="11" t="s">
        <v>25</v>
      </c>
      <c r="R54" s="11" t="s">
        <v>26</v>
      </c>
      <c r="S54" s="11" t="s">
        <v>27</v>
      </c>
      <c r="W54" s="9"/>
      <c r="X54" s="10"/>
      <c r="Y54" s="11">
        <v>64</v>
      </c>
      <c r="Z54" s="11" t="s">
        <v>23</v>
      </c>
      <c r="AA54" s="11" t="s">
        <v>25</v>
      </c>
      <c r="AB54" s="11" t="s">
        <v>26</v>
      </c>
      <c r="AC54" s="11" t="s">
        <v>27</v>
      </c>
      <c r="AG54" s="9"/>
      <c r="AH54" s="10"/>
      <c r="AI54" s="11">
        <v>64</v>
      </c>
      <c r="AJ54" s="11" t="s">
        <v>23</v>
      </c>
      <c r="AK54" s="11" t="s">
        <v>25</v>
      </c>
      <c r="AL54" s="11" t="s">
        <v>26</v>
      </c>
      <c r="AM54" s="11" t="s">
        <v>27</v>
      </c>
    </row>
    <row r="55" spans="3:39" ht="18.75" customHeight="1" thickTop="1" thickBot="1" x14ac:dyDescent="0.5">
      <c r="C55" s="12" t="s">
        <v>4</v>
      </c>
      <c r="D55" s="13" t="str">
        <f>D43</f>
        <v>64</v>
      </c>
      <c r="E55" s="18">
        <f>IF(E31="","",Y31/E31)</f>
        <v>3.9314626390023562</v>
      </c>
      <c r="F55" s="18">
        <f t="shared" ref="F55:I55" si="27">IF(F31="","",Z31/F31)</f>
        <v>1.88112120855437</v>
      </c>
      <c r="G55" s="18">
        <f t="shared" si="27"/>
        <v>1.7228917267444765</v>
      </c>
      <c r="H55" s="18">
        <f t="shared" si="27"/>
        <v>1.716611044540614</v>
      </c>
      <c r="I55" s="18">
        <f t="shared" si="27"/>
        <v>1.7159811809560246</v>
      </c>
      <c r="M55" s="12" t="s">
        <v>4</v>
      </c>
      <c r="N55" s="13" t="str">
        <f>N43</f>
        <v>64</v>
      </c>
      <c r="O55" s="14">
        <f>IF(Y31="","",AI31/Y31)</f>
        <v>3.8615111156907703E-2</v>
      </c>
      <c r="P55" s="14">
        <f t="shared" ref="P55:S55" si="28">IF(Z31="","",AJ31/Z31)</f>
        <v>5.9615073414389437E-2</v>
      </c>
      <c r="Q55" s="14">
        <f t="shared" si="28"/>
        <v>0.55808543988805415</v>
      </c>
      <c r="R55" s="14">
        <f t="shared" si="28"/>
        <v>2.1620758617374163</v>
      </c>
      <c r="S55" s="14">
        <f t="shared" si="28"/>
        <v>34.280808931147249</v>
      </c>
      <c r="W55" s="12" t="s">
        <v>4</v>
      </c>
      <c r="X55" s="13" t="str">
        <f>X43</f>
        <v>64</v>
      </c>
      <c r="Y55" s="14">
        <f>IF(E31="","",AI31/E31)</f>
        <v>0.15181386681430567</v>
      </c>
      <c r="Z55" s="14">
        <f t="shared" ref="Z55:AC55" si="29">IF(F31="","",AJ31/F31)</f>
        <v>0.11214317894933375</v>
      </c>
      <c r="AA55" s="14">
        <f t="shared" si="29"/>
        <v>0.96152078719968037</v>
      </c>
      <c r="AB55" s="14">
        <f t="shared" si="29"/>
        <v>3.7114433033931147</v>
      </c>
      <c r="AC55" s="14">
        <f t="shared" si="29"/>
        <v>58.825222993797894</v>
      </c>
      <c r="AG55" s="12" t="s">
        <v>4</v>
      </c>
      <c r="AH55" s="13" t="str">
        <f>AH43</f>
        <v>64</v>
      </c>
      <c r="AI55" s="14" t="str">
        <f>IF(AI43="","",IF(AS43=0,"unk",AI43/AS43))</f>
        <v>unk</v>
      </c>
      <c r="AJ55" s="14" t="str">
        <f t="shared" ref="AJ55:AJ59" si="30">IF(AJ43="","",IF(AT43=0,"unk",AJ43/AT43))</f>
        <v>unk</v>
      </c>
      <c r="AK55" s="14" t="str">
        <f t="shared" ref="AK55:AK59" si="31">IF(AK43="","",IF(AU43=0,"unk",AK43/AU43))</f>
        <v>unk</v>
      </c>
      <c r="AL55" s="14" t="str">
        <f t="shared" ref="AL55:AL59" si="32">IF(AL43="","",IF(AV43=0,"unk",AL43/AV43))</f>
        <v>unk</v>
      </c>
      <c r="AM55" s="14" t="str">
        <f t="shared" ref="AM55:AM59" si="33">IF(AM43="","",IF(AW43=0,"unk",AM43/AW43))</f>
        <v>unk</v>
      </c>
    </row>
    <row r="56" spans="3:39" ht="18.75" thickTop="1" thickBot="1" x14ac:dyDescent="0.5">
      <c r="C56" s="15"/>
      <c r="D56" s="13" t="str">
        <f t="shared" ref="D56:D59" si="34">D44</f>
        <v>256</v>
      </c>
      <c r="E56" s="18" t="str">
        <f t="shared" ref="E56:E59" si="35">IF(E32="","",Y32/E32)</f>
        <v/>
      </c>
      <c r="F56" s="18">
        <f t="shared" ref="F56:F59" si="36">IF(F32="","",Z32/F32)</f>
        <v>1.8417472907542178</v>
      </c>
      <c r="G56" s="18">
        <f t="shared" ref="G56:G59" si="37">IF(G32="","",AA32/G32)</f>
        <v>1.6870306481440487</v>
      </c>
      <c r="H56" s="18">
        <f t="shared" ref="H56:H59" si="38">IF(H32="","",AB32/H32)</f>
        <v>1.6808907055455187</v>
      </c>
      <c r="I56" s="18">
        <f t="shared" ref="I56:I59" si="39">IF(I32="","",AC32/I32)</f>
        <v>1.6792634533243764</v>
      </c>
      <c r="M56" s="15"/>
      <c r="N56" s="13" t="str">
        <f t="shared" ref="N56:N59" si="40">N44</f>
        <v>256</v>
      </c>
      <c r="O56" s="14" t="str">
        <f t="shared" ref="O56:O59" si="41">IF(Y32="","",AI32/Y32)</f>
        <v/>
      </c>
      <c r="P56" s="14">
        <f t="shared" ref="P56:P59" si="42">IF(Z32="","",AJ32/Z32)</f>
        <v>1.5649430552625208E-2</v>
      </c>
      <c r="Q56" s="14">
        <f t="shared" ref="Q56:Q59" si="43">IF(AA32="","",AK32/AA32)</f>
        <v>0.1457297451705962</v>
      </c>
      <c r="R56" s="14">
        <f t="shared" ref="R56:R59" si="44">IF(AB32="","",AL32/AB32)</f>
        <v>0.56442586452275234</v>
      </c>
      <c r="S56" s="14">
        <f t="shared" ref="S56:S59" si="45">IF(AC32="","",AM32/AC32)</f>
        <v>8.9411016154727658</v>
      </c>
      <c r="W56" s="15"/>
      <c r="X56" s="13" t="str">
        <f t="shared" ref="X56:X59" si="46">X44</f>
        <v>256</v>
      </c>
      <c r="Y56" s="14" t="str">
        <f t="shared" ref="Y56:Y59" si="47">IF(E32="","",AI32/E32)</f>
        <v/>
      </c>
      <c r="Z56" s="14">
        <f t="shared" ref="Z56:Z59" si="48">IF(F32="","",AJ32/F32)</f>
        <v>2.8822296322143757E-2</v>
      </c>
      <c r="AA56" s="14">
        <f t="shared" ref="AA56:AA59" si="49">IF(G32="","",AK32/G32)</f>
        <v>0.24585054644901796</v>
      </c>
      <c r="AB56" s="14">
        <f t="shared" ref="AB56:AB59" si="50">IF(H32="","",AL32/H32)</f>
        <v>0.94873818964578849</v>
      </c>
      <c r="AC56" s="14">
        <f t="shared" ref="AC56:AC59" si="51">IF(I32="","",AM32/I32)</f>
        <v>15.014465175322959</v>
      </c>
      <c r="AG56" s="15"/>
      <c r="AH56" s="13" t="str">
        <f t="shared" ref="AH56:AH59" si="52">AH44</f>
        <v>256</v>
      </c>
      <c r="AI56" s="14" t="str">
        <f t="shared" ref="AI56:AI59" si="53">IF(AI44="","",IF(AS44=0,"unk",AI44/AS44))</f>
        <v/>
      </c>
      <c r="AJ56" s="14" t="str">
        <f t="shared" si="30"/>
        <v>unk</v>
      </c>
      <c r="AK56" s="14" t="str">
        <f t="shared" si="31"/>
        <v>unk</v>
      </c>
      <c r="AL56" s="14" t="str">
        <f t="shared" si="32"/>
        <v>unk</v>
      </c>
      <c r="AM56" s="14" t="str">
        <f t="shared" si="33"/>
        <v>unk</v>
      </c>
    </row>
    <row r="57" spans="3:39" ht="18.75" thickTop="1" thickBot="1" x14ac:dyDescent="0.5">
      <c r="C57" s="15"/>
      <c r="D57" s="13" t="str">
        <f t="shared" si="34"/>
        <v>1K</v>
      </c>
      <c r="E57" s="18" t="str">
        <f t="shared" si="35"/>
        <v/>
      </c>
      <c r="F57" s="18">
        <f t="shared" si="36"/>
        <v>1.8317465688110799</v>
      </c>
      <c r="G57" s="18">
        <f t="shared" si="37"/>
        <v>1.6779109851726883</v>
      </c>
      <c r="H57" s="18">
        <f t="shared" si="38"/>
        <v>1.6717893427388979</v>
      </c>
      <c r="I57" s="18">
        <f t="shared" si="39"/>
        <v>1.669874561217086</v>
      </c>
      <c r="M57" s="15"/>
      <c r="N57" s="13" t="str">
        <f t="shared" si="40"/>
        <v>1K</v>
      </c>
      <c r="O57" s="14" t="str">
        <f t="shared" si="41"/>
        <v/>
      </c>
      <c r="P57" s="14">
        <f t="shared" si="42"/>
        <v>3.9619779758969936E-3</v>
      </c>
      <c r="Q57" s="14">
        <f t="shared" si="43"/>
        <v>3.6845593217949113E-2</v>
      </c>
      <c r="R57" s="14">
        <f t="shared" si="44"/>
        <v>0.14269451066398056</v>
      </c>
      <c r="S57" s="14">
        <f t="shared" si="45"/>
        <v>2.2597895049986527</v>
      </c>
      <c r="W57" s="15"/>
      <c r="X57" s="13" t="str">
        <f t="shared" si="46"/>
        <v>1K</v>
      </c>
      <c r="Y57" s="14" t="str">
        <f t="shared" si="47"/>
        <v/>
      </c>
      <c r="Z57" s="14">
        <f t="shared" si="48"/>
        <v>7.257339563054385E-3</v>
      </c>
      <c r="AA57" s="14">
        <f t="shared" si="49"/>
        <v>6.1823625615601119E-2</v>
      </c>
      <c r="AB57" s="14">
        <f t="shared" si="50"/>
        <v>0.23855516219538472</v>
      </c>
      <c r="AC57" s="14">
        <f t="shared" si="51"/>
        <v>3.7735650081026013</v>
      </c>
      <c r="AG57" s="15"/>
      <c r="AH57" s="13" t="str">
        <f t="shared" si="52"/>
        <v>1K</v>
      </c>
      <c r="AI57" s="14" t="str">
        <f t="shared" si="53"/>
        <v/>
      </c>
      <c r="AJ57" s="14" t="str">
        <f t="shared" si="30"/>
        <v>unk</v>
      </c>
      <c r="AK57" s="14" t="str">
        <f t="shared" si="31"/>
        <v>unk</v>
      </c>
      <c r="AL57" s="14" t="str">
        <f t="shared" si="32"/>
        <v>unk</v>
      </c>
      <c r="AM57" s="14" t="str">
        <f t="shared" si="33"/>
        <v>unk</v>
      </c>
    </row>
    <row r="58" spans="3:39" ht="18.75" thickTop="1" thickBot="1" x14ac:dyDescent="0.5">
      <c r="C58" s="15"/>
      <c r="D58" s="13" t="str">
        <f t="shared" si="34"/>
        <v>4K</v>
      </c>
      <c r="E58" s="18" t="str">
        <f t="shared" si="35"/>
        <v/>
      </c>
      <c r="F58" s="18" t="str">
        <f t="shared" si="36"/>
        <v/>
      </c>
      <c r="G58" s="18">
        <f t="shared" si="37"/>
        <v>1.6756723670471814</v>
      </c>
      <c r="H58" s="18">
        <f t="shared" si="38"/>
        <v>1.669465554378109</v>
      </c>
      <c r="I58" s="18">
        <f t="shared" si="39"/>
        <v>1.6675518352205136</v>
      </c>
      <c r="M58" s="15"/>
      <c r="N58" s="13" t="str">
        <f t="shared" si="40"/>
        <v>4K</v>
      </c>
      <c r="O58" s="14" t="str">
        <f t="shared" si="41"/>
        <v/>
      </c>
      <c r="P58" s="14" t="str">
        <f t="shared" si="42"/>
        <v/>
      </c>
      <c r="Q58" s="14">
        <f t="shared" si="43"/>
        <v>9.238061448555818E-3</v>
      </c>
      <c r="R58" s="14">
        <f t="shared" si="44"/>
        <v>3.5773256808059144E-2</v>
      </c>
      <c r="S58" s="14">
        <f t="shared" si="45"/>
        <v>0.56652098254153649</v>
      </c>
      <c r="W58" s="15"/>
      <c r="X58" s="13" t="str">
        <f t="shared" si="46"/>
        <v>4K</v>
      </c>
      <c r="Y58" s="14" t="str">
        <f t="shared" si="47"/>
        <v/>
      </c>
      <c r="Z58" s="14" t="str">
        <f t="shared" si="48"/>
        <v/>
      </c>
      <c r="AA58" s="14">
        <f t="shared" si="49"/>
        <v>1.5479964294428841E-2</v>
      </c>
      <c r="AB58" s="14">
        <f t="shared" si="50"/>
        <v>5.9722220008976923E-2</v>
      </c>
      <c r="AC58" s="14">
        <f t="shared" si="51"/>
        <v>0.94470310412806768</v>
      </c>
      <c r="AG58" s="15"/>
      <c r="AH58" s="13" t="str">
        <f t="shared" si="52"/>
        <v>4K</v>
      </c>
      <c r="AI58" s="14" t="str">
        <f t="shared" si="53"/>
        <v/>
      </c>
      <c r="AJ58" s="14" t="str">
        <f t="shared" si="30"/>
        <v/>
      </c>
      <c r="AK58" s="14" t="str">
        <f t="shared" si="31"/>
        <v>unk</v>
      </c>
      <c r="AL58" s="14" t="str">
        <f t="shared" si="32"/>
        <v>unk</v>
      </c>
      <c r="AM58" s="14" t="str">
        <f t="shared" si="33"/>
        <v>unk</v>
      </c>
    </row>
    <row r="59" spans="3:39" ht="18.75" thickTop="1" thickBot="1" x14ac:dyDescent="0.5">
      <c r="C59" s="16"/>
      <c r="D59" s="13" t="str">
        <f t="shared" si="34"/>
        <v>16K</v>
      </c>
      <c r="E59" s="18" t="str">
        <f t="shared" si="35"/>
        <v/>
      </c>
      <c r="F59" s="18" t="str">
        <f t="shared" si="36"/>
        <v/>
      </c>
      <c r="G59" s="18">
        <f t="shared" si="37"/>
        <v>1.6750920130966873</v>
      </c>
      <c r="H59" s="18">
        <f t="shared" si="38"/>
        <v>1.6688901219917673</v>
      </c>
      <c r="I59" s="18">
        <f t="shared" si="39"/>
        <v>1.6669835157056554</v>
      </c>
      <c r="M59" s="16"/>
      <c r="N59" s="13" t="str">
        <f t="shared" si="40"/>
        <v>16K</v>
      </c>
      <c r="O59" s="14" t="str">
        <f t="shared" si="41"/>
        <v/>
      </c>
      <c r="P59" s="14" t="str">
        <f t="shared" si="42"/>
        <v/>
      </c>
      <c r="Q59" s="14">
        <f t="shared" si="43"/>
        <v>2.311123753144627E-3</v>
      </c>
      <c r="R59" s="14">
        <f t="shared" si="44"/>
        <v>8.9496151362257921E-3</v>
      </c>
      <c r="S59" s="14">
        <f t="shared" si="45"/>
        <v>0.14173064323806978</v>
      </c>
      <c r="W59" s="16"/>
      <c r="X59" s="13" t="str">
        <f t="shared" si="46"/>
        <v>16K</v>
      </c>
      <c r="Y59" s="14" t="str">
        <f t="shared" si="47"/>
        <v/>
      </c>
      <c r="Z59" s="14" t="str">
        <f t="shared" si="48"/>
        <v/>
      </c>
      <c r="AA59" s="14">
        <f t="shared" si="49"/>
        <v>3.8713449401706051E-3</v>
      </c>
      <c r="AB59" s="14">
        <f t="shared" si="50"/>
        <v>1.4935924296475228E-2</v>
      </c>
      <c r="AC59" s="14">
        <f t="shared" si="51"/>
        <v>0.23626264594822155</v>
      </c>
      <c r="AG59" s="16"/>
      <c r="AH59" s="13" t="str">
        <f t="shared" si="52"/>
        <v>16K</v>
      </c>
      <c r="AI59" s="14" t="str">
        <f t="shared" si="53"/>
        <v/>
      </c>
      <c r="AJ59" s="14" t="str">
        <f t="shared" si="30"/>
        <v/>
      </c>
      <c r="AK59" s="14" t="str">
        <f t="shared" si="31"/>
        <v>unk</v>
      </c>
      <c r="AL59" s="14" t="str">
        <f t="shared" si="32"/>
        <v>unk</v>
      </c>
      <c r="AM59" s="14" t="str">
        <f t="shared" si="33"/>
        <v>unk</v>
      </c>
    </row>
    <row r="60" spans="3:39" ht="14.65" thickTop="1" x14ac:dyDescent="0.45"/>
  </sheetData>
  <mergeCells count="16">
    <mergeCell ref="C55:C59"/>
    <mergeCell ref="M55:M59"/>
    <mergeCell ref="W55:W59"/>
    <mergeCell ref="AG55:AG59"/>
    <mergeCell ref="Y41:AC41"/>
    <mergeCell ref="W43:W47"/>
    <mergeCell ref="AI41:AM41"/>
    <mergeCell ref="AG43:AG47"/>
    <mergeCell ref="E53:I53"/>
    <mergeCell ref="O53:S53"/>
    <mergeCell ref="Y53:AC53"/>
    <mergeCell ref="AI53:AM53"/>
    <mergeCell ref="E41:I41"/>
    <mergeCell ref="C43:C47"/>
    <mergeCell ref="O41:S41"/>
    <mergeCell ref="M43:M47"/>
  </mergeCells>
  <conditionalFormatting sqref="E43:I47">
    <cfRule type="colorScale" priority="10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O43:S47">
    <cfRule type="colorScale" priority="8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Y43:AC47">
    <cfRule type="colorScale" priority="7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AI43:AM47">
    <cfRule type="colorScale" priority="6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Y55:AC59">
    <cfRule type="colorScale" priority="3">
      <colorScale>
        <cfvo type="num" val="1"/>
        <cfvo type="num" val="1.5"/>
        <cfvo type="num" val="2"/>
        <color rgb="FF63BE7B"/>
        <color rgb="FFFFEB84"/>
        <color rgb="FFF8696B"/>
      </colorScale>
    </cfRule>
  </conditionalFormatting>
  <conditionalFormatting sqref="AI55:AM59">
    <cfRule type="colorScale" priority="2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E55:I59 O55:S59 Y55:AC59">
    <cfRule type="colorScale" priority="1">
      <colorScale>
        <cfvo type="num" val="1"/>
        <cfvo type="num" val="1.5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Higbee</cp:lastModifiedBy>
  <dcterms:created xsi:type="dcterms:W3CDTF">2021-09-18T15:43:19Z</dcterms:created>
  <dcterms:modified xsi:type="dcterms:W3CDTF">2021-09-18T19:06:52Z</dcterms:modified>
</cp:coreProperties>
</file>