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59993DAA-0880-4AF7-9D2D-97C10772E93E}" xr6:coauthVersionLast="47" xr6:coauthVersionMax="47" xr10:uidLastSave="{00000000-0000-0000-0000-000000000000}"/>
  <bookViews>
    <workbookView xWindow="997" yWindow="75" windowWidth="19868" windowHeight="12757" activeTab="1" xr2:uid="{00000000-000D-0000-FFFF-FFFF00000000}"/>
  </bookViews>
  <sheets>
    <sheet name="Sheet1" sheetId="1" r:id="rId1"/>
    <sheet name="SYNOP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60" i="3" l="1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AS59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Y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9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BM26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BM7" i="3"/>
  <c r="BX46" i="3"/>
  <c r="BV46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AS26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AS7" i="3"/>
  <c r="Y8" i="3"/>
  <c r="Z8" i="3"/>
  <c r="AA8" i="3"/>
  <c r="AB8" i="3"/>
  <c r="AC8" i="3"/>
  <c r="AD8" i="3"/>
  <c r="AE8" i="3"/>
  <c r="AE27" i="3" s="1"/>
  <c r="AF8" i="3"/>
  <c r="AF27" i="3" s="1"/>
  <c r="AG8" i="3"/>
  <c r="AH8" i="3"/>
  <c r="AI8" i="3"/>
  <c r="AI27" i="3" s="1"/>
  <c r="AJ8" i="3"/>
  <c r="AJ27" i="3" s="1"/>
  <c r="AK8" i="3"/>
  <c r="AL8" i="3"/>
  <c r="AM8" i="3"/>
  <c r="Y9" i="3"/>
  <c r="Y28" i="3" s="1"/>
  <c r="Z9" i="3"/>
  <c r="AA9" i="3"/>
  <c r="AB9" i="3"/>
  <c r="AC9" i="3"/>
  <c r="AC28" i="3" s="1"/>
  <c r="AD9" i="3"/>
  <c r="AE9" i="3"/>
  <c r="AF9" i="3"/>
  <c r="AF28" i="3" s="1"/>
  <c r="AG9" i="3"/>
  <c r="AH9" i="3"/>
  <c r="AI9" i="3"/>
  <c r="AJ9" i="3"/>
  <c r="AJ28" i="3" s="1"/>
  <c r="AK9" i="3"/>
  <c r="AK28" i="3" s="1"/>
  <c r="AL9" i="3"/>
  <c r="AM9" i="3"/>
  <c r="Y10" i="3"/>
  <c r="Z10" i="3"/>
  <c r="Z29" i="3" s="1"/>
  <c r="AA10" i="3"/>
  <c r="AB10" i="3"/>
  <c r="AC10" i="3"/>
  <c r="AD10" i="3"/>
  <c r="AD29" i="3" s="1"/>
  <c r="AE10" i="3"/>
  <c r="AF10" i="3"/>
  <c r="AG10" i="3"/>
  <c r="AG29" i="3" s="1"/>
  <c r="AH10" i="3"/>
  <c r="AH29" i="3" s="1"/>
  <c r="AI10" i="3"/>
  <c r="AJ10" i="3"/>
  <c r="AK10" i="3"/>
  <c r="AK29" i="3" s="1"/>
  <c r="AL10" i="3"/>
  <c r="AM10" i="3"/>
  <c r="Y11" i="3"/>
  <c r="Z11" i="3"/>
  <c r="AA11" i="3"/>
  <c r="AA30" i="3" s="1"/>
  <c r="AB11" i="3"/>
  <c r="AC11" i="3"/>
  <c r="AD11" i="3"/>
  <c r="AE11" i="3"/>
  <c r="AE30" i="3" s="1"/>
  <c r="AF11" i="3"/>
  <c r="AG11" i="3"/>
  <c r="AH11" i="3"/>
  <c r="AH30" i="3" s="1"/>
  <c r="AI11" i="3"/>
  <c r="AI30" i="3" s="1"/>
  <c r="AJ11" i="3"/>
  <c r="AK11" i="3"/>
  <c r="AL11" i="3"/>
  <c r="AL30" i="3" s="1"/>
  <c r="AM11" i="3"/>
  <c r="AM30" i="3" s="1"/>
  <c r="Y12" i="3"/>
  <c r="Z12" i="3"/>
  <c r="AA12" i="3"/>
  <c r="AB12" i="3"/>
  <c r="AC12" i="3"/>
  <c r="AD12" i="3"/>
  <c r="AE12" i="3"/>
  <c r="AF12" i="3"/>
  <c r="AG12" i="3"/>
  <c r="AH12" i="3"/>
  <c r="AI12" i="3"/>
  <c r="AI31" i="3" s="1"/>
  <c r="AJ12" i="3"/>
  <c r="AJ31" i="3" s="1"/>
  <c r="AK12" i="3"/>
  <c r="AL12" i="3"/>
  <c r="AM12" i="3"/>
  <c r="AM31" i="3" s="1"/>
  <c r="Y13" i="3"/>
  <c r="Y32" i="3" s="1"/>
  <c r="Z13" i="3"/>
  <c r="AA13" i="3"/>
  <c r="AB13" i="3"/>
  <c r="AC13" i="3"/>
  <c r="AC32" i="3" s="1"/>
  <c r="AD13" i="3"/>
  <c r="AE13" i="3"/>
  <c r="AF13" i="3"/>
  <c r="AG13" i="3"/>
  <c r="AG32" i="3" s="1"/>
  <c r="AH13" i="3"/>
  <c r="AI13" i="3"/>
  <c r="AJ13" i="3"/>
  <c r="AJ32" i="3" s="1"/>
  <c r="AK13" i="3"/>
  <c r="AL13" i="3"/>
  <c r="AM13" i="3"/>
  <c r="Y14" i="3"/>
  <c r="Y33" i="3" s="1"/>
  <c r="Z14" i="3"/>
  <c r="Z33" i="3" s="1"/>
  <c r="AA14" i="3"/>
  <c r="AB14" i="3"/>
  <c r="AC14" i="3"/>
  <c r="AD14" i="3"/>
  <c r="AD33" i="3" s="1"/>
  <c r="AE14" i="3"/>
  <c r="AF14" i="3"/>
  <c r="AG14" i="3"/>
  <c r="AH14" i="3"/>
  <c r="AH33" i="3" s="1"/>
  <c r="AI14" i="3"/>
  <c r="AJ14" i="3"/>
  <c r="AK14" i="3"/>
  <c r="AK33" i="3" s="1"/>
  <c r="AL14" i="3"/>
  <c r="AL33" i="3" s="1"/>
  <c r="AM14" i="3"/>
  <c r="Y15" i="3"/>
  <c r="Z15" i="3"/>
  <c r="Z34" i="3" s="1"/>
  <c r="AA15" i="3"/>
  <c r="AB15" i="3"/>
  <c r="AC15" i="3"/>
  <c r="AD15" i="3"/>
  <c r="AE15" i="3"/>
  <c r="AE34" i="3" s="1"/>
  <c r="AF15" i="3"/>
  <c r="AG15" i="3"/>
  <c r="AH15" i="3"/>
  <c r="AI15" i="3"/>
  <c r="AI34" i="3" s="1"/>
  <c r="AJ15" i="3"/>
  <c r="AK15" i="3"/>
  <c r="AL15" i="3"/>
  <c r="AL34" i="3" s="1"/>
  <c r="AM15" i="3"/>
  <c r="AM34" i="3" s="1"/>
  <c r="Y16" i="3"/>
  <c r="Z16" i="3"/>
  <c r="AA16" i="3"/>
  <c r="AA35" i="3" s="1"/>
  <c r="AB16" i="3"/>
  <c r="AB35" i="3" s="1"/>
  <c r="AC16" i="3"/>
  <c r="AD16" i="3"/>
  <c r="AE16" i="3"/>
  <c r="AF16" i="3"/>
  <c r="AG16" i="3"/>
  <c r="AH16" i="3"/>
  <c r="AI16" i="3"/>
  <c r="AJ16" i="3"/>
  <c r="AK16" i="3"/>
  <c r="AL16" i="3"/>
  <c r="AM16" i="3"/>
  <c r="AM35" i="3" s="1"/>
  <c r="Y17" i="3"/>
  <c r="Y36" i="3" s="1"/>
  <c r="Z17" i="3"/>
  <c r="AA17" i="3"/>
  <c r="AB17" i="3"/>
  <c r="AB36" i="3" s="1"/>
  <c r="AC17" i="3"/>
  <c r="AC36" i="3" s="1"/>
  <c r="AD17" i="3"/>
  <c r="AE17" i="3"/>
  <c r="AF17" i="3"/>
  <c r="AG17" i="3"/>
  <c r="AG36" i="3" s="1"/>
  <c r="AH17" i="3"/>
  <c r="AI17" i="3"/>
  <c r="AJ17" i="3"/>
  <c r="AK17" i="3"/>
  <c r="AK36" i="3" s="1"/>
  <c r="AL17" i="3"/>
  <c r="AM17" i="3"/>
  <c r="Y18" i="3"/>
  <c r="Y37" i="3" s="1"/>
  <c r="Z18" i="3"/>
  <c r="AA18" i="3"/>
  <c r="AB18" i="3"/>
  <c r="AC18" i="3"/>
  <c r="AD18" i="3"/>
  <c r="AD37" i="3" s="1"/>
  <c r="AE18" i="3"/>
  <c r="AF18" i="3"/>
  <c r="AG18" i="3"/>
  <c r="AG37" i="3" s="1"/>
  <c r="AH18" i="3"/>
  <c r="AH37" i="3" s="1"/>
  <c r="AI18" i="3"/>
  <c r="AJ18" i="3"/>
  <c r="AK18" i="3"/>
  <c r="AK37" i="3" s="1"/>
  <c r="AL18" i="3"/>
  <c r="AL37" i="3" s="1"/>
  <c r="AM18" i="3"/>
  <c r="Z7" i="3"/>
  <c r="AA7" i="3"/>
  <c r="AB7" i="3"/>
  <c r="AC7" i="3"/>
  <c r="AC26" i="3" s="1"/>
  <c r="AD7" i="3"/>
  <c r="AE7" i="3"/>
  <c r="AF7" i="3"/>
  <c r="AG7" i="3"/>
  <c r="AG26" i="3" s="1"/>
  <c r="AH7" i="3"/>
  <c r="AI7" i="3"/>
  <c r="AJ7" i="3"/>
  <c r="AK7" i="3"/>
  <c r="AK26" i="3" s="1"/>
  <c r="AL7" i="3"/>
  <c r="AM7" i="3"/>
  <c r="Y7" i="3"/>
  <c r="AG28" i="3"/>
  <c r="AL29" i="3"/>
  <c r="AB31" i="3"/>
  <c r="AK32" i="3"/>
  <c r="AA34" i="3"/>
  <c r="AF35" i="3"/>
  <c r="Z37" i="3"/>
  <c r="AB26" i="3"/>
  <c r="AJ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E7" i="3"/>
  <c r="BD46" i="3"/>
  <c r="BB46" i="3"/>
  <c r="AA27" i="3"/>
  <c r="AM27" i="3"/>
  <c r="AB28" i="3"/>
  <c r="Y29" i="3"/>
  <c r="AC29" i="3"/>
  <c r="Z30" i="3"/>
  <c r="AD30" i="3"/>
  <c r="AA31" i="3"/>
  <c r="AE31" i="3"/>
  <c r="AB32" i="3"/>
  <c r="AF32" i="3"/>
  <c r="AC33" i="3"/>
  <c r="AG33" i="3"/>
  <c r="AD34" i="3"/>
  <c r="AH34" i="3"/>
  <c r="AE35" i="3"/>
  <c r="AI35" i="3"/>
  <c r="AF36" i="3"/>
  <c r="AJ36" i="3"/>
  <c r="AA37" i="3"/>
  <c r="AC37" i="3"/>
  <c r="AE37" i="3"/>
  <c r="AI37" i="3"/>
  <c r="AM37" i="3"/>
  <c r="AA26" i="3"/>
  <c r="AE26" i="3"/>
  <c r="AI26" i="3"/>
  <c r="AJ46" i="3"/>
  <c r="AH46" i="3"/>
  <c r="AJ37" i="3"/>
  <c r="AF37" i="3"/>
  <c r="AB37" i="3"/>
  <c r="AM36" i="3"/>
  <c r="AL36" i="3"/>
  <c r="AI36" i="3"/>
  <c r="AH36" i="3"/>
  <c r="AE36" i="3"/>
  <c r="AD36" i="3"/>
  <c r="AA36" i="3"/>
  <c r="Z36" i="3"/>
  <c r="AL35" i="3"/>
  <c r="AK35" i="3"/>
  <c r="AJ35" i="3"/>
  <c r="AH35" i="3"/>
  <c r="AG35" i="3"/>
  <c r="AD35" i="3"/>
  <c r="AC35" i="3"/>
  <c r="Z35" i="3"/>
  <c r="Y35" i="3"/>
  <c r="AK34" i="3"/>
  <c r="AJ34" i="3"/>
  <c r="AG34" i="3"/>
  <c r="AF34" i="3"/>
  <c r="AC34" i="3"/>
  <c r="AB34" i="3"/>
  <c r="Y34" i="3"/>
  <c r="AM33" i="3"/>
  <c r="AJ33" i="3"/>
  <c r="AI33" i="3"/>
  <c r="AF33" i="3"/>
  <c r="AE33" i="3"/>
  <c r="AB33" i="3"/>
  <c r="AA33" i="3"/>
  <c r="AM32" i="3"/>
  <c r="AL32" i="3"/>
  <c r="AI32" i="3"/>
  <c r="AH32" i="3"/>
  <c r="AE32" i="3"/>
  <c r="AD32" i="3"/>
  <c r="AA32" i="3"/>
  <c r="Z32" i="3"/>
  <c r="AL31" i="3"/>
  <c r="AK31" i="3"/>
  <c r="AH31" i="3"/>
  <c r="AG31" i="3"/>
  <c r="AF31" i="3"/>
  <c r="AD31" i="3"/>
  <c r="AC31" i="3"/>
  <c r="Z31" i="3"/>
  <c r="Y31" i="3"/>
  <c r="AK30" i="3"/>
  <c r="AJ30" i="3"/>
  <c r="AG30" i="3"/>
  <c r="AF30" i="3"/>
  <c r="AC30" i="3"/>
  <c r="AB30" i="3"/>
  <c r="Y30" i="3"/>
  <c r="AM29" i="3"/>
  <c r="AJ29" i="3"/>
  <c r="AI29" i="3"/>
  <c r="AF29" i="3"/>
  <c r="AE29" i="3"/>
  <c r="AB29" i="3"/>
  <c r="AA29" i="3"/>
  <c r="AM28" i="3"/>
  <c r="AL28" i="3"/>
  <c r="AI28" i="3"/>
  <c r="AH28" i="3"/>
  <c r="AE28" i="3"/>
  <c r="AD28" i="3"/>
  <c r="AA28" i="3"/>
  <c r="Z28" i="3"/>
  <c r="AL27" i="3"/>
  <c r="AK27" i="3"/>
  <c r="AH27" i="3"/>
  <c r="AG27" i="3"/>
  <c r="AD27" i="3"/>
  <c r="AC27" i="3"/>
  <c r="AB27" i="3"/>
  <c r="Z27" i="3"/>
  <c r="Y27" i="3"/>
  <c r="AM26" i="3"/>
  <c r="AL26" i="3"/>
  <c r="AH26" i="3"/>
  <c r="AF26" i="3"/>
  <c r="AD26" i="3"/>
  <c r="Z26" i="3"/>
  <c r="P46" i="3"/>
  <c r="N46" i="3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E85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E66" i="1"/>
  <c r="P105" i="1"/>
  <c r="N10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S2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6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E45" i="1"/>
  <c r="Y26" i="3" l="1"/>
</calcChain>
</file>

<file path=xl/sharedStrings.xml><?xml version="1.0" encoding="utf-8"?>
<sst xmlns="http://schemas.openxmlformats.org/spreadsheetml/2006/main" count="922" uniqueCount="89">
  <si>
    <t>ER Compare Time Performance (ms)</t>
  </si>
  <si>
    <t>LISTS</t>
  </si>
  <si>
    <t>NodePool--&gt;</t>
  </si>
  <si>
    <t>ER Size</t>
  </si>
  <si>
    <t>64</t>
  </si>
  <si>
    <t>2**6</t>
  </si>
  <si>
    <t>128</t>
  </si>
  <si>
    <t>2**7</t>
  </si>
  <si>
    <t>256</t>
  </si>
  <si>
    <t>2**8</t>
  </si>
  <si>
    <t>512</t>
  </si>
  <si>
    <t>2**9</t>
  </si>
  <si>
    <t>1024</t>
  </si>
  <si>
    <t>2**10</t>
  </si>
  <si>
    <t>2048</t>
  </si>
  <si>
    <t>2**11</t>
  </si>
  <si>
    <t>4096</t>
  </si>
  <si>
    <t>2**12</t>
  </si>
  <si>
    <t>8192</t>
  </si>
  <si>
    <t>2**13</t>
  </si>
  <si>
    <t>16384</t>
  </si>
  <si>
    <t>2**14</t>
  </si>
  <si>
    <t>32768</t>
  </si>
  <si>
    <t>2**15</t>
  </si>
  <si>
    <t>65536</t>
  </si>
  <si>
    <t>2**16</t>
  </si>
  <si>
    <t>131072</t>
  </si>
  <si>
    <t>2**17</t>
  </si>
  <si>
    <t>262144</t>
  </si>
  <si>
    <t>2**18</t>
  </si>
  <si>
    <t>524288</t>
  </si>
  <si>
    <t>2**19</t>
  </si>
  <si>
    <t>1048576</t>
  </si>
  <si>
    <t>2**20</t>
  </si>
  <si>
    <t>8</t>
  </si>
  <si>
    <t>2**3</t>
  </si>
  <si>
    <t>16</t>
  </si>
  <si>
    <t>2**4</t>
  </si>
  <si>
    <t>32</t>
  </si>
  <si>
    <t>2**5</t>
  </si>
  <si>
    <t>SETS</t>
  </si>
  <si>
    <t>BITARRAYS</t>
  </si>
  <si>
    <t>SETIZING</t>
  </si>
  <si>
    <t>LISTIZING</t>
  </si>
  <si>
    <t>LISTS --&gt; SETS</t>
  </si>
  <si>
    <t>SETS --&gt; BITARRAYS</t>
  </si>
  <si>
    <t>LISTS --&gt; BITARRAYS</t>
  </si>
  <si>
    <t>LISTS --&gt; SETS (plus in &amp; out)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</si>
  <si>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</si>
  <si>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</si>
  <si>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</si>
  <si>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</si>
  <si>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</si>
  <si>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</si>
  <si>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</si>
  <si>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</si>
  <si>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</si>
  <si>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</si>
  <si>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</si>
  <si>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NodePool</t>
  </si>
  <si>
    <t xml:space="preserve"> SETS (plus in &amp; out) --&gt; BITARRAYS</t>
  </si>
  <si>
    <t>Min</t>
  </si>
  <si>
    <t>Max</t>
  </si>
  <si>
    <t>Code</t>
  </si>
  <si>
    <t>K</t>
  </si>
  <si>
    <t>M</t>
  </si>
  <si>
    <t>G</t>
  </si>
  <si>
    <t>T</t>
  </si>
  <si>
    <t>P</t>
  </si>
  <si>
    <t>SYNOPs Conversions</t>
  </si>
  <si>
    <t/>
  </si>
  <si>
    <t>BIT ARRAYS (SYNOPs)</t>
  </si>
  <si>
    <t>LISTS (SYNOPs equivalent)</t>
  </si>
  <si>
    <t>SETS (SYNOPs equivalent) (incl in/outs)</t>
  </si>
  <si>
    <t>E</t>
  </si>
  <si>
    <t>Z</t>
  </si>
  <si>
    <t>k</t>
  </si>
  <si>
    <t>FPGA/ASIC (SYNOPs)</t>
  </si>
  <si>
    <t>10M</t>
  </si>
  <si>
    <t>100M</t>
  </si>
  <si>
    <t>1G</t>
  </si>
  <si>
    <t>Clock</t>
  </si>
  <si>
    <t>H/W vs S/W LISTS (SYNOPs equivalent)</t>
  </si>
  <si>
    <t>H/W vs S/W SETS (SYNOPs equivalent) (incl in/outs)</t>
  </si>
  <si>
    <t>H/W vs S/W BIT ARRAYS (SYNOPs)</t>
  </si>
  <si>
    <t>1 - 999</t>
  </si>
  <si>
    <t>1 - 999K</t>
  </si>
  <si>
    <t>1- 999M</t>
  </si>
  <si>
    <t>1-999G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</si>
</sst>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D1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5" borderId="1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3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/>
    <xf numFmtId="3" fontId="2" fillId="6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164" fontId="0" fillId="7" borderId="0" xfId="0" applyNumberFormat="1" applyFill="1"/>
    <xf numFmtId="164" fontId="1" fillId="3" borderId="0" xfId="0" applyNumberFormat="1" applyFont="1" applyFill="1"/>
    <xf numFmtId="3" fontId="2" fillId="9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9" borderId="0" xfId="0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  <color rgb="FFFF6699"/>
      <color rgb="FFFF696B"/>
      <color rgb="FFFF99FF"/>
      <color rgb="FFF8696B"/>
      <color rgb="FF000000"/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U108"/>
  <sheetViews>
    <sheetView topLeftCell="A82" workbookViewId="0">
      <selection activeCell="S37" sqref="S37"/>
    </sheetView>
  </sheetViews>
  <sheetFormatPr defaultRowHeight="14.25" x14ac:dyDescent="0.45"/>
  <cols>
    <col min="3" max="3" width="3.6640625" customWidth="1"/>
    <col min="4" max="9" width="5.59765625" customWidth="1"/>
    <col min="10" max="13" width="6.59765625" customWidth="1"/>
    <col min="14" max="19" width="7.59765625" customWidth="1"/>
    <col min="21" max="21" width="11.59765625" bestFit="1" customWidth="1"/>
    <col min="23" max="23" width="3.6640625" customWidth="1"/>
    <col min="24" max="29" width="5.59765625" customWidth="1"/>
    <col min="30" max="32" width="6.59765625" customWidth="1"/>
    <col min="33" max="39" width="7.59765625" customWidth="1"/>
    <col min="43" max="43" width="3.6640625" customWidth="1"/>
    <col min="44" max="49" width="5.59765625" customWidth="1"/>
    <col min="50" max="51" width="6.59765625" customWidth="1"/>
    <col min="52" max="53" width="7.59765625" customWidth="1"/>
    <col min="54" max="54" width="8.59765625" customWidth="1"/>
    <col min="55" max="59" width="7.59765625" customWidth="1"/>
  </cols>
  <sheetData>
    <row r="2" spans="2:99" x14ac:dyDescent="0.45">
      <c r="B2" s="1" t="s">
        <v>0</v>
      </c>
    </row>
    <row r="3" spans="2:99" x14ac:dyDescent="0.45">
      <c r="E3" s="1" t="s">
        <v>1</v>
      </c>
      <c r="Y3" s="1" t="s">
        <v>40</v>
      </c>
      <c r="AS3" s="1" t="s">
        <v>41</v>
      </c>
      <c r="BM3" s="1" t="s">
        <v>42</v>
      </c>
      <c r="CG3" s="1" t="s">
        <v>43</v>
      </c>
    </row>
    <row r="5" spans="2:99" x14ac:dyDescent="0.45">
      <c r="C5" s="1" t="s">
        <v>2</v>
      </c>
      <c r="E5" s="1" t="s">
        <v>4</v>
      </c>
      <c r="F5" s="1" t="s">
        <v>6</v>
      </c>
      <c r="G5" s="1" t="s">
        <v>8</v>
      </c>
      <c r="H5" s="1" t="s">
        <v>10</v>
      </c>
      <c r="I5" s="1" t="s">
        <v>12</v>
      </c>
      <c r="J5" s="1" t="s">
        <v>14</v>
      </c>
      <c r="K5" s="1" t="s">
        <v>16</v>
      </c>
      <c r="L5" s="1" t="s">
        <v>18</v>
      </c>
      <c r="M5" s="1" t="s">
        <v>20</v>
      </c>
      <c r="N5" s="1" t="s">
        <v>22</v>
      </c>
      <c r="O5" s="1" t="s">
        <v>24</v>
      </c>
      <c r="P5" s="1" t="s">
        <v>26</v>
      </c>
      <c r="Q5" s="1" t="s">
        <v>28</v>
      </c>
      <c r="R5" s="1" t="s">
        <v>30</v>
      </c>
      <c r="S5" s="1" t="s">
        <v>32</v>
      </c>
      <c r="W5" s="1" t="s">
        <v>2</v>
      </c>
      <c r="Y5" s="1" t="s">
        <v>4</v>
      </c>
      <c r="Z5" s="1" t="s">
        <v>6</v>
      </c>
      <c r="AA5" s="1" t="s">
        <v>8</v>
      </c>
      <c r="AB5" s="1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1" t="s">
        <v>20</v>
      </c>
      <c r="AH5" s="1" t="s">
        <v>22</v>
      </c>
      <c r="AI5" s="1" t="s">
        <v>24</v>
      </c>
      <c r="AJ5" s="1" t="s">
        <v>26</v>
      </c>
      <c r="AK5" s="1" t="s">
        <v>28</v>
      </c>
      <c r="AL5" s="1" t="s">
        <v>30</v>
      </c>
      <c r="AM5" s="1" t="s">
        <v>32</v>
      </c>
      <c r="AQ5" s="1" t="s">
        <v>2</v>
      </c>
      <c r="AS5" s="1" t="s">
        <v>4</v>
      </c>
      <c r="AT5" s="1" t="s">
        <v>6</v>
      </c>
      <c r="AU5" s="1" t="s">
        <v>8</v>
      </c>
      <c r="AV5" s="1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1" t="s">
        <v>20</v>
      </c>
      <c r="BB5" s="1" t="s">
        <v>22</v>
      </c>
      <c r="BC5" s="1" t="s">
        <v>24</v>
      </c>
      <c r="BD5" s="1" t="s">
        <v>26</v>
      </c>
      <c r="BE5" s="1" t="s">
        <v>28</v>
      </c>
      <c r="BF5" s="1" t="s">
        <v>30</v>
      </c>
      <c r="BG5" s="1" t="s">
        <v>32</v>
      </c>
      <c r="BK5" s="1" t="s">
        <v>2</v>
      </c>
      <c r="BM5" s="1" t="s">
        <v>4</v>
      </c>
      <c r="BN5" s="1" t="s">
        <v>6</v>
      </c>
      <c r="BO5" s="1" t="s">
        <v>8</v>
      </c>
      <c r="BP5" s="1" t="s">
        <v>10</v>
      </c>
      <c r="BQ5" s="1" t="s">
        <v>12</v>
      </c>
      <c r="BR5" s="1" t="s">
        <v>14</v>
      </c>
      <c r="BS5" s="1" t="s">
        <v>16</v>
      </c>
      <c r="BT5" s="1" t="s">
        <v>18</v>
      </c>
      <c r="BU5" s="1" t="s">
        <v>20</v>
      </c>
      <c r="BV5" s="1" t="s">
        <v>22</v>
      </c>
      <c r="BW5" s="1" t="s">
        <v>24</v>
      </c>
      <c r="BX5" s="1" t="s">
        <v>26</v>
      </c>
      <c r="BY5" s="1" t="s">
        <v>28</v>
      </c>
      <c r="BZ5" s="1" t="s">
        <v>30</v>
      </c>
      <c r="CA5" s="1" t="s">
        <v>32</v>
      </c>
      <c r="CE5" s="1" t="s">
        <v>2</v>
      </c>
      <c r="CG5" s="1" t="s">
        <v>4</v>
      </c>
      <c r="CH5" s="1" t="s">
        <v>6</v>
      </c>
      <c r="CI5" s="1" t="s">
        <v>8</v>
      </c>
      <c r="CJ5" s="1" t="s">
        <v>10</v>
      </c>
      <c r="CK5" s="1" t="s">
        <v>12</v>
      </c>
      <c r="CL5" s="1" t="s">
        <v>14</v>
      </c>
      <c r="CM5" s="1" t="s">
        <v>16</v>
      </c>
      <c r="CN5" s="1" t="s">
        <v>18</v>
      </c>
      <c r="CO5" s="1" t="s">
        <v>20</v>
      </c>
      <c r="CP5" s="1" t="s">
        <v>22</v>
      </c>
      <c r="CQ5" s="1" t="s">
        <v>24</v>
      </c>
      <c r="CR5" s="1" t="s">
        <v>26</v>
      </c>
      <c r="CS5" s="1" t="s">
        <v>28</v>
      </c>
      <c r="CT5" s="1" t="s">
        <v>30</v>
      </c>
      <c r="CU5" s="1" t="s">
        <v>32</v>
      </c>
    </row>
    <row r="6" spans="2:99" x14ac:dyDescent="0.45">
      <c r="C6" s="1" t="s">
        <v>3</v>
      </c>
      <c r="E6" s="1" t="s">
        <v>5</v>
      </c>
      <c r="F6" s="1" t="s">
        <v>7</v>
      </c>
      <c r="G6" s="1" t="s">
        <v>9</v>
      </c>
      <c r="H6" s="1" t="s">
        <v>11</v>
      </c>
      <c r="I6" s="1" t="s">
        <v>13</v>
      </c>
      <c r="J6" s="1" t="s">
        <v>15</v>
      </c>
      <c r="K6" s="1" t="s">
        <v>17</v>
      </c>
      <c r="L6" s="1" t="s">
        <v>19</v>
      </c>
      <c r="M6" s="1" t="s">
        <v>21</v>
      </c>
      <c r="N6" s="1" t="s">
        <v>23</v>
      </c>
      <c r="O6" s="1" t="s">
        <v>25</v>
      </c>
      <c r="P6" s="1" t="s">
        <v>27</v>
      </c>
      <c r="Q6" s="1" t="s">
        <v>29</v>
      </c>
      <c r="R6" s="1" t="s">
        <v>31</v>
      </c>
      <c r="S6" s="1" t="s">
        <v>33</v>
      </c>
      <c r="W6" s="1" t="s">
        <v>3</v>
      </c>
      <c r="Y6" s="1" t="s">
        <v>5</v>
      </c>
      <c r="Z6" s="1" t="s">
        <v>7</v>
      </c>
      <c r="AA6" s="1" t="s">
        <v>9</v>
      </c>
      <c r="AB6" s="1" t="s">
        <v>11</v>
      </c>
      <c r="AC6" s="1" t="s">
        <v>13</v>
      </c>
      <c r="AD6" s="1" t="s">
        <v>15</v>
      </c>
      <c r="AE6" s="1" t="s">
        <v>17</v>
      </c>
      <c r="AF6" s="1" t="s">
        <v>19</v>
      </c>
      <c r="AG6" s="1" t="s">
        <v>21</v>
      </c>
      <c r="AH6" s="1" t="s">
        <v>23</v>
      </c>
      <c r="AI6" s="1" t="s">
        <v>25</v>
      </c>
      <c r="AJ6" s="1" t="s">
        <v>27</v>
      </c>
      <c r="AK6" s="1" t="s">
        <v>29</v>
      </c>
      <c r="AL6" s="1" t="s">
        <v>31</v>
      </c>
      <c r="AM6" s="1" t="s">
        <v>33</v>
      </c>
      <c r="AQ6" s="1" t="s">
        <v>3</v>
      </c>
      <c r="AS6" s="1" t="s">
        <v>5</v>
      </c>
      <c r="AT6" s="1" t="s">
        <v>7</v>
      </c>
      <c r="AU6" s="1" t="s">
        <v>9</v>
      </c>
      <c r="AV6" s="1" t="s">
        <v>11</v>
      </c>
      <c r="AW6" s="1" t="s">
        <v>13</v>
      </c>
      <c r="AX6" s="1" t="s">
        <v>15</v>
      </c>
      <c r="AY6" s="1" t="s">
        <v>17</v>
      </c>
      <c r="AZ6" s="1" t="s">
        <v>19</v>
      </c>
      <c r="BA6" s="1" t="s">
        <v>21</v>
      </c>
      <c r="BB6" s="1" t="s">
        <v>23</v>
      </c>
      <c r="BC6" s="1" t="s">
        <v>25</v>
      </c>
      <c r="BD6" s="1" t="s">
        <v>27</v>
      </c>
      <c r="BE6" s="1" t="s">
        <v>29</v>
      </c>
      <c r="BF6" s="1" t="s">
        <v>31</v>
      </c>
      <c r="BG6" s="1" t="s">
        <v>33</v>
      </c>
      <c r="BK6" s="1" t="s">
        <v>3</v>
      </c>
      <c r="BM6" s="1" t="s">
        <v>5</v>
      </c>
      <c r="BN6" s="1" t="s">
        <v>7</v>
      </c>
      <c r="BO6" s="1" t="s">
        <v>9</v>
      </c>
      <c r="BP6" s="1" t="s">
        <v>11</v>
      </c>
      <c r="BQ6" s="1" t="s">
        <v>13</v>
      </c>
      <c r="BR6" s="1" t="s">
        <v>15</v>
      </c>
      <c r="BS6" s="1" t="s">
        <v>17</v>
      </c>
      <c r="BT6" s="1" t="s">
        <v>19</v>
      </c>
      <c r="BU6" s="1" t="s">
        <v>21</v>
      </c>
      <c r="BV6" s="1" t="s">
        <v>23</v>
      </c>
      <c r="BW6" s="1" t="s">
        <v>25</v>
      </c>
      <c r="BX6" s="1" t="s">
        <v>27</v>
      </c>
      <c r="BY6" s="1" t="s">
        <v>29</v>
      </c>
      <c r="BZ6" s="1" t="s">
        <v>31</v>
      </c>
      <c r="CA6" s="1" t="s">
        <v>33</v>
      </c>
      <c r="CE6" s="1" t="s">
        <v>3</v>
      </c>
      <c r="CG6" s="1" t="s">
        <v>5</v>
      </c>
      <c r="CH6" s="1" t="s">
        <v>7</v>
      </c>
      <c r="CI6" s="1" t="s">
        <v>9</v>
      </c>
      <c r="CJ6" s="1" t="s">
        <v>11</v>
      </c>
      <c r="CK6" s="1" t="s">
        <v>13</v>
      </c>
      <c r="CL6" s="1" t="s">
        <v>15</v>
      </c>
      <c r="CM6" s="1" t="s">
        <v>17</v>
      </c>
      <c r="CN6" s="1" t="s">
        <v>19</v>
      </c>
      <c r="CO6" s="1" t="s">
        <v>21</v>
      </c>
      <c r="CP6" s="1" t="s">
        <v>23</v>
      </c>
      <c r="CQ6" s="1" t="s">
        <v>25</v>
      </c>
      <c r="CR6" s="1" t="s">
        <v>27</v>
      </c>
      <c r="CS6" s="1" t="s">
        <v>29</v>
      </c>
      <c r="CT6" s="1" t="s">
        <v>31</v>
      </c>
      <c r="CU6" s="1" t="s">
        <v>33</v>
      </c>
    </row>
    <row r="7" spans="2:99" x14ac:dyDescent="0.45">
      <c r="C7" s="1" t="s">
        <v>34</v>
      </c>
      <c r="D7" s="1" t="s">
        <v>35</v>
      </c>
      <c r="E7">
        <v>1.52344970703125E-3</v>
      </c>
      <c r="F7">
        <v>1.5847961425781249E-3</v>
      </c>
      <c r="G7">
        <v>1.5655776977539059E-3</v>
      </c>
      <c r="H7">
        <v>1.4661010742187501E-3</v>
      </c>
      <c r="I7">
        <v>1.462908935546875E-3</v>
      </c>
      <c r="J7">
        <v>0</v>
      </c>
      <c r="K7">
        <v>1.9505615234374999E-3</v>
      </c>
      <c r="L7">
        <v>1.9951000000000001E-3</v>
      </c>
      <c r="M7">
        <v>3.9020507812499998E-3</v>
      </c>
      <c r="N7">
        <v>1.9946999999999999E-3</v>
      </c>
      <c r="O7">
        <v>3.9953000000000002E-3</v>
      </c>
      <c r="P7">
        <v>1.9691999999999999E-3</v>
      </c>
      <c r="Q7">
        <v>0</v>
      </c>
      <c r="R7">
        <v>1.9926000000000002E-3</v>
      </c>
      <c r="S7">
        <v>9.724E-4</v>
      </c>
      <c r="W7" s="1" t="s">
        <v>34</v>
      </c>
      <c r="X7" s="1" t="s">
        <v>35</v>
      </c>
      <c r="Y7">
        <v>9.9278411865234384E-4</v>
      </c>
      <c r="Z7">
        <v>1.1060180664062499E-3</v>
      </c>
      <c r="AA7">
        <v>9.7526550292968749E-4</v>
      </c>
      <c r="AB7">
        <v>9.7473144531250004E-4</v>
      </c>
      <c r="AC7">
        <v>9.7513427734374997E-4</v>
      </c>
      <c r="AD7">
        <v>0</v>
      </c>
      <c r="AE7">
        <v>9.7543945312500002E-4</v>
      </c>
      <c r="AF7">
        <v>1.0157E-3</v>
      </c>
      <c r="AG7">
        <v>0</v>
      </c>
      <c r="AH7">
        <v>9.9759999999999996E-4</v>
      </c>
      <c r="AI7">
        <v>3.9938999999999999E-3</v>
      </c>
      <c r="AJ7">
        <v>9.9759999999999996E-4</v>
      </c>
      <c r="AK7">
        <v>0</v>
      </c>
      <c r="AL7">
        <v>9.969E-4</v>
      </c>
      <c r="AM7">
        <v>9.6870000000000007E-4</v>
      </c>
      <c r="AQ7" s="1" t="s">
        <v>34</v>
      </c>
      <c r="AR7" s="1" t="s">
        <v>35</v>
      </c>
      <c r="AS7">
        <v>5.1220703124999997E-4</v>
      </c>
      <c r="AT7">
        <v>4.8763351440429689E-4</v>
      </c>
      <c r="AU7">
        <v>4.7331848144531251E-4</v>
      </c>
      <c r="AV7">
        <v>4.8765493539663462E-4</v>
      </c>
      <c r="AW7">
        <v>4.876316615513393E-4</v>
      </c>
      <c r="AX7">
        <v>5.9684410873724492E-4</v>
      </c>
      <c r="AY7">
        <v>7.0219531250000002E-4</v>
      </c>
      <c r="AZ7">
        <v>8.8712600000000002E-4</v>
      </c>
      <c r="BA7">
        <v>1.2339823820153059E-3</v>
      </c>
      <c r="BB7">
        <v>1.9450439999999999E-3</v>
      </c>
      <c r="BC7">
        <v>3.4878140000000001E-3</v>
      </c>
      <c r="BD7">
        <v>6.1538529999999999E-3</v>
      </c>
      <c r="BE7">
        <v>1.236279E-2</v>
      </c>
      <c r="BF7">
        <v>2.9167351000000001E-2</v>
      </c>
      <c r="BG7">
        <v>5.6818894999999987E-2</v>
      </c>
      <c r="BK7" s="1" t="s">
        <v>34</v>
      </c>
      <c r="BL7" s="1" t="s">
        <v>35</v>
      </c>
      <c r="BM7">
        <v>1.4221237182617189E-3</v>
      </c>
      <c r="BN7">
        <v>2.2627731323242189E-3</v>
      </c>
      <c r="BO7">
        <v>1.3281250000000001E-3</v>
      </c>
      <c r="BP7">
        <v>7.3146972656250005E-4</v>
      </c>
      <c r="BQ7">
        <v>3.3313507080078119E-3</v>
      </c>
      <c r="BR7">
        <v>7.8022216796874997E-3</v>
      </c>
      <c r="BS7">
        <v>6.2969970703125001E-4</v>
      </c>
      <c r="BT7">
        <v>9.9734999999999993E-4</v>
      </c>
      <c r="BU7">
        <v>1.944189453125E-3</v>
      </c>
      <c r="BV7">
        <v>4.9870000000000003E-4</v>
      </c>
      <c r="BW7">
        <v>0</v>
      </c>
      <c r="BX7">
        <v>4.9910000000000004E-4</v>
      </c>
      <c r="BY7">
        <v>1.9978499999999998E-3</v>
      </c>
      <c r="BZ7">
        <v>4.9724999999999997E-4</v>
      </c>
      <c r="CA7">
        <v>5.1139999999999996E-4</v>
      </c>
      <c r="CE7" s="1" t="s">
        <v>34</v>
      </c>
      <c r="CF7" s="1" t="s">
        <v>35</v>
      </c>
      <c r="CG7">
        <v>2.6036834716796882E-4</v>
      </c>
      <c r="CH7">
        <v>2.4430999755859368E-4</v>
      </c>
      <c r="CI7">
        <v>8.7412185668945316E-4</v>
      </c>
      <c r="CJ7">
        <v>4.87701416015625E-4</v>
      </c>
      <c r="CK7">
        <v>2.4377136230468749E-4</v>
      </c>
      <c r="CL7">
        <v>9.6872558593750005E-4</v>
      </c>
      <c r="CM7">
        <v>4.8764648437500002E-4</v>
      </c>
      <c r="CN7">
        <v>4.9870000000000003E-4</v>
      </c>
      <c r="CO7">
        <v>0</v>
      </c>
      <c r="CP7">
        <v>0</v>
      </c>
      <c r="CQ7">
        <v>1.9937499999999999E-3</v>
      </c>
      <c r="CR7">
        <v>0</v>
      </c>
      <c r="CS7">
        <v>0</v>
      </c>
      <c r="CT7">
        <v>4.9905000000000001E-4</v>
      </c>
      <c r="CU7">
        <v>0</v>
      </c>
    </row>
    <row r="8" spans="2:99" x14ac:dyDescent="0.45">
      <c r="C8" s="1" t="s">
        <v>36</v>
      </c>
      <c r="D8" s="1" t="s">
        <v>37</v>
      </c>
      <c r="E8">
        <v>3.9732467651367176E-3</v>
      </c>
      <c r="F8">
        <v>4.0053771972656249E-3</v>
      </c>
      <c r="G8">
        <v>3.850187683105469E-3</v>
      </c>
      <c r="H8">
        <v>3.9533813476562499E-3</v>
      </c>
      <c r="I8">
        <v>3.9566101074218754E-3</v>
      </c>
      <c r="J8">
        <v>9.1084472656249998E-3</v>
      </c>
      <c r="K8">
        <v>3.8959228515625002E-3</v>
      </c>
      <c r="L8">
        <v>1.56221E-2</v>
      </c>
      <c r="M8">
        <v>3.8882812499999998E-3</v>
      </c>
      <c r="N8">
        <v>0</v>
      </c>
      <c r="O8">
        <v>3.9893000000000003E-3</v>
      </c>
      <c r="P8">
        <v>1.56215E-2</v>
      </c>
      <c r="Q8">
        <v>3.9899000000000002E-3</v>
      </c>
      <c r="R8">
        <v>3.2400000000000001E-5</v>
      </c>
      <c r="S8">
        <v>3.9954999999999999E-3</v>
      </c>
      <c r="W8" s="1" t="s">
        <v>36</v>
      </c>
      <c r="X8" s="1" t="s">
        <v>37</v>
      </c>
      <c r="Y8">
        <v>1.552333068847656E-3</v>
      </c>
      <c r="Z8">
        <v>1.8489654541015621E-3</v>
      </c>
      <c r="AA8">
        <v>1.536642456054687E-3</v>
      </c>
      <c r="AB8">
        <v>1.906884765625E-3</v>
      </c>
      <c r="AC8">
        <v>1.5234619140625E-3</v>
      </c>
      <c r="AD8">
        <v>1.4610839843750001E-3</v>
      </c>
      <c r="AE8">
        <v>1.7045410156249999E-3</v>
      </c>
      <c r="AF8">
        <v>0</v>
      </c>
      <c r="AG8">
        <v>1.9751953125000002E-3</v>
      </c>
      <c r="AH8">
        <v>0</v>
      </c>
      <c r="AI8">
        <v>1.0231000000000001E-3</v>
      </c>
      <c r="AJ8">
        <v>0</v>
      </c>
      <c r="AK8">
        <v>1.9945000000000002E-3</v>
      </c>
      <c r="AL8">
        <v>8.0315000000000004E-3</v>
      </c>
      <c r="AM8">
        <v>9.9789999999999992E-4</v>
      </c>
      <c r="AQ8" s="1" t="s">
        <v>36</v>
      </c>
      <c r="AR8" s="1" t="s">
        <v>37</v>
      </c>
      <c r="AS8">
        <v>5.2422561645507808E-4</v>
      </c>
      <c r="AT8">
        <v>4.7975997924804692E-4</v>
      </c>
      <c r="AU8">
        <v>5.1742172241210941E-4</v>
      </c>
      <c r="AV8">
        <v>4.9930983323317308E-4</v>
      </c>
      <c r="AW8">
        <v>5.4780883789062504E-4</v>
      </c>
      <c r="AX8">
        <v>1.9563835299744899E-4</v>
      </c>
      <c r="AY8">
        <v>6.8148535156250004E-4</v>
      </c>
      <c r="AZ8">
        <v>8.9875000000000003E-4</v>
      </c>
      <c r="BA8">
        <v>1.2224061304209181E-3</v>
      </c>
      <c r="BB8">
        <v>1.9004289999999999E-3</v>
      </c>
      <c r="BC8">
        <v>3.3211320000000001E-3</v>
      </c>
      <c r="BD8">
        <v>6.0558039999999997E-3</v>
      </c>
      <c r="BE8">
        <v>1.1698702E-2</v>
      </c>
      <c r="BF8">
        <v>2.8605302999999999E-2</v>
      </c>
      <c r="BG8">
        <v>5.5060446999999998E-2</v>
      </c>
      <c r="BK8" s="1" t="s">
        <v>36</v>
      </c>
      <c r="BL8" s="1" t="s">
        <v>37</v>
      </c>
      <c r="BM8">
        <v>1.884384155273438E-3</v>
      </c>
      <c r="BN8">
        <v>1.239205932617187E-3</v>
      </c>
      <c r="BO8">
        <v>1.727265167236328E-3</v>
      </c>
      <c r="BP8">
        <v>9.5343627929687501E-4</v>
      </c>
      <c r="BQ8">
        <v>1.247119140625E-3</v>
      </c>
      <c r="BR8">
        <v>2.5974121093750002E-4</v>
      </c>
      <c r="BS8">
        <v>8.5217285156249998E-4</v>
      </c>
      <c r="BT8">
        <v>0</v>
      </c>
      <c r="BU8">
        <v>9.7514648437500005E-4</v>
      </c>
      <c r="BV8">
        <v>7.81235E-3</v>
      </c>
      <c r="BW8">
        <v>9.9595E-4</v>
      </c>
      <c r="BX8">
        <v>0</v>
      </c>
      <c r="BY8">
        <v>1.9959499999999998E-3</v>
      </c>
      <c r="BZ8">
        <v>6.04325E-3</v>
      </c>
      <c r="CA8">
        <v>9.9749999999999991E-4</v>
      </c>
      <c r="CE8" s="1" t="s">
        <v>36</v>
      </c>
      <c r="CF8" s="1" t="s">
        <v>37</v>
      </c>
      <c r="CG8">
        <v>4.0740814208984369E-4</v>
      </c>
      <c r="CH8">
        <v>1.351617431640625E-3</v>
      </c>
      <c r="CI8">
        <v>1.0956855773925781E-3</v>
      </c>
      <c r="CJ8">
        <v>0</v>
      </c>
      <c r="CK8">
        <v>3.6441040039062502E-4</v>
      </c>
      <c r="CL8">
        <v>0</v>
      </c>
      <c r="CM8">
        <v>6.089111328125E-4</v>
      </c>
      <c r="CN8">
        <v>0</v>
      </c>
      <c r="CO8">
        <v>4.8696289062499998E-4</v>
      </c>
      <c r="CP8">
        <v>7.8115499999999996E-3</v>
      </c>
      <c r="CQ8">
        <v>0</v>
      </c>
      <c r="CR8">
        <v>0</v>
      </c>
      <c r="CS8">
        <v>4.9755000000000003E-4</v>
      </c>
      <c r="CT8">
        <v>0</v>
      </c>
      <c r="CU8">
        <v>4.8644999999999998E-4</v>
      </c>
    </row>
    <row r="9" spans="2:99" x14ac:dyDescent="0.45">
      <c r="C9" s="1" t="s">
        <v>38</v>
      </c>
      <c r="D9" s="1" t="s">
        <v>39</v>
      </c>
      <c r="E9">
        <v>1.086278991699219E-2</v>
      </c>
      <c r="F9">
        <v>1.187646484375E-2</v>
      </c>
      <c r="G9">
        <v>1.2356298828125001E-2</v>
      </c>
      <c r="H9">
        <v>1.1442382812500001E-2</v>
      </c>
      <c r="I9">
        <v>1.7044006347656251E-2</v>
      </c>
      <c r="J9">
        <v>0</v>
      </c>
      <c r="K9">
        <v>1.365380859375E-2</v>
      </c>
      <c r="L9">
        <v>1.56185E-2</v>
      </c>
      <c r="M9">
        <v>1.5622E-2</v>
      </c>
      <c r="N9">
        <v>1.5596E-2</v>
      </c>
      <c r="O9">
        <v>1.5977999999999999E-2</v>
      </c>
      <c r="P9">
        <v>1.5645900000000001E-2</v>
      </c>
      <c r="Q9">
        <v>1.2428700000000001E-2</v>
      </c>
      <c r="R9">
        <v>2.01386E-2</v>
      </c>
      <c r="S9">
        <v>1.19813E-2</v>
      </c>
      <c r="W9" s="1" t="s">
        <v>38</v>
      </c>
      <c r="X9" s="1" t="s">
        <v>39</v>
      </c>
      <c r="Y9">
        <v>2.7093505859375E-3</v>
      </c>
      <c r="Z9">
        <v>2.3037963867187498E-3</v>
      </c>
      <c r="AA9">
        <v>2.4957916259765621E-3</v>
      </c>
      <c r="AB9">
        <v>0</v>
      </c>
      <c r="AC9">
        <v>2.5892089843749999E-3</v>
      </c>
      <c r="AD9">
        <v>1.5254589843749999E-2</v>
      </c>
      <c r="AE9">
        <v>3.901220703125E-3</v>
      </c>
      <c r="AF9">
        <v>0</v>
      </c>
      <c r="AG9">
        <v>1.56207E-2</v>
      </c>
      <c r="AH9">
        <v>1.5620800000000001E-2</v>
      </c>
      <c r="AI9">
        <v>3.9956999999999996E-3</v>
      </c>
      <c r="AJ9">
        <v>1.7249799999999999E-2</v>
      </c>
      <c r="AK9">
        <v>4.0206E-3</v>
      </c>
      <c r="AL9">
        <v>0</v>
      </c>
      <c r="AM9">
        <v>3.9972000000000002E-3</v>
      </c>
      <c r="AQ9" s="1" t="s">
        <v>38</v>
      </c>
      <c r="AR9" s="1" t="s">
        <v>39</v>
      </c>
      <c r="AS9">
        <v>5.3937606811523442E-4</v>
      </c>
      <c r="AT9">
        <v>4.3864222935267861E-4</v>
      </c>
      <c r="AU9">
        <v>5.0979080200195311E-4</v>
      </c>
      <c r="AV9">
        <v>5.2144921874999999E-4</v>
      </c>
      <c r="AW9">
        <v>5.6290564903846158E-4</v>
      </c>
      <c r="AX9">
        <v>4.7882154815051021E-4</v>
      </c>
      <c r="AY9">
        <v>6.4739616549744903E-4</v>
      </c>
      <c r="AZ9">
        <v>9.3754700000000005E-4</v>
      </c>
      <c r="BA9">
        <v>1.336825E-3</v>
      </c>
      <c r="BB9">
        <v>1.8485070000000001E-3</v>
      </c>
      <c r="BC9">
        <v>3.3842479999999999E-3</v>
      </c>
      <c r="BD9">
        <v>5.856516E-3</v>
      </c>
      <c r="BE9">
        <v>1.1780534E-2</v>
      </c>
      <c r="BF9">
        <v>2.8797801000000001E-2</v>
      </c>
      <c r="BG9">
        <v>5.3287257999999997E-2</v>
      </c>
      <c r="BK9" s="1" t="s">
        <v>38</v>
      </c>
      <c r="BL9" s="1" t="s">
        <v>39</v>
      </c>
      <c r="BM9">
        <v>4.3172424316406249E-3</v>
      </c>
      <c r="BN9">
        <v>2.4822967529296879E-3</v>
      </c>
      <c r="BO9">
        <v>3.8501770019531249E-3</v>
      </c>
      <c r="BP9">
        <v>8.4222656249999996E-3</v>
      </c>
      <c r="BQ9">
        <v>2.9219970703125001E-3</v>
      </c>
      <c r="BR9">
        <v>7.6304687500000001E-3</v>
      </c>
      <c r="BS9">
        <v>1.9443603515625E-3</v>
      </c>
      <c r="BT9">
        <v>0</v>
      </c>
      <c r="BU9">
        <v>7.3074500000000001E-3</v>
      </c>
      <c r="BV9">
        <v>0</v>
      </c>
      <c r="BW9">
        <v>1.9927E-3</v>
      </c>
      <c r="BX9">
        <v>0</v>
      </c>
      <c r="BY9">
        <v>2.0097000000000001E-3</v>
      </c>
      <c r="BZ9">
        <v>0</v>
      </c>
      <c r="CA9">
        <v>1.9956499999999999E-3</v>
      </c>
      <c r="CE9" s="1" t="s">
        <v>38</v>
      </c>
      <c r="CF9" s="1" t="s">
        <v>39</v>
      </c>
      <c r="CG9">
        <v>6.1679840087890624E-4</v>
      </c>
      <c r="CH9">
        <v>5.5539550781250004E-4</v>
      </c>
      <c r="CI9">
        <v>6.2396087646484375E-4</v>
      </c>
      <c r="CJ9">
        <v>0</v>
      </c>
      <c r="CK9">
        <v>1.0345031738281251E-3</v>
      </c>
      <c r="CL9">
        <v>0</v>
      </c>
      <c r="CM9">
        <v>0</v>
      </c>
      <c r="CN9">
        <v>0</v>
      </c>
      <c r="CO9">
        <v>0</v>
      </c>
      <c r="CP9">
        <v>0</v>
      </c>
      <c r="CQ9">
        <v>5.2079999999999997E-4</v>
      </c>
      <c r="CR9">
        <v>7.79745E-3</v>
      </c>
      <c r="CS9">
        <v>1.9973E-3</v>
      </c>
      <c r="CT9">
        <v>1.0168E-3</v>
      </c>
      <c r="CU9">
        <v>1.9972499999999999E-3</v>
      </c>
    </row>
    <row r="10" spans="2:99" x14ac:dyDescent="0.45">
      <c r="C10" s="1" t="s">
        <v>4</v>
      </c>
      <c r="D10" s="1" t="s">
        <v>5</v>
      </c>
      <c r="F10">
        <v>3.9467102050781251E-2</v>
      </c>
      <c r="G10">
        <v>4.3011718749999997E-2</v>
      </c>
      <c r="H10">
        <v>4.735576171875E-2</v>
      </c>
      <c r="I10">
        <v>4.6099462890624998E-2</v>
      </c>
      <c r="J10">
        <v>4.6168300000000002E-2</v>
      </c>
      <c r="K10">
        <v>5.0715625E-2</v>
      </c>
      <c r="L10">
        <v>4.79652E-2</v>
      </c>
      <c r="M10">
        <v>4.7938399999999999E-2</v>
      </c>
      <c r="N10">
        <v>4.7934900000000003E-2</v>
      </c>
      <c r="O10">
        <v>4.7937199999999999E-2</v>
      </c>
      <c r="P10">
        <v>4.7932799999999998E-2</v>
      </c>
      <c r="Q10">
        <v>4.88723E-2</v>
      </c>
      <c r="R10">
        <v>4.8346899999999998E-2</v>
      </c>
      <c r="S10">
        <v>4.6599099999999997E-2</v>
      </c>
      <c r="W10" s="1" t="s">
        <v>4</v>
      </c>
      <c r="X10" s="1" t="s">
        <v>5</v>
      </c>
      <c r="Z10">
        <v>5.3361938476562502E-3</v>
      </c>
      <c r="AA10">
        <v>4.6317871093750004E-3</v>
      </c>
      <c r="AB10">
        <v>3.8888671875000002E-3</v>
      </c>
      <c r="AC10">
        <v>5.5744873046875004E-3</v>
      </c>
      <c r="AD10">
        <v>3.9948000000000006E-3</v>
      </c>
      <c r="AE10">
        <v>3.8993164062500001E-3</v>
      </c>
      <c r="AF10">
        <v>3.9943000000000001E-3</v>
      </c>
      <c r="AG10">
        <v>7.9892999999999995E-3</v>
      </c>
      <c r="AH10">
        <v>3.9959000000000001E-3</v>
      </c>
      <c r="AI10">
        <v>9.1730000000000006E-3</v>
      </c>
      <c r="AJ10">
        <v>7.9906999999999999E-3</v>
      </c>
      <c r="AK10">
        <v>4.9919999999999999E-3</v>
      </c>
      <c r="AL10">
        <v>3.9950999999999997E-3</v>
      </c>
      <c r="AM10">
        <v>3.9946000000000001E-3</v>
      </c>
      <c r="AQ10" s="1" t="s">
        <v>4</v>
      </c>
      <c r="AR10" s="1" t="s">
        <v>5</v>
      </c>
      <c r="AT10">
        <v>5.0063194861778846E-4</v>
      </c>
      <c r="AU10">
        <v>5.0806710379464287E-4</v>
      </c>
      <c r="AV10">
        <v>5.5624701052295919E-4</v>
      </c>
      <c r="AW10">
        <v>5.0713378906250002E-4</v>
      </c>
      <c r="AX10">
        <v>5.1930800000000001E-4</v>
      </c>
      <c r="AY10">
        <v>6.804747289540817E-4</v>
      </c>
      <c r="AZ10">
        <v>8.7882899999999992E-4</v>
      </c>
      <c r="BA10">
        <v>1.158482E-3</v>
      </c>
      <c r="BB10">
        <v>1.9320089999999999E-3</v>
      </c>
      <c r="BC10">
        <v>3.2604980000000001E-3</v>
      </c>
      <c r="BD10">
        <v>6.0777839999999993E-3</v>
      </c>
      <c r="BE10">
        <v>1.1853143999999999E-2</v>
      </c>
      <c r="BF10">
        <v>2.8468350999999999E-2</v>
      </c>
      <c r="BG10">
        <v>5.3127515E-2</v>
      </c>
      <c r="BK10" s="1" t="s">
        <v>4</v>
      </c>
      <c r="BL10" s="1" t="s">
        <v>5</v>
      </c>
      <c r="BN10">
        <v>3.7200256347656251E-3</v>
      </c>
      <c r="BO10">
        <v>4.0810119628906247E-3</v>
      </c>
      <c r="BP10">
        <v>1.4622216796875E-2</v>
      </c>
      <c r="BQ10">
        <v>2.9291625976562499E-3</v>
      </c>
      <c r="BR10">
        <v>6.5583500000000001E-3</v>
      </c>
      <c r="BS10">
        <v>1.946044921875E-3</v>
      </c>
      <c r="BT10">
        <v>1.99635E-3</v>
      </c>
      <c r="BU10">
        <v>1.9979500000000001E-3</v>
      </c>
      <c r="BV10">
        <v>1.99745E-3</v>
      </c>
      <c r="BW10">
        <v>5.9925500000000001E-3</v>
      </c>
      <c r="BX10">
        <v>1.9981999999999999E-3</v>
      </c>
      <c r="BY10">
        <v>2.4935000000000001E-3</v>
      </c>
      <c r="BZ10">
        <v>3.99475E-3</v>
      </c>
      <c r="CA10">
        <v>1.9978499999999998E-3</v>
      </c>
      <c r="CE10" s="1" t="s">
        <v>4</v>
      </c>
      <c r="CF10" s="1" t="s">
        <v>5</v>
      </c>
      <c r="CH10">
        <v>1.2292907714843749E-3</v>
      </c>
      <c r="CI10">
        <v>3.877679443359375E-3</v>
      </c>
      <c r="CJ10">
        <v>9.6911621093750001E-4</v>
      </c>
      <c r="CK10">
        <v>2.9257324218750001E-3</v>
      </c>
      <c r="CL10">
        <v>0</v>
      </c>
      <c r="CM10">
        <v>1.9516601562499999E-3</v>
      </c>
      <c r="CN10">
        <v>1.9971500000000001E-3</v>
      </c>
      <c r="CO10">
        <v>1.9970999999999999E-3</v>
      </c>
      <c r="CP10">
        <v>0</v>
      </c>
      <c r="CQ10">
        <v>0</v>
      </c>
      <c r="CR10">
        <v>1.9956000000000002E-3</v>
      </c>
      <c r="CS10">
        <v>1.4955000000000001E-3</v>
      </c>
      <c r="CT10">
        <v>2.0129499999999999E-3</v>
      </c>
      <c r="CU10">
        <v>2.4722500000000001E-3</v>
      </c>
    </row>
    <row r="11" spans="2:99" x14ac:dyDescent="0.45">
      <c r="C11" s="1" t="s">
        <v>6</v>
      </c>
      <c r="D11" s="1" t="s">
        <v>7</v>
      </c>
      <c r="G11">
        <v>0.14518845214843751</v>
      </c>
      <c r="H11">
        <v>0.16514033203125</v>
      </c>
      <c r="I11">
        <v>0.17434023437500001</v>
      </c>
      <c r="J11">
        <v>0.1797591</v>
      </c>
      <c r="K11">
        <v>0.17951990000000001</v>
      </c>
      <c r="L11">
        <v>0.18003720000000001</v>
      </c>
      <c r="M11">
        <v>0.18051639999999999</v>
      </c>
      <c r="N11">
        <v>0.18012629999999999</v>
      </c>
      <c r="O11">
        <v>0.18151410000000001</v>
      </c>
      <c r="P11">
        <v>0.18375079999999999</v>
      </c>
      <c r="Q11">
        <v>0.1835078</v>
      </c>
      <c r="R11">
        <v>0.18375540000000001</v>
      </c>
      <c r="S11">
        <v>0.1825399</v>
      </c>
      <c r="W11" s="1" t="s">
        <v>6</v>
      </c>
      <c r="X11" s="1" t="s">
        <v>7</v>
      </c>
      <c r="AA11">
        <v>9.2649536132812498E-3</v>
      </c>
      <c r="AB11">
        <v>1.172900390625E-2</v>
      </c>
      <c r="AC11">
        <v>9.252783203125E-3</v>
      </c>
      <c r="AD11">
        <v>7.9874999999999998E-3</v>
      </c>
      <c r="AE11">
        <v>9.9737999999999997E-3</v>
      </c>
      <c r="AF11">
        <v>7.9895000000000001E-3</v>
      </c>
      <c r="AG11">
        <v>8.9767000000000007E-3</v>
      </c>
      <c r="AH11">
        <v>8.0587000000000002E-3</v>
      </c>
      <c r="AI11">
        <v>8.9727999999999995E-3</v>
      </c>
      <c r="AJ11">
        <v>9.1693999999999994E-3</v>
      </c>
      <c r="AK11">
        <v>8.9756000000000002E-3</v>
      </c>
      <c r="AL11">
        <v>7.4368999999999998E-3</v>
      </c>
      <c r="AM11">
        <v>8.9779000000000005E-3</v>
      </c>
      <c r="AQ11" s="1" t="s">
        <v>6</v>
      </c>
      <c r="AR11" s="1" t="s">
        <v>7</v>
      </c>
      <c r="AU11">
        <v>5.5923884465144231E-4</v>
      </c>
      <c r="AV11">
        <v>5.177345742984694E-4</v>
      </c>
      <c r="AW11">
        <v>5.1649693080357145E-4</v>
      </c>
      <c r="AX11">
        <v>5.1943300000000003E-4</v>
      </c>
      <c r="AY11">
        <v>5.8851800000000001E-4</v>
      </c>
      <c r="AZ11">
        <v>8.3889700000000002E-4</v>
      </c>
      <c r="BA11">
        <v>1.176753E-3</v>
      </c>
      <c r="BB11">
        <v>1.837537E-3</v>
      </c>
      <c r="BC11">
        <v>3.3610240000000002E-3</v>
      </c>
      <c r="BD11">
        <v>5.9515829999999999E-3</v>
      </c>
      <c r="BE11">
        <v>1.1918129E-2</v>
      </c>
      <c r="BF11">
        <v>2.9881899E-2</v>
      </c>
      <c r="BG11">
        <v>5.2559131000000002E-2</v>
      </c>
      <c r="BK11" s="1" t="s">
        <v>6</v>
      </c>
      <c r="BL11" s="1" t="s">
        <v>7</v>
      </c>
      <c r="BO11">
        <v>1.3223913574218749E-2</v>
      </c>
      <c r="BP11">
        <v>7.8151855468750007E-3</v>
      </c>
      <c r="BQ11">
        <v>1.16878173828125E-2</v>
      </c>
      <c r="BR11">
        <v>7.9900500000000003E-3</v>
      </c>
      <c r="BS11">
        <v>6.9817999999999998E-3</v>
      </c>
      <c r="BT11">
        <v>1.3968700000000001E-2</v>
      </c>
      <c r="BU11">
        <v>7.9790499999999997E-3</v>
      </c>
      <c r="BV11">
        <v>7.9768000000000009E-3</v>
      </c>
      <c r="BW11">
        <v>6.9803E-3</v>
      </c>
      <c r="BX11">
        <v>7.989350000000001E-3</v>
      </c>
      <c r="BY11">
        <v>8.4897999999999987E-3</v>
      </c>
      <c r="BZ11">
        <v>5.9930499999999998E-3</v>
      </c>
      <c r="CA11">
        <v>1.2951600000000001E-2</v>
      </c>
      <c r="CE11" s="1" t="s">
        <v>6</v>
      </c>
      <c r="CF11" s="1" t="s">
        <v>7</v>
      </c>
      <c r="CI11">
        <v>2.9117431640625002E-3</v>
      </c>
      <c r="CJ11">
        <v>5.8510253906250004E-3</v>
      </c>
      <c r="CK11">
        <v>2.6784423828125001E-3</v>
      </c>
      <c r="CL11">
        <v>3.9949E-3</v>
      </c>
      <c r="CM11">
        <v>3.5033E-3</v>
      </c>
      <c r="CN11">
        <v>3.9949499999999997E-3</v>
      </c>
      <c r="CO11">
        <v>2.9876E-3</v>
      </c>
      <c r="CP11">
        <v>3.9826999999999996E-3</v>
      </c>
      <c r="CQ11">
        <v>8.4775000000000007E-3</v>
      </c>
      <c r="CR11">
        <v>3.9946499999999998E-3</v>
      </c>
      <c r="CS11">
        <v>3.4908000000000001E-3</v>
      </c>
      <c r="CT11">
        <v>1.9973500000000002E-3</v>
      </c>
      <c r="CU11">
        <v>3.4908000000000001E-3</v>
      </c>
    </row>
    <row r="12" spans="2:99" x14ac:dyDescent="0.45">
      <c r="C12" s="1" t="s">
        <v>8</v>
      </c>
      <c r="D12" s="1" t="s">
        <v>9</v>
      </c>
      <c r="H12">
        <v>0.56995609999999997</v>
      </c>
      <c r="I12">
        <v>0.641865625</v>
      </c>
      <c r="J12">
        <v>0.6745662</v>
      </c>
      <c r="K12">
        <v>0.68915630000000005</v>
      </c>
      <c r="L12">
        <v>0.69713480000000005</v>
      </c>
      <c r="M12">
        <v>0.71109800000000001</v>
      </c>
      <c r="N12">
        <v>0.7031442</v>
      </c>
      <c r="O12">
        <v>0.70012730000000001</v>
      </c>
      <c r="P12">
        <v>0.70720319999999992</v>
      </c>
      <c r="Q12">
        <v>0.70910430000000002</v>
      </c>
      <c r="R12">
        <v>0.73575480000000004</v>
      </c>
      <c r="S12">
        <v>0.7071347</v>
      </c>
      <c r="W12" s="1" t="s">
        <v>8</v>
      </c>
      <c r="X12" s="1" t="s">
        <v>9</v>
      </c>
      <c r="AB12">
        <v>2.00281E-2</v>
      </c>
      <c r="AC12">
        <v>1.9478906250000001E-2</v>
      </c>
      <c r="AD12">
        <v>1.60064E-2</v>
      </c>
      <c r="AE12">
        <v>1.7952200000000001E-2</v>
      </c>
      <c r="AF12">
        <v>1.7924300000000001E-2</v>
      </c>
      <c r="AG12">
        <v>1.89502E-2</v>
      </c>
      <c r="AH12">
        <v>1.8950999999999999E-2</v>
      </c>
      <c r="AI12">
        <v>1.6954400000000001E-2</v>
      </c>
      <c r="AJ12">
        <v>1.84146E-2</v>
      </c>
      <c r="AK12">
        <v>1.79261E-2</v>
      </c>
      <c r="AL12">
        <v>1.5980399999999999E-2</v>
      </c>
      <c r="AM12">
        <v>1.69569E-2</v>
      </c>
      <c r="AQ12" s="1" t="s">
        <v>8</v>
      </c>
      <c r="AR12" s="1" t="s">
        <v>9</v>
      </c>
      <c r="AV12">
        <v>4.7934099999999999E-4</v>
      </c>
      <c r="AW12">
        <v>5.1685068558673475E-4</v>
      </c>
      <c r="AX12">
        <v>6.0812500000000005E-4</v>
      </c>
      <c r="AY12">
        <v>6.0841300000000003E-4</v>
      </c>
      <c r="AZ12">
        <v>8.3775099999999997E-4</v>
      </c>
      <c r="BA12">
        <v>1.186585E-3</v>
      </c>
      <c r="BB12">
        <v>1.934832E-3</v>
      </c>
      <c r="BC12">
        <v>3.2714969999999999E-3</v>
      </c>
      <c r="BD12">
        <v>5.9938760000000004E-3</v>
      </c>
      <c r="BE12">
        <v>1.1858044999999999E-2</v>
      </c>
      <c r="BF12">
        <v>2.9641052000000001E-2</v>
      </c>
      <c r="BG12">
        <v>5.4569830999999999E-2</v>
      </c>
      <c r="BK12" s="1" t="s">
        <v>8</v>
      </c>
      <c r="BL12" s="1" t="s">
        <v>9</v>
      </c>
      <c r="BP12">
        <v>9.9867999999999988E-3</v>
      </c>
      <c r="BQ12">
        <v>1.1201513671875E-2</v>
      </c>
      <c r="BR12">
        <v>2.4096200000000002E-2</v>
      </c>
      <c r="BS12">
        <v>1.146905E-2</v>
      </c>
      <c r="BT12">
        <v>1.09698E-2</v>
      </c>
      <c r="BU12">
        <v>1.09566E-2</v>
      </c>
      <c r="BV12">
        <v>1.09566E-2</v>
      </c>
      <c r="BW12">
        <v>1.0969899999999999E-2</v>
      </c>
      <c r="BX12">
        <v>1.316225E-2</v>
      </c>
      <c r="BY12">
        <v>2.5431749999999999E-2</v>
      </c>
      <c r="BZ12">
        <v>9.9736000000000009E-3</v>
      </c>
      <c r="CA12">
        <v>1.1456600000000001E-2</v>
      </c>
      <c r="CE12" s="1" t="s">
        <v>8</v>
      </c>
      <c r="CF12" s="1" t="s">
        <v>9</v>
      </c>
      <c r="CJ12">
        <v>5.9917E-3</v>
      </c>
      <c r="CK12">
        <v>5.3559570312499997E-3</v>
      </c>
      <c r="CL12">
        <v>6.0085E-3</v>
      </c>
      <c r="CM12">
        <v>6.1269499999999999E-3</v>
      </c>
      <c r="CN12">
        <v>6.9794999999999996E-3</v>
      </c>
      <c r="CO12">
        <v>5.9966999999999998E-3</v>
      </c>
      <c r="CP12">
        <v>6.4691999999999996E-3</v>
      </c>
      <c r="CQ12">
        <v>5.9831000000000007E-3</v>
      </c>
      <c r="CR12">
        <v>7.1567499999999999E-3</v>
      </c>
      <c r="CS12">
        <v>5.9833000000000004E-3</v>
      </c>
      <c r="CT12">
        <v>6.0061000000000003E-3</v>
      </c>
      <c r="CU12">
        <v>5.9716999999999999E-3</v>
      </c>
    </row>
    <row r="13" spans="2:99" x14ac:dyDescent="0.45">
      <c r="C13" s="1" t="s">
        <v>10</v>
      </c>
      <c r="D13" s="1" t="s">
        <v>11</v>
      </c>
      <c r="I13">
        <v>2.2767903999999999</v>
      </c>
      <c r="J13">
        <v>2.5221341000000002</v>
      </c>
      <c r="K13">
        <v>2.7097495999999999</v>
      </c>
      <c r="L13">
        <v>2.6937530999999999</v>
      </c>
      <c r="M13">
        <v>2.7349600000000001</v>
      </c>
      <c r="N13">
        <v>2.7363807000000002</v>
      </c>
      <c r="O13">
        <v>2.7294543</v>
      </c>
      <c r="P13">
        <v>2.8540906000000001</v>
      </c>
      <c r="Q13">
        <v>2.8332188</v>
      </c>
      <c r="R13">
        <v>2.8098258999999999</v>
      </c>
      <c r="S13">
        <v>2.8044302999999999</v>
      </c>
      <c r="W13" s="1" t="s">
        <v>10</v>
      </c>
      <c r="X13" s="1" t="s">
        <v>11</v>
      </c>
      <c r="AC13">
        <v>4.0893600000000002E-2</v>
      </c>
      <c r="AD13">
        <v>4.0679800000000002E-2</v>
      </c>
      <c r="AE13">
        <v>3.6899599999999998E-2</v>
      </c>
      <c r="AF13">
        <v>3.7898399999999999E-2</v>
      </c>
      <c r="AG13">
        <v>3.6005500000000003E-2</v>
      </c>
      <c r="AH13">
        <v>3.4068500000000002E-2</v>
      </c>
      <c r="AI13">
        <v>3.4141199999999997E-2</v>
      </c>
      <c r="AJ13">
        <v>3.3935699999999999E-2</v>
      </c>
      <c r="AK13">
        <v>3.6616900000000001E-2</v>
      </c>
      <c r="AL13">
        <v>3.6003599999999997E-2</v>
      </c>
      <c r="AM13">
        <v>3.7409900000000003E-2</v>
      </c>
      <c r="AQ13" s="1" t="s">
        <v>10</v>
      </c>
      <c r="AR13" s="1" t="s">
        <v>11</v>
      </c>
      <c r="AW13">
        <v>7.579930000000001E-4</v>
      </c>
      <c r="AX13">
        <v>5.4739200000000006E-4</v>
      </c>
      <c r="AY13">
        <v>5.8087000000000004E-4</v>
      </c>
      <c r="AZ13">
        <v>8.7912000000000005E-4</v>
      </c>
      <c r="BA13">
        <v>1.2877190000000001E-3</v>
      </c>
      <c r="BB13">
        <v>1.9136509999999999E-3</v>
      </c>
      <c r="BC13">
        <v>3.2426310000000002E-3</v>
      </c>
      <c r="BD13">
        <v>5.877569E-3</v>
      </c>
      <c r="BE13">
        <v>1.2259206E-2</v>
      </c>
      <c r="BF13">
        <v>2.7472618000000001E-2</v>
      </c>
      <c r="BG13">
        <v>6.0633874999999997E-2</v>
      </c>
      <c r="BK13" s="1" t="s">
        <v>10</v>
      </c>
      <c r="BL13" s="1" t="s">
        <v>11</v>
      </c>
      <c r="BQ13">
        <v>3.1189250000000002E-2</v>
      </c>
      <c r="BR13">
        <v>3.583095E-2</v>
      </c>
      <c r="BS13">
        <v>3.640235E-2</v>
      </c>
      <c r="BT13">
        <v>4.242725E-2</v>
      </c>
      <c r="BU13">
        <v>3.5778949999999997E-2</v>
      </c>
      <c r="BV13">
        <v>6.2859399999999996E-2</v>
      </c>
      <c r="BW13">
        <v>3.4528049999999998E-2</v>
      </c>
      <c r="BX13">
        <v>3.3954199999999997E-2</v>
      </c>
      <c r="BY13">
        <v>3.3819050000000003E-2</v>
      </c>
      <c r="BZ13">
        <v>2.87735E-2</v>
      </c>
      <c r="CA13">
        <v>6.0962599999999999E-2</v>
      </c>
      <c r="CE13" s="1" t="s">
        <v>10</v>
      </c>
      <c r="CF13" s="1" t="s">
        <v>11</v>
      </c>
      <c r="CK13">
        <v>1.167755E-2</v>
      </c>
      <c r="CL13">
        <v>3.1617899999999997E-2</v>
      </c>
      <c r="CM13">
        <v>1.39629E-2</v>
      </c>
      <c r="CN13">
        <v>1.46839E-2</v>
      </c>
      <c r="CO13">
        <v>1.4451250000000001E-2</v>
      </c>
      <c r="CP13">
        <v>1.3609599999999999E-2</v>
      </c>
      <c r="CQ13">
        <v>1.559575E-2</v>
      </c>
      <c r="CR13">
        <v>1.5978949999999999E-2</v>
      </c>
      <c r="CS13">
        <v>1.3967500000000001E-2</v>
      </c>
      <c r="CT13">
        <v>1.361825E-2</v>
      </c>
      <c r="CU13">
        <v>1.400625E-2</v>
      </c>
    </row>
    <row r="14" spans="2:99" x14ac:dyDescent="0.45">
      <c r="C14" s="1" t="s">
        <v>12</v>
      </c>
      <c r="D14" s="1" t="s">
        <v>13</v>
      </c>
      <c r="J14">
        <v>8.8152948000000002</v>
      </c>
      <c r="K14">
        <v>10.0941911</v>
      </c>
      <c r="L14">
        <v>10.472042999999999</v>
      </c>
      <c r="M14">
        <v>10.6986018</v>
      </c>
      <c r="N14">
        <v>10.999808</v>
      </c>
      <c r="O14">
        <v>10.9028805</v>
      </c>
      <c r="P14">
        <v>11.1134799</v>
      </c>
      <c r="Q14">
        <v>10.8589895</v>
      </c>
      <c r="R14">
        <v>11.084348200000001</v>
      </c>
      <c r="S14">
        <v>11.1325565</v>
      </c>
      <c r="W14" s="1" t="s">
        <v>12</v>
      </c>
      <c r="X14" s="1" t="s">
        <v>13</v>
      </c>
      <c r="AD14">
        <v>8.1402100000000005E-2</v>
      </c>
      <c r="AE14">
        <v>7.8003699999999995E-2</v>
      </c>
      <c r="AF14">
        <v>7.5052300000000002E-2</v>
      </c>
      <c r="AG14">
        <v>8.7376999999999996E-2</v>
      </c>
      <c r="AH14">
        <v>7.3020000000000002E-2</v>
      </c>
      <c r="AI14">
        <v>7.1901899999999991E-2</v>
      </c>
      <c r="AJ14">
        <v>8.7762300000000001E-2</v>
      </c>
      <c r="AK14">
        <v>6.7961399999999991E-2</v>
      </c>
      <c r="AL14">
        <v>6.7816299999999996E-2</v>
      </c>
      <c r="AM14">
        <v>6.8221199999999996E-2</v>
      </c>
      <c r="AQ14" s="1" t="s">
        <v>12</v>
      </c>
      <c r="AR14" s="1" t="s">
        <v>13</v>
      </c>
      <c r="AX14">
        <v>6.0874400000000004E-4</v>
      </c>
      <c r="AY14">
        <v>7.1202700000000006E-4</v>
      </c>
      <c r="AZ14">
        <v>7.4071500000000008E-4</v>
      </c>
      <c r="BA14">
        <v>1.1963309999999999E-3</v>
      </c>
      <c r="BB14">
        <v>1.9802299999999999E-3</v>
      </c>
      <c r="BC14">
        <v>3.7217439999999999E-3</v>
      </c>
      <c r="BD14">
        <v>5.9440220000000002E-3</v>
      </c>
      <c r="BE14">
        <v>1.2641523E-2</v>
      </c>
      <c r="BF14">
        <v>3.0119745999999999E-2</v>
      </c>
      <c r="BG14">
        <v>5.9160245E-2</v>
      </c>
      <c r="BK14" s="1" t="s">
        <v>12</v>
      </c>
      <c r="BL14" s="1" t="s">
        <v>13</v>
      </c>
      <c r="BR14">
        <v>4.8476600000000002E-2</v>
      </c>
      <c r="BS14">
        <v>5.222885E-2</v>
      </c>
      <c r="BT14">
        <v>5.38545E-2</v>
      </c>
      <c r="BU14">
        <v>4.9879850000000003E-2</v>
      </c>
      <c r="BV14">
        <v>4.7313099999999997E-2</v>
      </c>
      <c r="BW14">
        <v>5.4128000000000003E-2</v>
      </c>
      <c r="BX14">
        <v>5.2514150000000002E-2</v>
      </c>
      <c r="BY14">
        <v>5.1170300000000002E-2</v>
      </c>
      <c r="BZ14">
        <v>8.6281800000000006E-2</v>
      </c>
      <c r="CA14">
        <v>5.1232399999999997E-2</v>
      </c>
      <c r="CE14" s="1" t="s">
        <v>12</v>
      </c>
      <c r="CF14" s="1" t="s">
        <v>13</v>
      </c>
      <c r="CL14">
        <v>2.1110400000000001E-2</v>
      </c>
      <c r="CM14">
        <v>2.3999300000000001E-2</v>
      </c>
      <c r="CN14">
        <v>2.5968649999999999E-2</v>
      </c>
      <c r="CO14">
        <v>2.5469749999999999E-2</v>
      </c>
      <c r="CP14">
        <v>5.9947300000000002E-2</v>
      </c>
      <c r="CQ14">
        <v>2.6920949999999999E-2</v>
      </c>
      <c r="CR14">
        <v>2.6974450000000001E-2</v>
      </c>
      <c r="CS14">
        <v>2.5310949999999999E-2</v>
      </c>
      <c r="CT14">
        <v>2.5445599999999999E-2</v>
      </c>
      <c r="CU14">
        <v>5.9358349999999997E-2</v>
      </c>
    </row>
    <row r="15" spans="2:99" x14ac:dyDescent="0.45">
      <c r="C15" s="1" t="s">
        <v>14</v>
      </c>
      <c r="D15" s="1" t="s">
        <v>15</v>
      </c>
      <c r="K15">
        <v>36.142443999999998</v>
      </c>
      <c r="L15">
        <v>44.442656599999999</v>
      </c>
      <c r="M15">
        <v>49.58108</v>
      </c>
      <c r="N15">
        <v>43.918991200000001</v>
      </c>
      <c r="O15">
        <v>44.241758500000003</v>
      </c>
      <c r="P15">
        <v>44.446668099999997</v>
      </c>
      <c r="Q15">
        <v>44.582814900000002</v>
      </c>
      <c r="R15">
        <v>44.464055799999997</v>
      </c>
      <c r="S15">
        <v>45.059006599999996</v>
      </c>
      <c r="W15" s="1" t="s">
        <v>14</v>
      </c>
      <c r="X15" s="1" t="s">
        <v>15</v>
      </c>
      <c r="AE15">
        <v>0.1723731</v>
      </c>
      <c r="AF15">
        <v>0.1545861</v>
      </c>
      <c r="AG15">
        <v>0.15390290000000001</v>
      </c>
      <c r="AH15">
        <v>0.14982529999999999</v>
      </c>
      <c r="AI15">
        <v>0.14562079999999999</v>
      </c>
      <c r="AJ15">
        <v>0.14194699999999999</v>
      </c>
      <c r="AK15">
        <v>0.14378150000000001</v>
      </c>
      <c r="AL15">
        <v>0.14232620000000001</v>
      </c>
      <c r="AM15">
        <v>0.1438102</v>
      </c>
      <c r="AQ15" s="1" t="s">
        <v>14</v>
      </c>
      <c r="AR15" s="1" t="s">
        <v>15</v>
      </c>
      <c r="AY15">
        <v>6.7377499999999994E-4</v>
      </c>
      <c r="AZ15">
        <v>7.5165300000000002E-4</v>
      </c>
      <c r="BA15">
        <v>1.2865470000000001E-3</v>
      </c>
      <c r="BB15">
        <v>1.8308350000000001E-3</v>
      </c>
      <c r="BC15">
        <v>3.3558110000000002E-3</v>
      </c>
      <c r="BD15">
        <v>6.1452420000000004E-3</v>
      </c>
      <c r="BE15">
        <v>1.3307479000000001E-2</v>
      </c>
      <c r="BF15">
        <v>3.8658539999999998E-2</v>
      </c>
      <c r="BG15">
        <v>4.7972394000000002E-2</v>
      </c>
      <c r="BK15" s="1" t="s">
        <v>14</v>
      </c>
      <c r="BL15" s="1" t="s">
        <v>15</v>
      </c>
      <c r="BS15">
        <v>0.1349622</v>
      </c>
      <c r="BT15">
        <v>0.17866124999999999</v>
      </c>
      <c r="BU15">
        <v>0.26680369999999998</v>
      </c>
      <c r="BV15">
        <v>0.12704879999999999</v>
      </c>
      <c r="BW15">
        <v>0.13912795</v>
      </c>
      <c r="BX15">
        <v>0.1315952</v>
      </c>
      <c r="BY15">
        <v>0.14163500000000001</v>
      </c>
      <c r="BZ15">
        <v>0.12637609999999999</v>
      </c>
      <c r="CA15">
        <v>0.14599490000000001</v>
      </c>
      <c r="CE15" s="1" t="s">
        <v>14</v>
      </c>
      <c r="CF15" s="1" t="s">
        <v>15</v>
      </c>
      <c r="CM15">
        <v>4.748935E-2</v>
      </c>
      <c r="CN15">
        <v>5.4016550000000003E-2</v>
      </c>
      <c r="CO15">
        <v>5.7471099999999997E-2</v>
      </c>
      <c r="CP15">
        <v>6.0655000000000001E-2</v>
      </c>
      <c r="CQ15">
        <v>6.2832150000000003E-2</v>
      </c>
      <c r="CR15">
        <v>6.2436199999999997E-2</v>
      </c>
      <c r="CS15">
        <v>6.8828249999999994E-2</v>
      </c>
      <c r="CT15">
        <v>6.3681749999999995E-2</v>
      </c>
      <c r="CU15">
        <v>6.6990350000000004E-2</v>
      </c>
    </row>
    <row r="16" spans="2:99" x14ac:dyDescent="0.45">
      <c r="C16" s="1" t="s">
        <v>16</v>
      </c>
      <c r="D16" s="1" t="s">
        <v>17</v>
      </c>
      <c r="L16">
        <v>157.43736989999999</v>
      </c>
      <c r="M16">
        <v>191.49763329999999</v>
      </c>
      <c r="N16">
        <v>173.93232599999999</v>
      </c>
      <c r="O16">
        <v>180.23616060000001</v>
      </c>
      <c r="P16">
        <v>180.6856678</v>
      </c>
      <c r="Q16">
        <v>184.87514630000001</v>
      </c>
      <c r="R16">
        <v>183.17960070000001</v>
      </c>
      <c r="S16">
        <v>186.0270514</v>
      </c>
      <c r="W16" s="1" t="s">
        <v>16</v>
      </c>
      <c r="X16" s="1" t="s">
        <v>17</v>
      </c>
      <c r="AF16">
        <v>0.3246793</v>
      </c>
      <c r="AG16">
        <v>0.34511520000000001</v>
      </c>
      <c r="AH16">
        <v>0.30270150000000001</v>
      </c>
      <c r="AI16">
        <v>0.32792209999999999</v>
      </c>
      <c r="AJ16">
        <v>0.29736499999999999</v>
      </c>
      <c r="AK16">
        <v>0.28797780000000001</v>
      </c>
      <c r="AL16">
        <v>0.3088166</v>
      </c>
      <c r="AM16">
        <v>0.29377340000000002</v>
      </c>
      <c r="AQ16" s="1" t="s">
        <v>16</v>
      </c>
      <c r="AR16" s="1" t="s">
        <v>17</v>
      </c>
      <c r="AZ16">
        <v>9.5904399999999993E-4</v>
      </c>
      <c r="BA16">
        <v>1.11886E-3</v>
      </c>
      <c r="BB16">
        <v>1.8365370000000001E-3</v>
      </c>
      <c r="BC16">
        <v>3.2313120000000001E-3</v>
      </c>
      <c r="BD16">
        <v>5.9988039999999999E-3</v>
      </c>
      <c r="BE16">
        <v>1.3882855E-2</v>
      </c>
      <c r="BF16">
        <v>4.3096573999999999E-2</v>
      </c>
      <c r="BG16">
        <v>5.2430807000000003E-2</v>
      </c>
      <c r="BK16" s="1" t="s">
        <v>16</v>
      </c>
      <c r="BL16" s="1" t="s">
        <v>17</v>
      </c>
      <c r="BT16">
        <v>0.41123799999999999</v>
      </c>
      <c r="BU16">
        <v>0.24435875000000001</v>
      </c>
      <c r="BV16">
        <v>0.23690554999999999</v>
      </c>
      <c r="BW16">
        <v>0.40342384999999997</v>
      </c>
      <c r="BX16">
        <v>0.23269809999999999</v>
      </c>
      <c r="BY16">
        <v>0.20697294999999999</v>
      </c>
      <c r="BZ16">
        <v>0.23051905</v>
      </c>
      <c r="CA16">
        <v>0.2074309</v>
      </c>
      <c r="CE16" s="1" t="s">
        <v>16</v>
      </c>
      <c r="CF16" s="1" t="s">
        <v>17</v>
      </c>
      <c r="CN16">
        <v>8.9444100000000012E-2</v>
      </c>
      <c r="CO16">
        <v>9.52456E-2</v>
      </c>
      <c r="CP16">
        <v>0.1222681</v>
      </c>
      <c r="CQ16">
        <v>0.12247025</v>
      </c>
      <c r="CR16">
        <v>0.1215802</v>
      </c>
      <c r="CS16">
        <v>0.1186794</v>
      </c>
      <c r="CT16">
        <v>0.12325949999999999</v>
      </c>
      <c r="CU16">
        <v>0.12315795</v>
      </c>
    </row>
    <row r="17" spans="3:99" x14ac:dyDescent="0.45">
      <c r="C17" s="1" t="s">
        <v>18</v>
      </c>
      <c r="D17" s="1" t="s">
        <v>19</v>
      </c>
      <c r="M17">
        <v>665.39092429999994</v>
      </c>
      <c r="N17">
        <v>767.42160339999998</v>
      </c>
      <c r="O17">
        <v>856.60757349999994</v>
      </c>
      <c r="P17">
        <v>715.22692860000006</v>
      </c>
      <c r="Q17">
        <v>725.67995840000003</v>
      </c>
      <c r="R17">
        <v>735.62136079999993</v>
      </c>
      <c r="S17">
        <v>742.33260150000001</v>
      </c>
      <c r="W17" s="1" t="s">
        <v>18</v>
      </c>
      <c r="X17" s="1" t="s">
        <v>19</v>
      </c>
      <c r="AG17">
        <v>0.71407039999999999</v>
      </c>
      <c r="AH17">
        <v>0.64312999999999998</v>
      </c>
      <c r="AI17">
        <v>0.71278759999999997</v>
      </c>
      <c r="AJ17">
        <v>0.63283809999999996</v>
      </c>
      <c r="AK17">
        <v>0.61829180000000006</v>
      </c>
      <c r="AL17">
        <v>0.61495319999999998</v>
      </c>
      <c r="AM17">
        <v>0.59740269999999995</v>
      </c>
      <c r="AQ17" s="1" t="s">
        <v>18</v>
      </c>
      <c r="AR17" s="1" t="s">
        <v>19</v>
      </c>
      <c r="BA17">
        <v>1.2264629999999999E-3</v>
      </c>
      <c r="BB17">
        <v>1.8082350000000001E-3</v>
      </c>
      <c r="BC17">
        <v>3.277547E-3</v>
      </c>
      <c r="BD17">
        <v>6.1126430000000001E-3</v>
      </c>
      <c r="BE17">
        <v>1.5722706999999999E-2</v>
      </c>
      <c r="BF17">
        <v>5.6186995000000003E-2</v>
      </c>
      <c r="BG17">
        <v>6.0077196000000013E-2</v>
      </c>
      <c r="BK17" s="1" t="s">
        <v>18</v>
      </c>
      <c r="BL17" s="1" t="s">
        <v>19</v>
      </c>
      <c r="BU17">
        <v>0.63155094999999994</v>
      </c>
      <c r="BV17">
        <v>0.74549569999999998</v>
      </c>
      <c r="BW17">
        <v>0.83277129999999999</v>
      </c>
      <c r="BX17">
        <v>0.66188930000000001</v>
      </c>
      <c r="BY17">
        <v>0.63061699999999998</v>
      </c>
      <c r="BZ17">
        <v>0.67520180000000007</v>
      </c>
      <c r="CA17">
        <v>0.64796494999999998</v>
      </c>
      <c r="CE17" s="1" t="s">
        <v>18</v>
      </c>
      <c r="CF17" s="1" t="s">
        <v>19</v>
      </c>
      <c r="CO17">
        <v>0.19695404999999999</v>
      </c>
      <c r="CP17">
        <v>0.24701405000000001</v>
      </c>
      <c r="CQ17">
        <v>0.25930405000000001</v>
      </c>
      <c r="CR17">
        <v>0.63132769999999994</v>
      </c>
      <c r="CS17">
        <v>0.2920258</v>
      </c>
      <c r="CT17">
        <v>0.29757475</v>
      </c>
      <c r="CU17">
        <v>0.28926449999999998</v>
      </c>
    </row>
    <row r="18" spans="3:99" x14ac:dyDescent="0.45">
      <c r="C18" s="1" t="s">
        <v>20</v>
      </c>
      <c r="D18" s="1" t="s">
        <v>21</v>
      </c>
      <c r="N18">
        <v>2725.9192477000001</v>
      </c>
      <c r="O18">
        <v>3236.7200406000002</v>
      </c>
      <c r="P18">
        <v>2802.9031229000002</v>
      </c>
      <c r="Q18">
        <v>2881.9210036999998</v>
      </c>
      <c r="R18">
        <v>2921.1247278999999</v>
      </c>
      <c r="S18">
        <v>2936.4334902000001</v>
      </c>
      <c r="W18" s="1" t="s">
        <v>20</v>
      </c>
      <c r="X18" s="1" t="s">
        <v>21</v>
      </c>
      <c r="AH18">
        <v>1.3905729</v>
      </c>
      <c r="AI18">
        <v>1.3714442</v>
      </c>
      <c r="AJ18">
        <v>1.3199369999999999</v>
      </c>
      <c r="AK18">
        <v>1.2879934</v>
      </c>
      <c r="AL18">
        <v>1.2481553999999999</v>
      </c>
      <c r="AM18">
        <v>1.2566927000000001</v>
      </c>
      <c r="AQ18" s="1" t="s">
        <v>20</v>
      </c>
      <c r="AR18" s="1" t="s">
        <v>21</v>
      </c>
      <c r="BB18">
        <v>1.8115939999999999E-3</v>
      </c>
      <c r="BC18">
        <v>3.2796610000000001E-3</v>
      </c>
      <c r="BD18">
        <v>6.30716E-3</v>
      </c>
      <c r="BE18">
        <v>1.7625064999999999E-2</v>
      </c>
      <c r="BF18">
        <v>5.4779258999999997E-2</v>
      </c>
      <c r="BG18">
        <v>6.5978865000000012E-2</v>
      </c>
      <c r="BK18" s="1" t="s">
        <v>20</v>
      </c>
      <c r="BL18" s="1" t="s">
        <v>21</v>
      </c>
      <c r="BV18">
        <v>1.76023935</v>
      </c>
      <c r="BW18">
        <v>1.9222445500000001</v>
      </c>
      <c r="BX18">
        <v>1.0033590999999999</v>
      </c>
      <c r="BY18">
        <v>0.99312999999999996</v>
      </c>
      <c r="BZ18">
        <v>1.0084244</v>
      </c>
      <c r="CA18">
        <v>0.93843264999999998</v>
      </c>
      <c r="CE18" s="1" t="s">
        <v>20</v>
      </c>
      <c r="CF18" s="1" t="s">
        <v>21</v>
      </c>
      <c r="CP18">
        <v>0.3878721</v>
      </c>
      <c r="CQ18">
        <v>0.43271025000000002</v>
      </c>
      <c r="CR18">
        <v>0.57751235000000001</v>
      </c>
      <c r="CS18">
        <v>0.54066380000000003</v>
      </c>
      <c r="CT18">
        <v>0.5626369</v>
      </c>
      <c r="CU18">
        <v>0.53588940000000007</v>
      </c>
    </row>
    <row r="22" spans="3:99" ht="23.25" x14ac:dyDescent="0.7">
      <c r="E22" s="7" t="s">
        <v>44</v>
      </c>
      <c r="Y22" s="7" t="s">
        <v>45</v>
      </c>
      <c r="AS22" s="7" t="s">
        <v>46</v>
      </c>
    </row>
    <row r="23" spans="3:99" ht="14.65" thickBot="1" x14ac:dyDescent="0.5"/>
    <row r="24" spans="3:99" s="3" customFormat="1" ht="20" customHeight="1" thickTop="1" thickBot="1" x14ac:dyDescent="0.5">
      <c r="C24" s="8"/>
      <c r="D24" s="9"/>
      <c r="E24" s="26" t="s">
        <v>59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W24" s="8"/>
      <c r="X24" s="9"/>
      <c r="Y24" s="26" t="s">
        <v>59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8"/>
      <c r="AQ24" s="8"/>
      <c r="AR24" s="9"/>
      <c r="AS24" s="26" t="s">
        <v>59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8"/>
    </row>
    <row r="25" spans="3:99" s="3" customFormat="1" ht="20" customHeight="1" thickTop="1" thickBot="1" x14ac:dyDescent="0.5">
      <c r="C25" s="10"/>
      <c r="D25" s="11"/>
      <c r="E25" s="4">
        <v>64</v>
      </c>
      <c r="F25" s="4" t="s">
        <v>6</v>
      </c>
      <c r="G25" s="4" t="s">
        <v>8</v>
      </c>
      <c r="H25" s="4" t="s">
        <v>10</v>
      </c>
      <c r="I25" s="4" t="s">
        <v>48</v>
      </c>
      <c r="J25" s="4" t="s">
        <v>49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  <c r="Q25" s="4" t="s">
        <v>56</v>
      </c>
      <c r="R25" s="4" t="s">
        <v>57</v>
      </c>
      <c r="S25" s="4" t="s">
        <v>58</v>
      </c>
      <c r="W25" s="10"/>
      <c r="X25" s="11"/>
      <c r="Y25" s="4">
        <v>64</v>
      </c>
      <c r="Z25" s="4" t="s">
        <v>6</v>
      </c>
      <c r="AA25" s="4" t="s">
        <v>8</v>
      </c>
      <c r="AB25" s="4" t="s">
        <v>10</v>
      </c>
      <c r="AC25" s="4" t="s">
        <v>48</v>
      </c>
      <c r="AD25" s="4" t="s">
        <v>49</v>
      </c>
      <c r="AE25" s="4" t="s">
        <v>50</v>
      </c>
      <c r="AF25" s="4" t="s">
        <v>51</v>
      </c>
      <c r="AG25" s="4" t="s">
        <v>52</v>
      </c>
      <c r="AH25" s="4" t="s">
        <v>53</v>
      </c>
      <c r="AI25" s="4" t="s">
        <v>54</v>
      </c>
      <c r="AJ25" s="4" t="s">
        <v>55</v>
      </c>
      <c r="AK25" s="4" t="s">
        <v>56</v>
      </c>
      <c r="AL25" s="4" t="s">
        <v>57</v>
      </c>
      <c r="AM25" s="4" t="s">
        <v>58</v>
      </c>
      <c r="AQ25" s="10"/>
      <c r="AR25" s="11"/>
      <c r="AS25" s="4">
        <v>64</v>
      </c>
      <c r="AT25" s="4" t="s">
        <v>6</v>
      </c>
      <c r="AU25" s="4" t="s">
        <v>8</v>
      </c>
      <c r="AV25" s="4" t="s">
        <v>10</v>
      </c>
      <c r="AW25" s="4" t="s">
        <v>48</v>
      </c>
      <c r="AX25" s="4" t="s">
        <v>49</v>
      </c>
      <c r="AY25" s="4" t="s">
        <v>50</v>
      </c>
      <c r="AZ25" s="4" t="s">
        <v>51</v>
      </c>
      <c r="BA25" s="4" t="s">
        <v>52</v>
      </c>
      <c r="BB25" s="4" t="s">
        <v>53</v>
      </c>
      <c r="BC25" s="4" t="s">
        <v>54</v>
      </c>
      <c r="BD25" s="4" t="s">
        <v>55</v>
      </c>
      <c r="BE25" s="4" t="s">
        <v>56</v>
      </c>
      <c r="BF25" s="4" t="s">
        <v>57</v>
      </c>
      <c r="BG25" s="4" t="s">
        <v>58</v>
      </c>
    </row>
    <row r="26" spans="3:99" ht="20" customHeight="1" thickTop="1" thickBot="1" x14ac:dyDescent="0.6">
      <c r="C26" s="29" t="s">
        <v>3</v>
      </c>
      <c r="D26" s="5">
        <v>8</v>
      </c>
      <c r="E26" s="6">
        <f>IF(E7="","",IF(Y7=0,"unk",E7/Y7))</f>
        <v>1.5345226403291572</v>
      </c>
      <c r="F26" s="6">
        <f t="shared" ref="F26:S26" si="0">IF(F7="","",IF(Z7=0,"unk",F7/Z7))</f>
        <v>1.4328844986479776</v>
      </c>
      <c r="G26" s="6">
        <f t="shared" si="0"/>
        <v>1.605283579754361</v>
      </c>
      <c r="H26" s="6">
        <f t="shared" si="0"/>
        <v>1.5041077019411397</v>
      </c>
      <c r="I26" s="6">
        <f t="shared" si="0"/>
        <v>1.5002128112364332</v>
      </c>
      <c r="J26" s="6" t="str">
        <f t="shared" si="0"/>
        <v>unk</v>
      </c>
      <c r="K26" s="6">
        <f t="shared" si="0"/>
        <v>1.9996746258196925</v>
      </c>
      <c r="L26" s="6">
        <f t="shared" si="0"/>
        <v>1.9642611007187163</v>
      </c>
      <c r="M26" s="6" t="str">
        <f t="shared" si="0"/>
        <v>unk</v>
      </c>
      <c r="N26" s="6">
        <f t="shared" si="0"/>
        <v>1.9994987971130713</v>
      </c>
      <c r="O26" s="6">
        <f t="shared" si="0"/>
        <v>1.0003505345652119</v>
      </c>
      <c r="P26" s="6">
        <f t="shared" si="0"/>
        <v>1.9739374498797113</v>
      </c>
      <c r="Q26" s="6" t="str">
        <f t="shared" si="0"/>
        <v>unk</v>
      </c>
      <c r="R26" s="6">
        <f t="shared" si="0"/>
        <v>1.9987962684321399</v>
      </c>
      <c r="S26" s="6">
        <f t="shared" si="0"/>
        <v>1.0038195519768762</v>
      </c>
      <c r="W26" s="29" t="s">
        <v>3</v>
      </c>
      <c r="X26" s="5">
        <v>8</v>
      </c>
      <c r="Y26" s="14">
        <f>IF(Y7="","",IF(AS7=0,"unk",Y7/AS7))</f>
        <v>1.9382477359389898</v>
      </c>
      <c r="Z26" s="14">
        <f t="shared" ref="Z26:AM26" si="1">IF(Z7="","",IF(AT7=0,"unk",Z7/AT7))</f>
        <v>2.2681338212722815</v>
      </c>
      <c r="AA26" s="14">
        <f t="shared" si="1"/>
        <v>2.0604847289115842</v>
      </c>
      <c r="AB26" s="14">
        <f t="shared" si="1"/>
        <v>1.9988138631667929</v>
      </c>
      <c r="AC26" s="14">
        <f t="shared" si="1"/>
        <v>1.9997353622229572</v>
      </c>
      <c r="AD26" s="14">
        <f t="shared" si="1"/>
        <v>0</v>
      </c>
      <c r="AE26" s="14">
        <f t="shared" si="1"/>
        <v>1.3891284031107798</v>
      </c>
      <c r="AF26" s="14">
        <f t="shared" si="1"/>
        <v>1.1449331887465817</v>
      </c>
      <c r="AG26" s="14">
        <f t="shared" si="1"/>
        <v>0</v>
      </c>
      <c r="AH26" s="14">
        <f t="shared" si="1"/>
        <v>0.51289328159157321</v>
      </c>
      <c r="AI26" s="14">
        <f t="shared" si="1"/>
        <v>1.1451012009241317</v>
      </c>
      <c r="AJ26" s="14">
        <f t="shared" si="1"/>
        <v>0.16210981965282564</v>
      </c>
      <c r="AK26" s="14">
        <f t="shared" si="1"/>
        <v>0</v>
      </c>
      <c r="AL26" s="14">
        <f t="shared" si="1"/>
        <v>3.41786266431943E-2</v>
      </c>
      <c r="AM26" s="14">
        <f t="shared" si="1"/>
        <v>1.7048906002131867E-2</v>
      </c>
      <c r="AQ26" s="29" t="s">
        <v>3</v>
      </c>
      <c r="AR26" s="5">
        <v>8</v>
      </c>
      <c r="AS26" s="2">
        <f>IF(E7="","",IF(AS7=0,"unk",E7/AS7))</f>
        <v>2.9742850333651099</v>
      </c>
      <c r="AT26" s="2">
        <f t="shared" ref="AT26:BG26" si="2">IF(F7="","",IF(AT7=0,"unk",F7/AT7))</f>
        <v>3.2499737933602542</v>
      </c>
      <c r="AU26" s="2">
        <f t="shared" si="2"/>
        <v>3.3076623016563822</v>
      </c>
      <c r="AV26" s="2">
        <f t="shared" si="2"/>
        <v>3.0064313263358966</v>
      </c>
      <c r="AW26" s="2">
        <f t="shared" si="2"/>
        <v>3.00002860948941</v>
      </c>
      <c r="AX26" s="2">
        <f t="shared" si="2"/>
        <v>0</v>
      </c>
      <c r="AY26" s="2">
        <f t="shared" si="2"/>
        <v>2.7778048197060556</v>
      </c>
      <c r="AZ26" s="2">
        <f t="shared" si="2"/>
        <v>2.24894772557675</v>
      </c>
      <c r="BA26" s="2">
        <f t="shared" si="2"/>
        <v>3.1621608526349285</v>
      </c>
      <c r="BB26" s="2">
        <f t="shared" si="2"/>
        <v>1.0255294995897264</v>
      </c>
      <c r="BC26" s="2">
        <f t="shared" si="2"/>
        <v>1.1455025984757214</v>
      </c>
      <c r="BD26" s="2">
        <f t="shared" si="2"/>
        <v>0.31999464400595856</v>
      </c>
      <c r="BE26" s="2">
        <f t="shared" si="2"/>
        <v>0</v>
      </c>
      <c r="BF26" s="2">
        <f t="shared" si="2"/>
        <v>6.8316111394552084E-2</v>
      </c>
      <c r="BG26" s="2">
        <f t="shared" si="2"/>
        <v>1.7114025184755886E-2</v>
      </c>
    </row>
    <row r="27" spans="3:99" ht="20" customHeight="1" thickTop="1" thickBot="1" x14ac:dyDescent="0.6">
      <c r="C27" s="30"/>
      <c r="D27" s="5">
        <v>16</v>
      </c>
      <c r="E27" s="6">
        <f t="shared" ref="E27:E37" si="3">IF(E8="","",IF(Y8=0,"unk",E8/Y8))</f>
        <v>2.5595323870064686</v>
      </c>
      <c r="F27" s="6">
        <f t="shared" ref="F27:F37" si="4">IF(F8="","",IF(Z8=0,"unk",F8/Z8))</f>
        <v>2.1662801694755802</v>
      </c>
      <c r="G27" s="6">
        <f t="shared" ref="G27:G37" si="5">IF(G8="","",IF(AA8=0,"unk",G8/AA8))</f>
        <v>2.5055846061879512</v>
      </c>
      <c r="H27" s="6">
        <f t="shared" ref="H27:H37" si="6">IF(H8="","",IF(AB8=0,"unk",H8/AB8))</f>
        <v>2.0732146057921286</v>
      </c>
      <c r="I27" s="6">
        <f t="shared" ref="I27:I37" si="7">IF(I8="","",IF(AC8=0,"unk",I8/AC8))</f>
        <v>2.5971178346500858</v>
      </c>
      <c r="J27" s="6">
        <f t="shared" ref="J27:J37" si="8">IF(J8="","",IF(AD8=0,"unk",J8/AD8))</f>
        <v>6.2340340206530085</v>
      </c>
      <c r="K27" s="6">
        <f t="shared" ref="K27:K37" si="9">IF(K8="","",IF(AE8=0,"unk",K8/AE8))</f>
        <v>2.2856140250365238</v>
      </c>
      <c r="L27" s="6" t="str">
        <f t="shared" ref="L27:L37" si="10">IF(L8="","",IF(AF8=0,"unk",L8/AF8))</f>
        <v>unk</v>
      </c>
      <c r="M27" s="6">
        <f t="shared" ref="M27:M37" si="11">IF(M8="","",IF(AG8=0,"unk",M8/AG8))</f>
        <v>1.9685553248294272</v>
      </c>
      <c r="N27" s="6" t="str">
        <f t="shared" ref="N27:N37" si="12">IF(N8="","",IF(AH8=0,"unk",N8/AH8))</f>
        <v>unk</v>
      </c>
      <c r="O27" s="6">
        <f t="shared" ref="O27:O37" si="13">IF(O8="","",IF(AI8=0,"unk",O8/AI8))</f>
        <v>3.8992278369660833</v>
      </c>
      <c r="P27" s="6" t="str">
        <f t="shared" ref="P27:P37" si="14">IF(P8="","",IF(AJ8=0,"unk",P8/AJ8))</f>
        <v>unk</v>
      </c>
      <c r="Q27" s="6">
        <f t="shared" ref="Q27:Q37" si="15">IF(Q8="","",IF(AK8=0,"unk",Q8/AK8))</f>
        <v>2.0004512409125095</v>
      </c>
      <c r="R27" s="6">
        <f t="shared" ref="R27:R37" si="16">IF(R8="","",IF(AL8=0,"unk",R8/AL8))</f>
        <v>4.0341156695511424E-3</v>
      </c>
      <c r="S27" s="6">
        <f t="shared" ref="S27:S37" si="17">IF(S8="","",IF(AM8=0,"unk",S8/AM8))</f>
        <v>4.0039082072351944</v>
      </c>
      <c r="W27" s="30"/>
      <c r="X27" s="5">
        <v>16</v>
      </c>
      <c r="Y27" s="14">
        <f t="shared" ref="Y27:Y29" si="18">IF(Y8="","",IF(AS8=0,"unk",Y8/AS8))</f>
        <v>2.9611927004728478</v>
      </c>
      <c r="Z27" s="14">
        <f t="shared" ref="Z27:Z29" si="19">IF(Z8="","",IF(AT8=0,"unk",Z8/AT8))</f>
        <v>3.8539384985791081</v>
      </c>
      <c r="AA27" s="14">
        <f t="shared" ref="AA27:AA29" si="20">IF(AA8="","",IF(AU8=0,"unk",AA8/AU8))</f>
        <v>2.9698066190402455</v>
      </c>
      <c r="AB27" s="14">
        <f t="shared" ref="AB27:AB29" si="21">IF(AB8="","",IF(AV8=0,"unk",AB8/AV8))</f>
        <v>3.8190410817215019</v>
      </c>
      <c r="AC27" s="14">
        <f t="shared" ref="AC27:AC29" si="22">IF(AC8="","",IF(AW8=0,"unk",AC8/AW8))</f>
        <v>2.7810101055117933</v>
      </c>
      <c r="AD27" s="14">
        <f t="shared" ref="AD27:AD29" si="23">IF(AD8="","",IF(AX8=0,"unk",AD8/AX8))</f>
        <v>7.4682901485786468</v>
      </c>
      <c r="AE27" s="14">
        <f t="shared" ref="AE27:AE29" si="24">IF(AE8="","",IF(AY8=0,"unk",AE8/AY8))</f>
        <v>2.5012144600274273</v>
      </c>
      <c r="AF27" s="14">
        <f t="shared" ref="AF27:AF29" si="25">IF(AF8="","",IF(AZ8=0,"unk",AF8/AZ8))</f>
        <v>0</v>
      </c>
      <c r="AG27" s="14">
        <f t="shared" ref="AG27:AG29" si="26">IF(AG8="","",IF(BA8=0,"unk",AG8/BA8))</f>
        <v>1.61582575818715</v>
      </c>
      <c r="AH27" s="14">
        <f t="shared" ref="AH27:AH29" si="27">IF(AH8="","",IF(BB8=0,"unk",AH8/BB8))</f>
        <v>0</v>
      </c>
      <c r="AI27" s="14">
        <f t="shared" ref="AI27:AI29" si="28">IF(AI8="","",IF(BC8=0,"unk",AI8/BC8))</f>
        <v>0.30805761409061733</v>
      </c>
      <c r="AJ27" s="14">
        <f t="shared" ref="AJ27:AJ29" si="29">IF(AJ8="","",IF(BD8=0,"unk",AJ8/BD8))</f>
        <v>0</v>
      </c>
      <c r="AK27" s="14">
        <f t="shared" ref="AK27:AK29" si="30">IF(AK8="","",IF(BE8=0,"unk",AK8/BE8))</f>
        <v>0.17048899954883884</v>
      </c>
      <c r="AL27" s="14">
        <f t="shared" ref="AL27:AL29" si="31">IF(AL8="","",IF(BF8=0,"unk",AL8/BF8))</f>
        <v>0.28076961813688883</v>
      </c>
      <c r="AM27" s="14">
        <f t="shared" ref="AM27:AM29" si="32">IF(AM8="","",IF(BG8=0,"unk",AM8/BG8))</f>
        <v>1.8123717738797143E-2</v>
      </c>
      <c r="AQ27" s="30"/>
      <c r="AR27" s="5">
        <v>16</v>
      </c>
      <c r="AS27" s="2">
        <f t="shared" ref="AS27:AS31" si="33">IF(E8="","",IF(AS8=0,"unk",E8/AS8))</f>
        <v>7.5792686210273983</v>
      </c>
      <c r="AT27" s="2">
        <f t="shared" ref="AT27:AT32" si="34">IF(F8="","",IF(AT8=0,"unk",F8/AT8))</f>
        <v>8.3487105438504141</v>
      </c>
      <c r="AU27" s="2">
        <f t="shared" ref="AU27:AU32" si="35">IF(G8="","",IF(AU8=0,"unk",G8/AU8))</f>
        <v>7.4411017480223238</v>
      </c>
      <c r="AV27" s="2">
        <f t="shared" ref="AV27:AV32" si="36">IF(H8="","",IF(AV8=0,"unk",H8/AV8))</f>
        <v>7.9176917507451874</v>
      </c>
      <c r="AW27" s="2">
        <f t="shared" ref="AW27:AW32" si="37">IF(I8="","",IF(AW8=0,"unk",I8/AW8))</f>
        <v>7.2226109433667958</v>
      </c>
      <c r="AX27" s="2">
        <f t="shared" ref="AX27:AX32" si="38">IF(J8="","",IF(AX8=0,"unk",J8/AX8))</f>
        <v>46.557574862346996</v>
      </c>
      <c r="AY27" s="2">
        <f t="shared" ref="AY27:AY32" si="39">IF(K8="","",IF(AY8=0,"unk",K8/AY8))</f>
        <v>5.7168108494628429</v>
      </c>
      <c r="AZ27" s="2">
        <f t="shared" ref="AZ27:AZ32" si="40">IF(L8="","",IF(AZ8=0,"unk",L8/AZ8))</f>
        <v>17.38203059805285</v>
      </c>
      <c r="BA27" s="2">
        <f t="shared" ref="BA27:BA32" si="41">IF(M8="","",IF(BA8=0,"unk",M8/BA8))</f>
        <v>3.1808424002758606</v>
      </c>
      <c r="BB27" s="2">
        <f t="shared" ref="BB27:BB32" si="42">IF(N8="","",IF(BB8=0,"unk",N8/BB8))</f>
        <v>0</v>
      </c>
      <c r="BC27" s="2">
        <f t="shared" ref="BC27:BC32" si="43">IF(O8="","",IF(BC8=0,"unk",O8/BC8))</f>
        <v>1.2011868242514903</v>
      </c>
      <c r="BD27" s="2">
        <f t="shared" ref="BD27:BD32" si="44">IF(P8="","",IF(BD8=0,"unk",P8/BD8))</f>
        <v>2.5795914134605415</v>
      </c>
      <c r="BE27" s="2">
        <f t="shared" ref="BE27:BE32" si="45">IF(Q8="","",IF(BE8=0,"unk",Q8/BE8))</f>
        <v>0.3410549307094069</v>
      </c>
      <c r="BF27" s="2">
        <f t="shared" ref="BF27:BF32" si="46">IF(R8="","",IF(BF8=0,"unk",R8/BF8))</f>
        <v>1.1326571160599139E-3</v>
      </c>
      <c r="BG27" s="2">
        <f t="shared" ref="BG27:BG32" si="47">IF(S8="","",IF(BG8=0,"unk",S8/BG8))</f>
        <v>7.2565702199983956E-2</v>
      </c>
    </row>
    <row r="28" spans="3:99" ht="20" customHeight="1" thickTop="1" thickBot="1" x14ac:dyDescent="0.6">
      <c r="C28" s="30"/>
      <c r="D28" s="5">
        <v>32</v>
      </c>
      <c r="E28" s="6">
        <f t="shared" si="3"/>
        <v>4.0093703536832628</v>
      </c>
      <c r="F28" s="6">
        <f t="shared" si="4"/>
        <v>5.1551712261626585</v>
      </c>
      <c r="G28" s="6">
        <f t="shared" si="5"/>
        <v>4.9508535486371725</v>
      </c>
      <c r="H28" s="6" t="str">
        <f t="shared" si="6"/>
        <v>unk</v>
      </c>
      <c r="I28" s="6">
        <f t="shared" si="7"/>
        <v>6.5827078658042142</v>
      </c>
      <c r="J28" s="6">
        <f t="shared" si="8"/>
        <v>0</v>
      </c>
      <c r="K28" s="6">
        <f t="shared" si="9"/>
        <v>3.4998810969122744</v>
      </c>
      <c r="L28" s="6" t="str">
        <f t="shared" si="10"/>
        <v>unk</v>
      </c>
      <c r="M28" s="6">
        <f t="shared" si="11"/>
        <v>1.000083222902943</v>
      </c>
      <c r="N28" s="6">
        <f t="shared" si="12"/>
        <v>0.99841237324592846</v>
      </c>
      <c r="O28" s="6">
        <f t="shared" si="13"/>
        <v>3.998798708611758</v>
      </c>
      <c r="P28" s="6">
        <f t="shared" si="14"/>
        <v>0.90701921181694867</v>
      </c>
      <c r="Q28" s="6">
        <f t="shared" si="15"/>
        <v>3.0912550365617073</v>
      </c>
      <c r="R28" s="6" t="str">
        <f t="shared" si="16"/>
        <v>unk</v>
      </c>
      <c r="S28" s="6">
        <f t="shared" si="17"/>
        <v>2.9974231962373659</v>
      </c>
      <c r="W28" s="30"/>
      <c r="X28" s="5">
        <v>32</v>
      </c>
      <c r="Y28" s="14">
        <f t="shared" si="18"/>
        <v>5.0231197602164723</v>
      </c>
      <c r="Z28" s="14">
        <f t="shared" si="19"/>
        <v>5.2521080565328875</v>
      </c>
      <c r="AA28" s="14">
        <f t="shared" si="20"/>
        <v>4.8957172553438895</v>
      </c>
      <c r="AB28" s="14">
        <f t="shared" si="21"/>
        <v>0</v>
      </c>
      <c r="AC28" s="14">
        <f t="shared" si="22"/>
        <v>4.5997210878906767</v>
      </c>
      <c r="AD28" s="14">
        <f t="shared" si="23"/>
        <v>31.858611841242684</v>
      </c>
      <c r="AE28" s="14">
        <f t="shared" si="24"/>
        <v>6.0260176241967134</v>
      </c>
      <c r="AF28" s="14">
        <f t="shared" si="25"/>
        <v>0</v>
      </c>
      <c r="AG28" s="14">
        <f t="shared" si="26"/>
        <v>11.684925102388121</v>
      </c>
      <c r="AH28" s="14">
        <f t="shared" si="27"/>
        <v>8.4504954538987409</v>
      </c>
      <c r="AI28" s="14">
        <f t="shared" si="28"/>
        <v>1.1806758842732565</v>
      </c>
      <c r="AJ28" s="14">
        <f t="shared" si="29"/>
        <v>2.9454030348418749</v>
      </c>
      <c r="AK28" s="14">
        <f t="shared" si="30"/>
        <v>0.34129182938566283</v>
      </c>
      <c r="AL28" s="14">
        <f t="shared" si="31"/>
        <v>0</v>
      </c>
      <c r="AM28" s="14">
        <f t="shared" si="32"/>
        <v>7.5012304067137409E-2</v>
      </c>
      <c r="AQ28" s="30"/>
      <c r="AR28" s="5">
        <v>32</v>
      </c>
      <c r="AS28" s="2">
        <f t="shared" si="33"/>
        <v>20.139547449612504</v>
      </c>
      <c r="AT28" s="2">
        <f t="shared" si="34"/>
        <v>27.075516329735422</v>
      </c>
      <c r="AU28" s="2">
        <f t="shared" si="35"/>
        <v>24.237979146743534</v>
      </c>
      <c r="AV28" s="2">
        <f t="shared" si="36"/>
        <v>21.943426897693477</v>
      </c>
      <c r="AW28" s="2">
        <f t="shared" si="37"/>
        <v>30.278620185763472</v>
      </c>
      <c r="AX28" s="2">
        <f t="shared" si="38"/>
        <v>0</v>
      </c>
      <c r="AY28" s="2">
        <f t="shared" si="39"/>
        <v>21.090345172586293</v>
      </c>
      <c r="AZ28" s="2">
        <f t="shared" si="40"/>
        <v>16.658898167238547</v>
      </c>
      <c r="BA28" s="2">
        <f t="shared" si="41"/>
        <v>11.685897555775812</v>
      </c>
      <c r="BB28" s="2">
        <f t="shared" si="42"/>
        <v>8.437079221230972</v>
      </c>
      <c r="BC28" s="2">
        <f t="shared" si="43"/>
        <v>4.721285201320943</v>
      </c>
      <c r="BD28" s="2">
        <f t="shared" si="44"/>
        <v>2.671537139145526</v>
      </c>
      <c r="BE28" s="2">
        <f t="shared" si="45"/>
        <v>1.055020086525789</v>
      </c>
      <c r="BF28" s="2">
        <f t="shared" si="46"/>
        <v>0.69931033970267376</v>
      </c>
      <c r="BG28" s="2">
        <f t="shared" si="47"/>
        <v>0.22484362021404819</v>
      </c>
    </row>
    <row r="29" spans="3:99" ht="20" customHeight="1" thickTop="1" thickBot="1" x14ac:dyDescent="0.6">
      <c r="C29" s="30"/>
      <c r="D29" s="5">
        <v>64</v>
      </c>
      <c r="E29" s="6" t="str">
        <f t="shared" si="3"/>
        <v/>
      </c>
      <c r="F29" s="6">
        <f t="shared" si="4"/>
        <v>7.3961147547358861</v>
      </c>
      <c r="G29" s="6">
        <f t="shared" si="5"/>
        <v>9.2862037339630383</v>
      </c>
      <c r="H29" s="6">
        <f t="shared" si="6"/>
        <v>12.177263824016874</v>
      </c>
      <c r="I29" s="6">
        <f t="shared" si="7"/>
        <v>8.2697224643171534</v>
      </c>
      <c r="J29" s="6">
        <f t="shared" si="8"/>
        <v>11.557099228997696</v>
      </c>
      <c r="K29" s="6">
        <f t="shared" si="9"/>
        <v>13.006286157930326</v>
      </c>
      <c r="L29" s="6">
        <f t="shared" si="10"/>
        <v>12.00841198708159</v>
      </c>
      <c r="M29" s="6">
        <f t="shared" si="11"/>
        <v>6.0003254352696738</v>
      </c>
      <c r="N29" s="6">
        <f t="shared" si="12"/>
        <v>11.996020921444481</v>
      </c>
      <c r="O29" s="6">
        <f t="shared" si="13"/>
        <v>5.2259021040008715</v>
      </c>
      <c r="P29" s="6">
        <f t="shared" si="14"/>
        <v>5.9985733415095046</v>
      </c>
      <c r="Q29" s="6">
        <f t="shared" si="15"/>
        <v>9.7901241987179493</v>
      </c>
      <c r="R29" s="6">
        <f t="shared" si="16"/>
        <v>12.101549398012565</v>
      </c>
      <c r="S29" s="6">
        <f t="shared" si="17"/>
        <v>11.665523456666499</v>
      </c>
      <c r="W29" s="30"/>
      <c r="X29" s="5">
        <v>64</v>
      </c>
      <c r="Y29" s="6" t="str">
        <f t="shared" si="18"/>
        <v/>
      </c>
      <c r="Z29" s="14">
        <f t="shared" si="19"/>
        <v>10.65891592094577</v>
      </c>
      <c r="AA29" s="14">
        <f t="shared" si="20"/>
        <v>9.1164869261977177</v>
      </c>
      <c r="AB29" s="14">
        <f t="shared" si="21"/>
        <v>6.9912594835230788</v>
      </c>
      <c r="AC29" s="14">
        <f t="shared" si="22"/>
        <v>10.992143345432838</v>
      </c>
      <c r="AD29" s="14">
        <f t="shared" si="23"/>
        <v>7.6925446940929092</v>
      </c>
      <c r="AE29" s="14">
        <f t="shared" si="24"/>
        <v>5.7302883418513035</v>
      </c>
      <c r="AF29" s="14">
        <f t="shared" si="25"/>
        <v>4.5450252551975421</v>
      </c>
      <c r="AG29" s="14">
        <f t="shared" si="26"/>
        <v>6.8963522955039434</v>
      </c>
      <c r="AH29" s="14">
        <f t="shared" si="27"/>
        <v>2.0682615867731466</v>
      </c>
      <c r="AI29" s="14">
        <f t="shared" si="28"/>
        <v>2.8133739079122271</v>
      </c>
      <c r="AJ29" s="14">
        <f t="shared" si="29"/>
        <v>1.3147390562086445</v>
      </c>
      <c r="AK29" s="14">
        <f t="shared" si="30"/>
        <v>0.42115408367602725</v>
      </c>
      <c r="AL29" s="14">
        <f t="shared" si="31"/>
        <v>0.14033478791939863</v>
      </c>
      <c r="AM29" s="14">
        <f t="shared" si="32"/>
        <v>7.5188911056728328E-2</v>
      </c>
      <c r="AQ29" s="30"/>
      <c r="AR29" s="5">
        <v>64</v>
      </c>
      <c r="AS29" s="2" t="str">
        <f t="shared" si="33"/>
        <v/>
      </c>
      <c r="AT29" s="2">
        <f t="shared" si="34"/>
        <v>78.834565312396251</v>
      </c>
      <c r="AU29" s="2">
        <f t="shared" si="35"/>
        <v>84.657554934682466</v>
      </c>
      <c r="AV29" s="2">
        <f t="shared" si="36"/>
        <v>85.134411193020483</v>
      </c>
      <c r="AW29" s="2">
        <f t="shared" si="37"/>
        <v>90.901974754720243</v>
      </c>
      <c r="AX29" s="2">
        <f t="shared" si="38"/>
        <v>88.903502353131472</v>
      </c>
      <c r="AY29" s="2">
        <f t="shared" si="39"/>
        <v>74.529769941570137</v>
      </c>
      <c r="AZ29" s="2">
        <f t="shared" si="40"/>
        <v>54.578535756102731</v>
      </c>
      <c r="BA29" s="2">
        <f t="shared" si="41"/>
        <v>41.380358089292713</v>
      </c>
      <c r="BB29" s="2">
        <f t="shared" si="42"/>
        <v>24.810909265950627</v>
      </c>
      <c r="BC29" s="2">
        <f t="shared" si="43"/>
        <v>14.702416624699662</v>
      </c>
      <c r="BD29" s="2">
        <f t="shared" si="44"/>
        <v>7.886558653614542</v>
      </c>
      <c r="BE29" s="2">
        <f t="shared" si="45"/>
        <v>4.1231507859855583</v>
      </c>
      <c r="BF29" s="2">
        <f t="shared" si="46"/>
        <v>1.6982683682662196</v>
      </c>
      <c r="BG29" s="2">
        <f t="shared" si="47"/>
        <v>0.87711800561347542</v>
      </c>
    </row>
    <row r="30" spans="3:99" ht="20" customHeight="1" thickTop="1" thickBot="1" x14ac:dyDescent="0.5">
      <c r="C30" s="30"/>
      <c r="D30" s="5">
        <v>128</v>
      </c>
      <c r="E30" s="6" t="str">
        <f t="shared" si="3"/>
        <v/>
      </c>
      <c r="F30" s="6" t="str">
        <f t="shared" si="4"/>
        <v/>
      </c>
      <c r="G30" s="6">
        <f t="shared" si="5"/>
        <v>15.670715495036134</v>
      </c>
      <c r="H30" s="6">
        <f t="shared" si="6"/>
        <v>14.079655301611091</v>
      </c>
      <c r="I30" s="6">
        <f t="shared" si="7"/>
        <v>18.841923618843573</v>
      </c>
      <c r="J30" s="6">
        <f t="shared" si="8"/>
        <v>22.505051643192491</v>
      </c>
      <c r="K30" s="6">
        <f t="shared" si="9"/>
        <v>17.999147767149935</v>
      </c>
      <c r="L30" s="6">
        <f t="shared" si="10"/>
        <v>22.534226171850555</v>
      </c>
      <c r="M30" s="6">
        <f t="shared" si="11"/>
        <v>20.109438880657702</v>
      </c>
      <c r="N30" s="6">
        <f t="shared" si="12"/>
        <v>22.35178130467693</v>
      </c>
      <c r="O30" s="6">
        <f t="shared" si="13"/>
        <v>20.229370987874468</v>
      </c>
      <c r="P30" s="6">
        <f t="shared" si="14"/>
        <v>20.039566383841908</v>
      </c>
      <c r="Q30" s="6">
        <f t="shared" si="15"/>
        <v>20.445184723026873</v>
      </c>
      <c r="R30" s="6">
        <f t="shared" si="16"/>
        <v>24.708601702322206</v>
      </c>
      <c r="S30" s="6">
        <f t="shared" si="17"/>
        <v>20.332137805054632</v>
      </c>
      <c r="W30" s="30"/>
      <c r="X30" s="5">
        <v>128</v>
      </c>
      <c r="Y30" s="6" t="str">
        <f t="shared" ref="Y30:Y36" si="48">IF(Y11="","",IF(AS11=0,"unk",INT(Y11/AS11)))</f>
        <v/>
      </c>
      <c r="Z30" s="6" t="str">
        <f t="shared" ref="Z30:Z36" si="49">IF(Z11="","",IF(AT11=0,"unk",INT(Z11/AT11)))</f>
        <v/>
      </c>
      <c r="AA30" s="6">
        <f t="shared" ref="AA30:AA36" si="50">IF(AA11="","",IF(AU11=0,"unk",INT(AA11/AU11)))</f>
        <v>16</v>
      </c>
      <c r="AB30" s="6">
        <f t="shared" ref="AB30:AB36" si="51">IF(AB11="","",IF(AV11=0,"unk",INT(AB11/AV11)))</f>
        <v>22</v>
      </c>
      <c r="AC30" s="6">
        <f t="shared" ref="AC30:AC36" si="52">IF(AC11="","",IF(AW11=0,"unk",INT(AC11/AW11)))</f>
        <v>17</v>
      </c>
      <c r="AD30" s="6">
        <f t="shared" ref="AD30:AD36" si="53">IF(AD11="","",IF(AX11=0,"unk",INT(AD11/AX11)))</f>
        <v>15</v>
      </c>
      <c r="AE30" s="6">
        <f t="shared" ref="AE30:AE36" si="54">IF(AE11="","",IF(AY11=0,"unk",INT(AE11/AY11)))</f>
        <v>16</v>
      </c>
      <c r="AF30" s="6">
        <f t="shared" ref="AF30:AF36" si="55">IF(AF11="","",IF(AZ11=0,"unk",INT(AF11/AZ11)))</f>
        <v>9</v>
      </c>
      <c r="AG30" s="6">
        <f t="shared" ref="AG30:AG36" si="56">IF(AG11="","",IF(BA11=0,"unk",INT(AG11/BA11)))</f>
        <v>7</v>
      </c>
      <c r="AH30" s="6">
        <f t="shared" ref="AH30:AH36" si="57">IF(AH11="","",IF(BB11=0,"unk",INT(AH11/BB11)))</f>
        <v>4</v>
      </c>
      <c r="AI30" s="6">
        <f t="shared" ref="AI30:AI36" si="58">IF(AI11="","",IF(BC11=0,"unk",INT(AI11/BC11)))</f>
        <v>2</v>
      </c>
      <c r="AJ30" s="6">
        <f t="shared" ref="AJ30:AJ36" si="59">IF(AJ11="","",IF(BD11=0,"unk",INT(AJ11/BD11)))</f>
        <v>1</v>
      </c>
      <c r="AK30" s="6">
        <f t="shared" ref="AK30:AK36" si="60">IF(AK11="","",IF(BE11=0,"unk",INT(AK11/BE11)))</f>
        <v>0</v>
      </c>
      <c r="AL30" s="6">
        <f t="shared" ref="AL30:AL36" si="61">IF(AL11="","",IF(BF11=0,"unk",INT(AL11/BF11)))</f>
        <v>0</v>
      </c>
      <c r="AM30" s="6">
        <f t="shared" ref="AM30:AM36" si="62">IF(AM11="","",IF(BG11=0,"unk",INT(AM11/BG11)))</f>
        <v>0</v>
      </c>
      <c r="AQ30" s="30"/>
      <c r="AR30" s="5">
        <v>128</v>
      </c>
      <c r="AS30" s="2" t="str">
        <f t="shared" si="33"/>
        <v/>
      </c>
      <c r="AT30" s="2" t="str">
        <f t="shared" si="34"/>
        <v/>
      </c>
      <c r="AU30" s="2">
        <f t="shared" si="35"/>
        <v>259.61796741592468</v>
      </c>
      <c r="AV30" s="2">
        <f t="shared" si="36"/>
        <v>318.9671701083808</v>
      </c>
      <c r="AW30" s="2">
        <f t="shared" si="37"/>
        <v>337.54360186373151</v>
      </c>
      <c r="AX30" s="2">
        <f t="shared" si="38"/>
        <v>346.0679240633537</v>
      </c>
      <c r="AY30" s="2">
        <f t="shared" si="39"/>
        <v>305.03722910769085</v>
      </c>
      <c r="AZ30" s="2">
        <f t="shared" si="40"/>
        <v>214.61180574015643</v>
      </c>
      <c r="BA30" s="2">
        <f t="shared" si="41"/>
        <v>153.4021158220969</v>
      </c>
      <c r="BB30" s="2">
        <f t="shared" si="42"/>
        <v>98.025944511593508</v>
      </c>
      <c r="BC30" s="2">
        <f t="shared" si="43"/>
        <v>54.005594723512836</v>
      </c>
      <c r="BD30" s="2">
        <f t="shared" si="44"/>
        <v>30.874273281579036</v>
      </c>
      <c r="BE30" s="2">
        <f t="shared" si="45"/>
        <v>15.397366482608135</v>
      </c>
      <c r="BF30" s="2">
        <f t="shared" si="46"/>
        <v>6.1493882969084401</v>
      </c>
      <c r="BG30" s="2">
        <f t="shared" si="47"/>
        <v>3.4730387760786989</v>
      </c>
    </row>
    <row r="31" spans="3:99" ht="20" customHeight="1" thickTop="1" thickBot="1" x14ac:dyDescent="0.5">
      <c r="C31" s="30"/>
      <c r="D31" s="5">
        <v>256</v>
      </c>
      <c r="E31" s="6" t="str">
        <f t="shared" si="3"/>
        <v/>
      </c>
      <c r="F31" s="6" t="str">
        <f t="shared" si="4"/>
        <v/>
      </c>
      <c r="G31" s="6" t="str">
        <f t="shared" si="5"/>
        <v/>
      </c>
      <c r="H31" s="6">
        <f t="shared" si="6"/>
        <v>28.457821760426597</v>
      </c>
      <c r="I31" s="6">
        <f t="shared" si="7"/>
        <v>32.951830906830303</v>
      </c>
      <c r="J31" s="6">
        <f t="shared" si="8"/>
        <v>42.143530087964812</v>
      </c>
      <c r="K31" s="6">
        <f t="shared" si="9"/>
        <v>38.388403649691959</v>
      </c>
      <c r="L31" s="6">
        <f t="shared" si="10"/>
        <v>38.893278956500396</v>
      </c>
      <c r="M31" s="6">
        <f t="shared" si="11"/>
        <v>37.524564384544753</v>
      </c>
      <c r="N31" s="6">
        <f t="shared" si="12"/>
        <v>37.103276871932884</v>
      </c>
      <c r="O31" s="6">
        <f t="shared" si="13"/>
        <v>41.294725852875949</v>
      </c>
      <c r="P31" s="6">
        <f t="shared" si="14"/>
        <v>38.404483399042064</v>
      </c>
      <c r="Q31" s="6">
        <f t="shared" si="15"/>
        <v>39.557087152252862</v>
      </c>
      <c r="R31" s="6">
        <f t="shared" si="16"/>
        <v>46.041075317263655</v>
      </c>
      <c r="S31" s="6">
        <f t="shared" si="17"/>
        <v>41.701885368198198</v>
      </c>
      <c r="W31" s="30"/>
      <c r="X31" s="5">
        <v>256</v>
      </c>
      <c r="Y31" s="6" t="str">
        <f t="shared" si="48"/>
        <v/>
      </c>
      <c r="Z31" s="6" t="str">
        <f t="shared" si="49"/>
        <v/>
      </c>
      <c r="AA31" s="6" t="str">
        <f t="shared" si="50"/>
        <v/>
      </c>
      <c r="AB31" s="6">
        <f t="shared" si="51"/>
        <v>41</v>
      </c>
      <c r="AC31" s="6">
        <f t="shared" si="52"/>
        <v>37</v>
      </c>
      <c r="AD31" s="6">
        <f t="shared" si="53"/>
        <v>26</v>
      </c>
      <c r="AE31" s="6">
        <f t="shared" si="54"/>
        <v>29</v>
      </c>
      <c r="AF31" s="6">
        <f t="shared" si="55"/>
        <v>21</v>
      </c>
      <c r="AG31" s="6">
        <f t="shared" si="56"/>
        <v>15</v>
      </c>
      <c r="AH31" s="6">
        <f t="shared" si="57"/>
        <v>9</v>
      </c>
      <c r="AI31" s="6">
        <f t="shared" si="58"/>
        <v>5</v>
      </c>
      <c r="AJ31" s="6">
        <f t="shared" si="59"/>
        <v>3</v>
      </c>
      <c r="AK31" s="6">
        <f t="shared" si="60"/>
        <v>1</v>
      </c>
      <c r="AL31" s="6">
        <f t="shared" si="61"/>
        <v>0</v>
      </c>
      <c r="AM31" s="6">
        <f t="shared" si="62"/>
        <v>0</v>
      </c>
      <c r="AQ31" s="30"/>
      <c r="AR31" s="5">
        <v>256</v>
      </c>
      <c r="AS31" s="2" t="str">
        <f t="shared" si="33"/>
        <v/>
      </c>
      <c r="AT31" s="2" t="str">
        <f t="shared" si="34"/>
        <v/>
      </c>
      <c r="AU31" s="2" t="str">
        <f t="shared" si="35"/>
        <v/>
      </c>
      <c r="AV31" s="2">
        <f t="shared" si="36"/>
        <v>1189.0409958672426</v>
      </c>
      <c r="AW31" s="2">
        <f t="shared" si="37"/>
        <v>1241.8782501397804</v>
      </c>
      <c r="AX31" s="2">
        <f t="shared" si="38"/>
        <v>1109.2558273381294</v>
      </c>
      <c r="AY31" s="2">
        <f t="shared" si="39"/>
        <v>1132.7113325980872</v>
      </c>
      <c r="AZ31" s="2">
        <f t="shared" si="40"/>
        <v>832.15036448777744</v>
      </c>
      <c r="BA31" s="2">
        <f t="shared" si="41"/>
        <v>599.28113030250677</v>
      </c>
      <c r="BB31" s="2">
        <f t="shared" si="42"/>
        <v>363.41356768959787</v>
      </c>
      <c r="BC31" s="2">
        <f t="shared" si="43"/>
        <v>214.00823537359199</v>
      </c>
      <c r="BD31" s="2">
        <f t="shared" si="44"/>
        <v>117.98762603697506</v>
      </c>
      <c r="BE31" s="2">
        <f t="shared" si="45"/>
        <v>59.799427308633092</v>
      </c>
      <c r="BF31" s="2">
        <f t="shared" si="46"/>
        <v>24.822155434969044</v>
      </c>
      <c r="BG31" s="2">
        <f t="shared" si="47"/>
        <v>12.958345060661815</v>
      </c>
    </row>
    <row r="32" spans="3:99" ht="20" customHeight="1" thickTop="1" thickBot="1" x14ac:dyDescent="0.5">
      <c r="C32" s="30"/>
      <c r="D32" s="5">
        <v>512</v>
      </c>
      <c r="E32" s="6" t="str">
        <f t="shared" si="3"/>
        <v/>
      </c>
      <c r="F32" s="6" t="str">
        <f t="shared" si="4"/>
        <v/>
      </c>
      <c r="G32" s="6" t="str">
        <f t="shared" si="5"/>
        <v/>
      </c>
      <c r="H32" s="6" t="str">
        <f t="shared" si="6"/>
        <v/>
      </c>
      <c r="I32" s="6">
        <f t="shared" si="7"/>
        <v>55.675959074280563</v>
      </c>
      <c r="J32" s="6">
        <f t="shared" si="8"/>
        <v>61.999668139961358</v>
      </c>
      <c r="K32" s="6">
        <f t="shared" si="9"/>
        <v>73.435744560916646</v>
      </c>
      <c r="L32" s="6">
        <f t="shared" si="10"/>
        <v>71.078280349566214</v>
      </c>
      <c r="M32" s="6">
        <f t="shared" si="11"/>
        <v>75.959506186554833</v>
      </c>
      <c r="N32" s="6">
        <f t="shared" si="12"/>
        <v>80.319964189794092</v>
      </c>
      <c r="O32" s="6">
        <f t="shared" si="13"/>
        <v>79.94605637763172</v>
      </c>
      <c r="P32" s="6">
        <f t="shared" si="14"/>
        <v>84.102894591831031</v>
      </c>
      <c r="Q32" s="6">
        <f t="shared" si="15"/>
        <v>77.374622100723982</v>
      </c>
      <c r="R32" s="6">
        <f t="shared" si="16"/>
        <v>78.042915152929154</v>
      </c>
      <c r="S32" s="6">
        <f t="shared" si="17"/>
        <v>74.964923723399409</v>
      </c>
      <c r="W32" s="30"/>
      <c r="X32" s="5">
        <v>512</v>
      </c>
      <c r="Y32" s="6" t="str">
        <f t="shared" si="48"/>
        <v/>
      </c>
      <c r="Z32" s="6" t="str">
        <f t="shared" si="49"/>
        <v/>
      </c>
      <c r="AA32" s="6" t="str">
        <f t="shared" si="50"/>
        <v/>
      </c>
      <c r="AB32" s="6" t="str">
        <f t="shared" si="51"/>
        <v/>
      </c>
      <c r="AC32" s="6">
        <f t="shared" si="52"/>
        <v>53</v>
      </c>
      <c r="AD32" s="6">
        <f t="shared" si="53"/>
        <v>74</v>
      </c>
      <c r="AE32" s="6">
        <f t="shared" si="54"/>
        <v>63</v>
      </c>
      <c r="AF32" s="6">
        <f t="shared" si="55"/>
        <v>43</v>
      </c>
      <c r="AG32" s="6">
        <f t="shared" si="56"/>
        <v>27</v>
      </c>
      <c r="AH32" s="6">
        <f t="shared" si="57"/>
        <v>17</v>
      </c>
      <c r="AI32" s="6">
        <f t="shared" si="58"/>
        <v>10</v>
      </c>
      <c r="AJ32" s="6">
        <f t="shared" si="59"/>
        <v>5</v>
      </c>
      <c r="AK32" s="6">
        <f t="shared" si="60"/>
        <v>2</v>
      </c>
      <c r="AL32" s="6">
        <f t="shared" si="61"/>
        <v>1</v>
      </c>
      <c r="AM32" s="6">
        <f t="shared" si="62"/>
        <v>0</v>
      </c>
      <c r="AQ32" s="30"/>
      <c r="AR32" s="5">
        <v>512</v>
      </c>
      <c r="AS32" s="2" t="str">
        <f>IF(E13="","",IF(AS13=0,"unk",E13/AS13))</f>
        <v/>
      </c>
      <c r="AT32" s="2" t="str">
        <f t="shared" si="34"/>
        <v/>
      </c>
      <c r="AU32" s="2" t="str">
        <f t="shared" si="35"/>
        <v/>
      </c>
      <c r="AV32" s="2" t="str">
        <f t="shared" si="36"/>
        <v/>
      </c>
      <c r="AW32" s="2">
        <f t="shared" si="37"/>
        <v>3003.7090052282797</v>
      </c>
      <c r="AX32" s="2">
        <f t="shared" si="38"/>
        <v>4607.5465114579674</v>
      </c>
      <c r="AY32" s="2">
        <f t="shared" si="39"/>
        <v>4664.9845920774005</v>
      </c>
      <c r="AZ32" s="2">
        <f t="shared" si="40"/>
        <v>3064.1472153972149</v>
      </c>
      <c r="BA32" s="2">
        <f t="shared" si="41"/>
        <v>2123.8795109802682</v>
      </c>
      <c r="BB32" s="2">
        <f t="shared" si="42"/>
        <v>1429.9267212255527</v>
      </c>
      <c r="BC32" s="2">
        <f t="shared" si="43"/>
        <v>841.74064208971049</v>
      </c>
      <c r="BD32" s="2">
        <f t="shared" si="44"/>
        <v>485.59031803795074</v>
      </c>
      <c r="BE32" s="2">
        <f t="shared" si="45"/>
        <v>231.10948620979207</v>
      </c>
      <c r="BF32" s="2">
        <f t="shared" si="46"/>
        <v>102.27732573575622</v>
      </c>
      <c r="BG32" s="2">
        <f t="shared" si="47"/>
        <v>46.251873230929078</v>
      </c>
    </row>
    <row r="33" spans="3:59" ht="20" customHeight="1" thickTop="1" thickBot="1" x14ac:dyDescent="0.5">
      <c r="C33" s="30"/>
      <c r="D33" s="5" t="s">
        <v>48</v>
      </c>
      <c r="E33" s="6" t="str">
        <f t="shared" si="3"/>
        <v/>
      </c>
      <c r="F33" s="6" t="str">
        <f t="shared" si="4"/>
        <v/>
      </c>
      <c r="G33" s="6" t="str">
        <f t="shared" si="5"/>
        <v/>
      </c>
      <c r="H33" s="6" t="str">
        <f t="shared" si="6"/>
        <v/>
      </c>
      <c r="I33" s="6" t="str">
        <f t="shared" si="7"/>
        <v/>
      </c>
      <c r="J33" s="6">
        <f t="shared" si="8"/>
        <v>108.29321110880431</v>
      </c>
      <c r="K33" s="6">
        <f t="shared" si="9"/>
        <v>129.40656789357428</v>
      </c>
      <c r="L33" s="6">
        <f t="shared" si="10"/>
        <v>139.52994112105824</v>
      </c>
      <c r="M33" s="6">
        <f t="shared" si="11"/>
        <v>122.44185311924191</v>
      </c>
      <c r="N33" s="6">
        <f t="shared" si="12"/>
        <v>150.64102985483427</v>
      </c>
      <c r="O33" s="6">
        <f t="shared" si="13"/>
        <v>151.6354992009947</v>
      </c>
      <c r="P33" s="6">
        <f t="shared" si="14"/>
        <v>126.63159352022451</v>
      </c>
      <c r="Q33" s="6">
        <f t="shared" si="15"/>
        <v>159.78172168319077</v>
      </c>
      <c r="R33" s="6">
        <f t="shared" si="16"/>
        <v>163.44666695175056</v>
      </c>
      <c r="S33" s="6">
        <f t="shared" si="17"/>
        <v>163.18324069350876</v>
      </c>
      <c r="W33" s="30"/>
      <c r="X33" s="5" t="s">
        <v>48</v>
      </c>
      <c r="Y33" s="6" t="str">
        <f t="shared" si="48"/>
        <v/>
      </c>
      <c r="Z33" s="6" t="str">
        <f t="shared" si="49"/>
        <v/>
      </c>
      <c r="AA33" s="6" t="str">
        <f t="shared" si="50"/>
        <v/>
      </c>
      <c r="AB33" s="6" t="str">
        <f t="shared" si="51"/>
        <v/>
      </c>
      <c r="AC33" s="6" t="str">
        <f t="shared" si="52"/>
        <v/>
      </c>
      <c r="AD33" s="6">
        <f t="shared" si="53"/>
        <v>133</v>
      </c>
      <c r="AE33" s="6">
        <f t="shared" si="54"/>
        <v>109</v>
      </c>
      <c r="AF33" s="6">
        <f t="shared" si="55"/>
        <v>101</v>
      </c>
      <c r="AG33" s="6">
        <f t="shared" si="56"/>
        <v>73</v>
      </c>
      <c r="AH33" s="6">
        <f t="shared" si="57"/>
        <v>36</v>
      </c>
      <c r="AI33" s="6">
        <f t="shared" si="58"/>
        <v>19</v>
      </c>
      <c r="AJ33" s="6">
        <f t="shared" si="59"/>
        <v>14</v>
      </c>
      <c r="AK33" s="6">
        <f t="shared" si="60"/>
        <v>5</v>
      </c>
      <c r="AL33" s="6">
        <f t="shared" si="61"/>
        <v>2</v>
      </c>
      <c r="AM33" s="6">
        <f t="shared" si="62"/>
        <v>1</v>
      </c>
      <c r="AQ33" s="30"/>
      <c r="AR33" s="5" t="s">
        <v>48</v>
      </c>
      <c r="AS33" s="2" t="str">
        <f t="shared" ref="AS33:AS35" si="63">IF(E14="","",IF(AS14=0,"unk",E14/AS14))</f>
        <v/>
      </c>
      <c r="AT33" s="2" t="str">
        <f t="shared" ref="AT33:AT37" si="64">IF(F14="","",IF(AT14=0,"unk",F14/AT14))</f>
        <v/>
      </c>
      <c r="AU33" s="2" t="str">
        <f t="shared" ref="AU33:AU37" si="65">IF(G14="","",IF(AU14=0,"unk",G14/AU14))</f>
        <v/>
      </c>
      <c r="AV33" s="2" t="str">
        <f t="shared" ref="AV33:AV37" si="66">IF(H14="","",IF(AV14=0,"unk",H14/AV14))</f>
        <v/>
      </c>
      <c r="AW33" s="2" t="str">
        <f t="shared" ref="AW33:AW37" si="67">IF(I14="","",IF(AW14=0,"unk",I14/AW14))</f>
        <v/>
      </c>
      <c r="AX33" s="2">
        <f t="shared" ref="AX33:AX37" si="68">IF(J14="","",IF(AX14=0,"unk",J14/AX14))</f>
        <v>14481.119813911922</v>
      </c>
      <c r="AY33" s="2">
        <f t="shared" ref="AY33:AY37" si="69">IF(K14="","",IF(AY14=0,"unk",K14/AY14))</f>
        <v>14176.697091542876</v>
      </c>
      <c r="AZ33" s="2">
        <f t="shared" ref="AZ33:AZ37" si="70">IF(L14="","",IF(AZ14=0,"unk",L14/AZ14))</f>
        <v>14137.749336789451</v>
      </c>
      <c r="BA33" s="2">
        <f t="shared" ref="BA33:BA37" si="71">IF(M14="","",IF(BA14=0,"unk",M14/BA14))</f>
        <v>8942.8442462830117</v>
      </c>
      <c r="BB33" s="2">
        <f t="shared" ref="BB33:BB37" si="72">IF(N14="","",IF(BB14=0,"unk",N14/BB14))</f>
        <v>5554.8133297647246</v>
      </c>
      <c r="BC33" s="2">
        <f t="shared" ref="BC33:BC37" si="73">IF(O14="","",IF(BC14=0,"unk",O14/BC14))</f>
        <v>2929.5084508767932</v>
      </c>
      <c r="BD33" s="2">
        <f t="shared" ref="BD33:BD37" si="74">IF(P14="","",IF(BD14=0,"unk",P14/BD14))</f>
        <v>1869.690236678128</v>
      </c>
      <c r="BE33" s="2">
        <f t="shared" ref="BE33:BE37" si="75">IF(Q14="","",IF(BE14=0,"unk",Q14/BE14))</f>
        <v>858.99376997534239</v>
      </c>
      <c r="BF33" s="2">
        <f t="shared" ref="BF33:BF37" si="76">IF(R14="","",IF(BF14=0,"unk",R14/BF14))</f>
        <v>368.00935173888922</v>
      </c>
      <c r="BG33" s="2">
        <f t="shared" ref="BG33:BG37" si="77">IF(S14="","",IF(BG14=0,"unk",S14/BG14))</f>
        <v>188.17630826241506</v>
      </c>
    </row>
    <row r="34" spans="3:59" ht="20" customHeight="1" thickTop="1" thickBot="1" x14ac:dyDescent="0.5">
      <c r="C34" s="30"/>
      <c r="D34" s="5" t="s">
        <v>49</v>
      </c>
      <c r="E34" s="6" t="str">
        <f t="shared" si="3"/>
        <v/>
      </c>
      <c r="F34" s="6" t="str">
        <f t="shared" si="4"/>
        <v/>
      </c>
      <c r="G34" s="6" t="str">
        <f t="shared" si="5"/>
        <v/>
      </c>
      <c r="H34" s="6" t="str">
        <f t="shared" si="6"/>
        <v/>
      </c>
      <c r="I34" s="6" t="str">
        <f t="shared" si="7"/>
        <v/>
      </c>
      <c r="J34" s="6" t="str">
        <f t="shared" si="8"/>
        <v/>
      </c>
      <c r="K34" s="6">
        <f t="shared" si="9"/>
        <v>209.67566284994584</v>
      </c>
      <c r="L34" s="6">
        <f t="shared" si="10"/>
        <v>287.49451988244738</v>
      </c>
      <c r="M34" s="6">
        <f t="shared" si="11"/>
        <v>322.15819195089887</v>
      </c>
      <c r="N34" s="6">
        <f t="shared" si="12"/>
        <v>293.1346788559743</v>
      </c>
      <c r="O34" s="6">
        <f t="shared" si="13"/>
        <v>303.81482933756718</v>
      </c>
      <c r="P34" s="6">
        <f t="shared" si="14"/>
        <v>313.12157424954387</v>
      </c>
      <c r="Q34" s="6">
        <f t="shared" si="15"/>
        <v>310.07337453010297</v>
      </c>
      <c r="R34" s="6">
        <f t="shared" si="16"/>
        <v>312.40949171691506</v>
      </c>
      <c r="S34" s="6">
        <f t="shared" si="17"/>
        <v>313.32274484007388</v>
      </c>
      <c r="W34" s="30"/>
      <c r="X34" s="5" t="s">
        <v>49</v>
      </c>
      <c r="Y34" s="6" t="str">
        <f t="shared" si="48"/>
        <v/>
      </c>
      <c r="Z34" s="6" t="str">
        <f t="shared" si="49"/>
        <v/>
      </c>
      <c r="AA34" s="6" t="str">
        <f t="shared" si="50"/>
        <v/>
      </c>
      <c r="AB34" s="6" t="str">
        <f t="shared" si="51"/>
        <v/>
      </c>
      <c r="AC34" s="6" t="str">
        <f t="shared" si="52"/>
        <v/>
      </c>
      <c r="AD34" s="6" t="str">
        <f t="shared" si="53"/>
        <v/>
      </c>
      <c r="AE34" s="6">
        <f t="shared" si="54"/>
        <v>255</v>
      </c>
      <c r="AF34" s="6">
        <f t="shared" si="55"/>
        <v>205</v>
      </c>
      <c r="AG34" s="6">
        <f t="shared" si="56"/>
        <v>119</v>
      </c>
      <c r="AH34" s="6">
        <f t="shared" si="57"/>
        <v>81</v>
      </c>
      <c r="AI34" s="6">
        <f t="shared" si="58"/>
        <v>43</v>
      </c>
      <c r="AJ34" s="6">
        <f t="shared" si="59"/>
        <v>23</v>
      </c>
      <c r="AK34" s="6">
        <f t="shared" si="60"/>
        <v>10</v>
      </c>
      <c r="AL34" s="6">
        <f t="shared" si="61"/>
        <v>3</v>
      </c>
      <c r="AM34" s="6">
        <f t="shared" si="62"/>
        <v>2</v>
      </c>
      <c r="AQ34" s="30"/>
      <c r="AR34" s="5" t="s">
        <v>49</v>
      </c>
      <c r="AS34" s="2" t="str">
        <f t="shared" si="63"/>
        <v/>
      </c>
      <c r="AT34" s="2" t="str">
        <f t="shared" si="64"/>
        <v/>
      </c>
      <c r="AU34" s="2" t="str">
        <f t="shared" si="65"/>
        <v/>
      </c>
      <c r="AV34" s="2" t="str">
        <f t="shared" si="66"/>
        <v/>
      </c>
      <c r="AW34" s="2" t="str">
        <f t="shared" si="67"/>
        <v/>
      </c>
      <c r="AX34" s="2" t="str">
        <f t="shared" si="68"/>
        <v/>
      </c>
      <c r="AY34" s="2">
        <f t="shared" si="69"/>
        <v>53641.711253756817</v>
      </c>
      <c r="AZ34" s="2">
        <f t="shared" si="70"/>
        <v>59126.56052726457</v>
      </c>
      <c r="BA34" s="2">
        <f t="shared" si="71"/>
        <v>38538.102377915457</v>
      </c>
      <c r="BB34" s="2">
        <f t="shared" si="72"/>
        <v>23988.503169318916</v>
      </c>
      <c r="BC34" s="2">
        <f t="shared" si="73"/>
        <v>13183.626402082835</v>
      </c>
      <c r="BD34" s="2">
        <f t="shared" si="74"/>
        <v>7232.696141177189</v>
      </c>
      <c r="BE34" s="2">
        <f t="shared" si="75"/>
        <v>3350.2074209547882</v>
      </c>
      <c r="BF34" s="2">
        <f t="shared" si="76"/>
        <v>1150.1742124767256</v>
      </c>
      <c r="BG34" s="2">
        <f t="shared" si="77"/>
        <v>939.26950153873906</v>
      </c>
    </row>
    <row r="35" spans="3:59" ht="20" customHeight="1" thickTop="1" thickBot="1" x14ac:dyDescent="0.5">
      <c r="C35" s="30"/>
      <c r="D35" s="5" t="s">
        <v>50</v>
      </c>
      <c r="E35" s="6" t="str">
        <f t="shared" si="3"/>
        <v/>
      </c>
      <c r="F35" s="6" t="str">
        <f t="shared" si="4"/>
        <v/>
      </c>
      <c r="G35" s="6" t="str">
        <f t="shared" si="5"/>
        <v/>
      </c>
      <c r="H35" s="6" t="str">
        <f t="shared" si="6"/>
        <v/>
      </c>
      <c r="I35" s="6" t="str">
        <f t="shared" si="7"/>
        <v/>
      </c>
      <c r="J35" s="6" t="str">
        <f t="shared" si="8"/>
        <v/>
      </c>
      <c r="K35" s="6" t="str">
        <f t="shared" si="9"/>
        <v/>
      </c>
      <c r="L35" s="6">
        <f t="shared" si="10"/>
        <v>484.90116216217046</v>
      </c>
      <c r="M35" s="6">
        <f t="shared" si="11"/>
        <v>554.88032199103372</v>
      </c>
      <c r="N35" s="6">
        <f t="shared" si="12"/>
        <v>574.60014568807878</v>
      </c>
      <c r="O35" s="6">
        <f t="shared" si="13"/>
        <v>549.63102700305956</v>
      </c>
      <c r="P35" s="6">
        <f t="shared" si="14"/>
        <v>607.62251038286286</v>
      </c>
      <c r="Q35" s="6">
        <f t="shared" si="15"/>
        <v>641.97707705246728</v>
      </c>
      <c r="R35" s="6">
        <f t="shared" si="16"/>
        <v>593.16630226483937</v>
      </c>
      <c r="S35" s="6">
        <f t="shared" si="17"/>
        <v>633.2331361518776</v>
      </c>
      <c r="W35" s="30"/>
      <c r="X35" s="5" t="s">
        <v>50</v>
      </c>
      <c r="Y35" s="6" t="str">
        <f t="shared" si="48"/>
        <v/>
      </c>
      <c r="Z35" s="6" t="str">
        <f t="shared" si="49"/>
        <v/>
      </c>
      <c r="AA35" s="6" t="str">
        <f t="shared" si="50"/>
        <v/>
      </c>
      <c r="AB35" s="6" t="str">
        <f t="shared" si="51"/>
        <v/>
      </c>
      <c r="AC35" s="6" t="str">
        <f t="shared" si="52"/>
        <v/>
      </c>
      <c r="AD35" s="6" t="str">
        <f t="shared" si="53"/>
        <v/>
      </c>
      <c r="AE35" s="6" t="str">
        <f t="shared" si="54"/>
        <v/>
      </c>
      <c r="AF35" s="6">
        <f t="shared" si="55"/>
        <v>338</v>
      </c>
      <c r="AG35" s="6">
        <f t="shared" si="56"/>
        <v>308</v>
      </c>
      <c r="AH35" s="6">
        <f t="shared" si="57"/>
        <v>164</v>
      </c>
      <c r="AI35" s="6">
        <f t="shared" si="58"/>
        <v>101</v>
      </c>
      <c r="AJ35" s="6">
        <f t="shared" si="59"/>
        <v>49</v>
      </c>
      <c r="AK35" s="6">
        <f t="shared" si="60"/>
        <v>20</v>
      </c>
      <c r="AL35" s="6">
        <f t="shared" si="61"/>
        <v>7</v>
      </c>
      <c r="AM35" s="6">
        <f t="shared" si="62"/>
        <v>5</v>
      </c>
      <c r="AQ35" s="30"/>
      <c r="AR35" s="5" t="s">
        <v>50</v>
      </c>
      <c r="AS35" s="2" t="str">
        <f t="shared" si="63"/>
        <v/>
      </c>
      <c r="AT35" s="2" t="str">
        <f t="shared" si="64"/>
        <v/>
      </c>
      <c r="AU35" s="2" t="str">
        <f t="shared" si="65"/>
        <v/>
      </c>
      <c r="AV35" s="2" t="str">
        <f t="shared" si="66"/>
        <v/>
      </c>
      <c r="AW35" s="2" t="str">
        <f t="shared" si="67"/>
        <v/>
      </c>
      <c r="AX35" s="2" t="str">
        <f t="shared" si="68"/>
        <v/>
      </c>
      <c r="AY35" s="2" t="str">
        <f t="shared" si="69"/>
        <v/>
      </c>
      <c r="AZ35" s="2">
        <f t="shared" si="70"/>
        <v>164160.73704647546</v>
      </c>
      <c r="BA35" s="2">
        <f t="shared" si="71"/>
        <v>171154.24029816061</v>
      </c>
      <c r="BB35" s="2">
        <f t="shared" si="72"/>
        <v>94706.682195893678</v>
      </c>
      <c r="BC35" s="2">
        <f t="shared" si="73"/>
        <v>55778.012336784566</v>
      </c>
      <c r="BD35" s="2">
        <f t="shared" si="74"/>
        <v>30120.281942867281</v>
      </c>
      <c r="BE35" s="2">
        <f t="shared" si="75"/>
        <v>13316.795882403152</v>
      </c>
      <c r="BF35" s="2">
        <f t="shared" si="76"/>
        <v>4250.4446107479453</v>
      </c>
      <c r="BG35" s="2">
        <f t="shared" si="77"/>
        <v>3548.0486005107646</v>
      </c>
    </row>
    <row r="36" spans="3:59" ht="20" customHeight="1" thickTop="1" thickBot="1" x14ac:dyDescent="0.5">
      <c r="C36" s="30"/>
      <c r="D36" s="5" t="s">
        <v>51</v>
      </c>
      <c r="E36" s="6" t="str">
        <f t="shared" si="3"/>
        <v/>
      </c>
      <c r="F36" s="6" t="str">
        <f t="shared" si="4"/>
        <v/>
      </c>
      <c r="G36" s="6" t="str">
        <f t="shared" si="5"/>
        <v/>
      </c>
      <c r="H36" s="6" t="str">
        <f t="shared" si="6"/>
        <v/>
      </c>
      <c r="I36" s="6" t="str">
        <f t="shared" si="7"/>
        <v/>
      </c>
      <c r="J36" s="6" t="str">
        <f t="shared" si="8"/>
        <v/>
      </c>
      <c r="K36" s="6" t="str">
        <f t="shared" si="9"/>
        <v/>
      </c>
      <c r="L36" s="6" t="str">
        <f t="shared" si="10"/>
        <v/>
      </c>
      <c r="M36" s="6">
        <f t="shared" si="11"/>
        <v>931.82818430787768</v>
      </c>
      <c r="N36" s="6">
        <f t="shared" si="12"/>
        <v>1193.2604658467185</v>
      </c>
      <c r="O36" s="6">
        <f t="shared" si="13"/>
        <v>1201.7711496384056</v>
      </c>
      <c r="P36" s="6">
        <f t="shared" si="14"/>
        <v>1130.1894253838384</v>
      </c>
      <c r="Q36" s="6">
        <f t="shared" si="15"/>
        <v>1173.6852379410498</v>
      </c>
      <c r="R36" s="6">
        <f t="shared" si="16"/>
        <v>1196.2233236610525</v>
      </c>
      <c r="S36" s="6">
        <f t="shared" si="17"/>
        <v>1242.6000108469548</v>
      </c>
      <c r="W36" s="30"/>
      <c r="X36" s="5" t="s">
        <v>51</v>
      </c>
      <c r="Y36" s="6" t="str">
        <f t="shared" si="48"/>
        <v/>
      </c>
      <c r="Z36" s="6" t="str">
        <f t="shared" si="49"/>
        <v/>
      </c>
      <c r="AA36" s="6" t="str">
        <f t="shared" si="50"/>
        <v/>
      </c>
      <c r="AB36" s="6" t="str">
        <f t="shared" si="51"/>
        <v/>
      </c>
      <c r="AC36" s="6" t="str">
        <f t="shared" si="52"/>
        <v/>
      </c>
      <c r="AD36" s="6" t="str">
        <f t="shared" si="53"/>
        <v/>
      </c>
      <c r="AE36" s="6" t="str">
        <f t="shared" si="54"/>
        <v/>
      </c>
      <c r="AF36" s="6" t="str">
        <f t="shared" si="55"/>
        <v/>
      </c>
      <c r="AG36" s="6">
        <f t="shared" si="56"/>
        <v>582</v>
      </c>
      <c r="AH36" s="6">
        <f t="shared" si="57"/>
        <v>355</v>
      </c>
      <c r="AI36" s="6">
        <f t="shared" si="58"/>
        <v>217</v>
      </c>
      <c r="AJ36" s="6">
        <f t="shared" si="59"/>
        <v>103</v>
      </c>
      <c r="AK36" s="6">
        <f t="shared" si="60"/>
        <v>39</v>
      </c>
      <c r="AL36" s="6">
        <f t="shared" si="61"/>
        <v>10</v>
      </c>
      <c r="AM36" s="6">
        <f t="shared" si="62"/>
        <v>9</v>
      </c>
      <c r="AQ36" s="30"/>
      <c r="AR36" s="5" t="s">
        <v>51</v>
      </c>
      <c r="AS36" s="2" t="str">
        <f>IF(E17="","",IF(AS17=0,"unk",E17/AS17))</f>
        <v/>
      </c>
      <c r="AT36" s="2" t="str">
        <f t="shared" si="64"/>
        <v/>
      </c>
      <c r="AU36" s="2" t="str">
        <f t="shared" si="65"/>
        <v/>
      </c>
      <c r="AV36" s="2" t="str">
        <f t="shared" si="66"/>
        <v/>
      </c>
      <c r="AW36" s="2" t="str">
        <f t="shared" si="67"/>
        <v/>
      </c>
      <c r="AX36" s="2" t="str">
        <f t="shared" si="68"/>
        <v/>
      </c>
      <c r="AY36" s="2" t="str">
        <f t="shared" si="69"/>
        <v/>
      </c>
      <c r="AZ36" s="2" t="str">
        <f t="shared" si="70"/>
        <v/>
      </c>
      <c r="BA36" s="2">
        <f t="shared" si="71"/>
        <v>542528.33089950529</v>
      </c>
      <c r="BB36" s="2">
        <f t="shared" si="72"/>
        <v>424403.68834802997</v>
      </c>
      <c r="BC36" s="2">
        <f t="shared" si="73"/>
        <v>261356.30503544264</v>
      </c>
      <c r="BD36" s="2">
        <f t="shared" si="74"/>
        <v>117007.80310579238</v>
      </c>
      <c r="BE36" s="2">
        <f t="shared" si="75"/>
        <v>46154.899305825653</v>
      </c>
      <c r="BF36" s="2">
        <f t="shared" si="76"/>
        <v>13092.377707688405</v>
      </c>
      <c r="BG36" s="2">
        <f t="shared" si="77"/>
        <v>12356.312393474553</v>
      </c>
    </row>
    <row r="37" spans="3:59" ht="20" customHeight="1" thickTop="1" thickBot="1" x14ac:dyDescent="0.5">
      <c r="C37" s="31"/>
      <c r="D37" s="5" t="s">
        <v>52</v>
      </c>
      <c r="E37" s="6" t="str">
        <f t="shared" si="3"/>
        <v/>
      </c>
      <c r="F37" s="6" t="str">
        <f t="shared" si="4"/>
        <v/>
      </c>
      <c r="G37" s="6" t="str">
        <f t="shared" si="5"/>
        <v/>
      </c>
      <c r="H37" s="6" t="str">
        <f t="shared" si="6"/>
        <v/>
      </c>
      <c r="I37" s="6" t="str">
        <f t="shared" si="7"/>
        <v/>
      </c>
      <c r="J37" s="6" t="str">
        <f t="shared" si="8"/>
        <v/>
      </c>
      <c r="K37" s="6" t="str">
        <f t="shared" si="9"/>
        <v/>
      </c>
      <c r="L37" s="6" t="str">
        <f t="shared" si="10"/>
        <v/>
      </c>
      <c r="M37" s="6" t="str">
        <f t="shared" si="11"/>
        <v/>
      </c>
      <c r="N37" s="6">
        <f t="shared" si="12"/>
        <v>1960.285036260954</v>
      </c>
      <c r="O37" s="6">
        <f t="shared" si="13"/>
        <v>2360.0814678424395</v>
      </c>
      <c r="P37" s="6">
        <f t="shared" si="14"/>
        <v>2123.5128062172666</v>
      </c>
      <c r="Q37" s="6">
        <f t="shared" si="15"/>
        <v>2237.5277728131214</v>
      </c>
      <c r="R37" s="6">
        <f t="shared" si="16"/>
        <v>2340.3533950179603</v>
      </c>
      <c r="S37" s="6">
        <f t="shared" si="17"/>
        <v>2336.6360687859487</v>
      </c>
      <c r="W37" s="31"/>
      <c r="X37" s="5" t="s">
        <v>52</v>
      </c>
      <c r="Y37" s="6" t="str">
        <f t="shared" ref="Y37" si="78">IF(Y18="","",IF(AS18=0,"unk",INT(Y18/AS18)))</f>
        <v/>
      </c>
      <c r="Z37" s="6" t="str">
        <f t="shared" ref="Z37" si="79">IF(Z18="","",IF(AT18=0,"unk",INT(Z18/AT18)))</f>
        <v/>
      </c>
      <c r="AA37" s="6" t="str">
        <f t="shared" ref="AA37" si="80">IF(AA18="","",IF(AU18=0,"unk",INT(AA18/AU18)))</f>
        <v/>
      </c>
      <c r="AB37" s="6" t="str">
        <f t="shared" ref="AB37" si="81">IF(AB18="","",IF(AV18=0,"unk",INT(AB18/AV18)))</f>
        <v/>
      </c>
      <c r="AC37" s="6" t="str">
        <f t="shared" ref="AC37" si="82">IF(AC18="","",IF(AW18=0,"unk",INT(AC18/AW18)))</f>
        <v/>
      </c>
      <c r="AD37" s="6" t="str">
        <f t="shared" ref="AD37" si="83">IF(AD18="","",IF(AX18=0,"unk",INT(AD18/AX18)))</f>
        <v/>
      </c>
      <c r="AE37" s="6" t="str">
        <f t="shared" ref="AE37" si="84">IF(AE18="","",IF(AY18=0,"unk",INT(AE18/AY18)))</f>
        <v/>
      </c>
      <c r="AF37" s="6" t="str">
        <f t="shared" ref="AF37" si="85">IF(AF18="","",IF(AZ18=0,"unk",INT(AF18/AZ18)))</f>
        <v/>
      </c>
      <c r="AG37" s="6" t="str">
        <f t="shared" ref="AG37" si="86">IF(AG18="","",IF(BA18=0,"unk",INT(AG18/BA18)))</f>
        <v/>
      </c>
      <c r="AH37" s="6">
        <f t="shared" ref="AH37" si="87">IF(AH18="","",IF(BB18=0,"unk",INT(AH18/BB18)))</f>
        <v>767</v>
      </c>
      <c r="AI37" s="6">
        <f t="shared" ref="AI37" si="88">IF(AI18="","",IF(BC18=0,"unk",INT(AI18/BC18)))</f>
        <v>418</v>
      </c>
      <c r="AJ37" s="6">
        <f t="shared" ref="AJ37" si="89">IF(AJ18="","",IF(BD18=0,"unk",INT(AJ18/BD18)))</f>
        <v>209</v>
      </c>
      <c r="AK37" s="6">
        <f t="shared" ref="AK37" si="90">IF(AK18="","",IF(BE18=0,"unk",INT(AK18/BE18)))</f>
        <v>73</v>
      </c>
      <c r="AL37" s="6">
        <f t="shared" ref="AL37" si="91">IF(AL18="","",IF(BF18=0,"unk",INT(AL18/BF18)))</f>
        <v>22</v>
      </c>
      <c r="AM37" s="6">
        <f t="shared" ref="AM37" si="92">IF(AM18="","",IF(BG18=0,"unk",INT(AM18/BG18)))</f>
        <v>19</v>
      </c>
      <c r="AQ37" s="31"/>
      <c r="AR37" s="5" t="s">
        <v>52</v>
      </c>
      <c r="AS37" s="2" t="str">
        <f t="shared" ref="AS37" si="93">IF(E18="","",IF(AS18=0,"unk",E18/AS18))</f>
        <v/>
      </c>
      <c r="AT37" s="2" t="str">
        <f t="shared" si="64"/>
        <v/>
      </c>
      <c r="AU37" s="2" t="str">
        <f t="shared" si="65"/>
        <v/>
      </c>
      <c r="AV37" s="2" t="str">
        <f t="shared" si="66"/>
        <v/>
      </c>
      <c r="AW37" s="2" t="str">
        <f t="shared" si="67"/>
        <v/>
      </c>
      <c r="AX37" s="2" t="str">
        <f t="shared" si="68"/>
        <v/>
      </c>
      <c r="AY37" s="2" t="str">
        <f t="shared" si="69"/>
        <v/>
      </c>
      <c r="AZ37" s="2" t="str">
        <f t="shared" si="70"/>
        <v/>
      </c>
      <c r="BA37" s="2" t="str">
        <f t="shared" si="71"/>
        <v/>
      </c>
      <c r="BB37" s="2">
        <f t="shared" si="72"/>
        <v>1504707.5932576505</v>
      </c>
      <c r="BC37" s="2">
        <f t="shared" si="73"/>
        <v>986906.89086463512</v>
      </c>
      <c r="BD37" s="2">
        <f t="shared" si="74"/>
        <v>444400.19325655291</v>
      </c>
      <c r="BE37" s="2">
        <f t="shared" si="75"/>
        <v>163512.64541152047</v>
      </c>
      <c r="BF37" s="2">
        <f t="shared" si="76"/>
        <v>53325.378641941839</v>
      </c>
      <c r="BG37" s="2">
        <f t="shared" si="77"/>
        <v>44505.668447009499</v>
      </c>
    </row>
    <row r="38" spans="3:59" ht="14.65" thickTop="1" x14ac:dyDescent="0.45"/>
    <row r="41" spans="3:59" ht="23.25" x14ac:dyDescent="0.7">
      <c r="E41" s="7" t="s">
        <v>47</v>
      </c>
      <c r="Y41" s="7" t="s">
        <v>60</v>
      </c>
    </row>
    <row r="42" spans="3:59" ht="14.65" thickBot="1" x14ac:dyDescent="0.5"/>
    <row r="43" spans="3:59" s="3" customFormat="1" ht="20" customHeight="1" thickTop="1" thickBot="1" x14ac:dyDescent="0.5">
      <c r="C43" s="8"/>
      <c r="D43" s="9"/>
      <c r="E43" s="26" t="s">
        <v>59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/>
      <c r="W43" s="8"/>
      <c r="X43" s="9"/>
      <c r="Y43" s="26" t="s">
        <v>59</v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8"/>
    </row>
    <row r="44" spans="3:59" s="3" customFormat="1" ht="20" customHeight="1" thickTop="1" thickBot="1" x14ac:dyDescent="0.5">
      <c r="C44" s="10"/>
      <c r="D44" s="11"/>
      <c r="E44" s="4">
        <v>64</v>
      </c>
      <c r="F44" s="4" t="s">
        <v>6</v>
      </c>
      <c r="G44" s="4" t="s">
        <v>8</v>
      </c>
      <c r="H44" s="4" t="s">
        <v>10</v>
      </c>
      <c r="I44" s="4" t="s">
        <v>48</v>
      </c>
      <c r="J44" s="4" t="s">
        <v>49</v>
      </c>
      <c r="K44" s="4" t="s">
        <v>50</v>
      </c>
      <c r="L44" s="4" t="s">
        <v>51</v>
      </c>
      <c r="M44" s="4" t="s">
        <v>52</v>
      </c>
      <c r="N44" s="4" t="s">
        <v>53</v>
      </c>
      <c r="O44" s="4" t="s">
        <v>54</v>
      </c>
      <c r="P44" s="4" t="s">
        <v>55</v>
      </c>
      <c r="Q44" s="4" t="s">
        <v>56</v>
      </c>
      <c r="R44" s="4" t="s">
        <v>57</v>
      </c>
      <c r="S44" s="4" t="s">
        <v>58</v>
      </c>
      <c r="W44" s="10"/>
      <c r="X44" s="11"/>
      <c r="Y44" s="4">
        <v>64</v>
      </c>
      <c r="Z44" s="4" t="s">
        <v>6</v>
      </c>
      <c r="AA44" s="4" t="s">
        <v>8</v>
      </c>
      <c r="AB44" s="4" t="s">
        <v>10</v>
      </c>
      <c r="AC44" s="4" t="s">
        <v>48</v>
      </c>
      <c r="AD44" s="4" t="s">
        <v>49</v>
      </c>
      <c r="AE44" s="4" t="s">
        <v>50</v>
      </c>
      <c r="AF44" s="4" t="s">
        <v>51</v>
      </c>
      <c r="AG44" s="4" t="s">
        <v>52</v>
      </c>
      <c r="AH44" s="4" t="s">
        <v>53</v>
      </c>
      <c r="AI44" s="4" t="s">
        <v>54</v>
      </c>
      <c r="AJ44" s="4" t="s">
        <v>55</v>
      </c>
      <c r="AK44" s="4" t="s">
        <v>56</v>
      </c>
      <c r="AL44" s="4" t="s">
        <v>57</v>
      </c>
      <c r="AM44" s="4" t="s">
        <v>58</v>
      </c>
    </row>
    <row r="45" spans="3:59" s="3" customFormat="1" ht="20" customHeight="1" thickTop="1" thickBot="1" x14ac:dyDescent="0.5">
      <c r="C45" s="29" t="s">
        <v>3</v>
      </c>
      <c r="D45" s="5">
        <v>8</v>
      </c>
      <c r="E45" s="12">
        <f>IF(E7="","",IF((Y7+BM7+CG7)=0,"unk",E7/(Y7+BM7+CG7)))</f>
        <v>0.56945511498805934</v>
      </c>
      <c r="F45" s="12">
        <f t="shared" ref="F45:S45" si="94">IF(F7="","",IF((Z7+BN7+CH7)=0,"unk",F7/(Z7+BN7+CH7)))</f>
        <v>0.43862489769338164</v>
      </c>
      <c r="G45" s="12">
        <f t="shared" si="94"/>
        <v>0.49270546281732081</v>
      </c>
      <c r="H45" s="12">
        <f t="shared" si="94"/>
        <v>0.66826170054722656</v>
      </c>
      <c r="I45" s="12">
        <f t="shared" si="94"/>
        <v>0.32150033399775191</v>
      </c>
      <c r="J45" s="12">
        <f t="shared" si="94"/>
        <v>0</v>
      </c>
      <c r="K45" s="12">
        <f t="shared" si="94"/>
        <v>0.93204076037820582</v>
      </c>
      <c r="L45" s="12">
        <f t="shared" si="94"/>
        <v>0.7943067582362896</v>
      </c>
      <c r="M45" s="12">
        <f t="shared" si="94"/>
        <v>2.0070321721877589</v>
      </c>
      <c r="N45" s="12">
        <f t="shared" si="94"/>
        <v>1.3330882844349394</v>
      </c>
      <c r="O45" s="12">
        <f t="shared" si="94"/>
        <v>0.66725677018529816</v>
      </c>
      <c r="P45" s="12">
        <f t="shared" si="94"/>
        <v>1.3156945279615151</v>
      </c>
      <c r="Q45" s="12">
        <f t="shared" si="94"/>
        <v>0</v>
      </c>
      <c r="R45" s="12">
        <f t="shared" si="94"/>
        <v>0.99969897652016859</v>
      </c>
      <c r="S45" s="12">
        <f t="shared" si="94"/>
        <v>0.65698263630835751</v>
      </c>
      <c r="W45" s="29" t="s">
        <v>3</v>
      </c>
      <c r="X45" s="5">
        <v>8</v>
      </c>
      <c r="Y45" s="12">
        <f>IF(Y7="","",IF(AS7=0,"unk",(Y7+BM7+CG7)/AS7))</f>
        <v>5.2230368207816982</v>
      </c>
      <c r="Z45" s="12">
        <f t="shared" ref="Z45:AM45" si="95">IF(Z7="","",IF(AT7=0,"unk",(Z7+BN7+CH7)/AT7))</f>
        <v>7.4094603622618136</v>
      </c>
      <c r="AA45" s="12">
        <f t="shared" si="95"/>
        <v>6.7132649245311002</v>
      </c>
      <c r="AB45" s="12">
        <f t="shared" si="95"/>
        <v>4.4988831828518503</v>
      </c>
      <c r="AC45" s="12">
        <f t="shared" si="95"/>
        <v>9.3313390135090408</v>
      </c>
      <c r="AD45" s="12">
        <f t="shared" si="95"/>
        <v>14.695541326833013</v>
      </c>
      <c r="AE45" s="12">
        <f t="shared" si="95"/>
        <v>2.9803469309420234</v>
      </c>
      <c r="AF45" s="12">
        <f t="shared" si="95"/>
        <v>2.8313339931418984</v>
      </c>
      <c r="AG45" s="12">
        <f t="shared" si="95"/>
        <v>1.575540689608391</v>
      </c>
      <c r="AH45" s="12">
        <f t="shared" si="95"/>
        <v>0.76928850966867579</v>
      </c>
      <c r="AI45" s="12">
        <f t="shared" si="95"/>
        <v>1.7167343212682784</v>
      </c>
      <c r="AJ45" s="12">
        <f t="shared" si="95"/>
        <v>0.24321347942500415</v>
      </c>
      <c r="AK45" s="12">
        <f t="shared" si="95"/>
        <v>0.16160187142222748</v>
      </c>
      <c r="AL45" s="12">
        <f t="shared" si="95"/>
        <v>6.8336682340470342E-2</v>
      </c>
      <c r="AM45" s="12">
        <f t="shared" si="95"/>
        <v>2.6049433027516646E-2</v>
      </c>
    </row>
    <row r="46" spans="3:59" s="3" customFormat="1" ht="20" customHeight="1" thickTop="1" thickBot="1" x14ac:dyDescent="0.5">
      <c r="C46" s="30"/>
      <c r="D46" s="5">
        <v>16</v>
      </c>
      <c r="E46" s="12">
        <f t="shared" ref="E46:E56" si="96">IF(E8="","",IF((Y8+BM8+CG8)=0,"unk",E8/(Y8+BM8+CG8)))</f>
        <v>1.0335892788671073</v>
      </c>
      <c r="F46" s="12">
        <f t="shared" ref="F46:F56" si="97">IF(F8="","",IF((Z8+BN8+CH8)=0,"unk",F8/(Z8+BN8+CH8)))</f>
        <v>0.90215489094945833</v>
      </c>
      <c r="G46" s="12">
        <f t="shared" ref="G46:G56" si="98">IF(G8="","",IF((AA8+BO8+CI8)=0,"unk",G8/(AA8+BO8+CI8)))</f>
        <v>0.88315296998393145</v>
      </c>
      <c r="H46" s="12">
        <f t="shared" ref="H46:H56" si="99">IF(H8="","",IF((AB8+BP8+CJ8)=0,"unk",H8/(AB8+BP8+CJ8)))</f>
        <v>1.38214601982353</v>
      </c>
      <c r="I46" s="12">
        <f t="shared" ref="I46:I56" si="100">IF(I8="","",IF((AC8+BQ8+CK8)=0,"unk",I8/(AC8+BQ8+CK8)))</f>
        <v>1.2620800292813796</v>
      </c>
      <c r="J46" s="12">
        <f t="shared" ref="J46:J56" si="101">IF(J8="","",IF((AD8+BR8+CL8)=0,"unk",J8/(AD8+BR8+CL8)))</f>
        <v>5.2930694474001552</v>
      </c>
      <c r="K46" s="12">
        <f t="shared" ref="K46:K56" si="102">IF(K8="","",IF((AE8+BS8+CM8)=0,"unk",K8/(AE8+BS8+CM8)))</f>
        <v>1.2306962611056269</v>
      </c>
      <c r="L46" s="12" t="str">
        <f t="shared" ref="L46:L56" si="103">IF(L8="","",IF((AF8+BT8+CN8)=0,"unk",L8/(AF8+BT8+CN8)))</f>
        <v>unk</v>
      </c>
      <c r="M46" s="12">
        <f t="shared" ref="M46:M56" si="104">IF(M8="","",IF((AG8+BU8+CO8)=0,"unk",M8/(AG8+BU8+CO8)))</f>
        <v>1.1312006363997953</v>
      </c>
      <c r="N46" s="12">
        <f t="shared" ref="N46:N56" si="105">IF(N8="","",IF((AH8+BV8+CP8)=0,"unk",N8/(AH8+BV8+CP8)))</f>
        <v>0</v>
      </c>
      <c r="O46" s="12">
        <f t="shared" ref="O46:O56" si="106">IF(O8="","",IF((AI8+BW8+CQ8)=0,"unk",O8/(AI8+BW8+CQ8)))</f>
        <v>1.9758302171813478</v>
      </c>
      <c r="P46" s="12" t="str">
        <f t="shared" ref="P46:P56" si="107">IF(P8="","",IF((AJ8+BX8+CR8)=0,"unk",P8/(AJ8+BX8+CR8)))</f>
        <v>unk</v>
      </c>
      <c r="Q46" s="12">
        <f t="shared" ref="Q46:Q56" si="108">IF(Q8="","",IF((AK8+BY8+CS8)=0,"unk",Q8/(AK8+BY8+CS8)))</f>
        <v>0.88901515151515165</v>
      </c>
      <c r="R46" s="12">
        <f t="shared" ref="R46:R56" si="109">IF(R8="","",IF((AL8+BZ8+CT8)=0,"unk",R8/(AL8+BZ8+CT8)))</f>
        <v>2.3019947068331588E-3</v>
      </c>
      <c r="S46" s="12">
        <f t="shared" ref="S46:S56" si="110">IF(S8="","",IF((AM8+CA8+CU8)=0,"unk",S8/(AM8+CA8+CU8)))</f>
        <v>1.609887785321434</v>
      </c>
      <c r="W46" s="30"/>
      <c r="X46" s="5">
        <v>16</v>
      </c>
      <c r="Y46" s="12">
        <f t="shared" ref="Y46:Y56" si="111">IF(Y8="","",IF(AS8=0,"unk",(Y8+BM8+CG8)/AS8))</f>
        <v>7.3329597897289096</v>
      </c>
      <c r="Z46" s="12">
        <f t="shared" ref="Z46:Z56" si="112">IF(Z8="","",IF(AT8=0,"unk",(Z8+BN8+CH8)/AT8))</f>
        <v>9.2541875321032165</v>
      </c>
      <c r="AA46" s="12">
        <f t="shared" ref="AA46:AA56" si="113">IF(AA8="","",IF(AU8=0,"unk",(AA8+BO8+CI8)/AU8))</f>
        <v>8.4256091537094768</v>
      </c>
      <c r="AB46" s="12">
        <f t="shared" ref="AB46:AB56" si="114">IF(AB8="","",IF(AV8=0,"unk",(AB8+BP8+CJ8)/AV8))</f>
        <v>5.7285493986779379</v>
      </c>
      <c r="AC46" s="12">
        <f t="shared" ref="AC46:AC56" si="115">IF(AC8="","",IF(AW8=0,"unk",(AC8+BQ8+CK8)/AW8))</f>
        <v>5.7227836395440814</v>
      </c>
      <c r="AD46" s="12">
        <f t="shared" ref="AD46:AD56" si="116">IF(AD8="","",IF(AX8=0,"unk",(AD8+BR8+CL8)/AX8))</f>
        <v>8.7959501240277707</v>
      </c>
      <c r="AE46" s="12">
        <f t="shared" ref="AE46:AE56" si="117">IF(AE8="","",IF(AY8=0,"unk",(AE8+BS8+CM8)/AY8))</f>
        <v>4.6451842181815053</v>
      </c>
      <c r="AF46" s="12">
        <f t="shared" ref="AF46:AF56" si="118">IF(AF8="","",IF(AZ8=0,"unk",(AF8+BT8+CN8)/AZ8))</f>
        <v>0</v>
      </c>
      <c r="AG46" s="12">
        <f t="shared" ref="AG46:AG56" si="119">IF(AG8="","",IF(BA8=0,"unk",(AG8+BU8+CO8)/BA8))</f>
        <v>2.8119170887309064</v>
      </c>
      <c r="AH46" s="12">
        <f t="shared" ref="AH46:AH56" si="120">IF(AH8="","",IF(BB8=0,"unk",(AH8+BV8+CP8)/BB8))</f>
        <v>8.2212489916750382</v>
      </c>
      <c r="AI46" s="12">
        <f t="shared" ref="AI46:AI56" si="121">IF(AI8="","",IF(BC8=0,"unk",(AI8+BW8+CQ8)/BC8))</f>
        <v>0.60794030469129201</v>
      </c>
      <c r="AJ46" s="12">
        <f t="shared" ref="AJ46:AJ56" si="122">IF(AJ8="","",IF(BD8=0,"unk",(AJ8+BX8+CR8)/BD8))</f>
        <v>0</v>
      </c>
      <c r="AK46" s="12">
        <f t="shared" ref="AK46:AK56" si="123">IF(AK8="","",IF(BE8=0,"unk",(AK8+BY8+CS8)/BE8))</f>
        <v>0.38363230382310787</v>
      </c>
      <c r="AL46" s="12">
        <f t="shared" ref="AL46:AL56" si="124">IF(AL8="","",IF(BF8=0,"unk",(AL8+BZ8+CT8)/BF8))</f>
        <v>0.49203289334148992</v>
      </c>
      <c r="AM46" s="12">
        <f t="shared" ref="AM46:AM56" si="125">IF(AM8="","",IF(BG8=0,"unk",(AM8+CA8+CU8)/BG8))</f>
        <v>4.5075006383438906E-2</v>
      </c>
    </row>
    <row r="47" spans="3:59" s="3" customFormat="1" ht="20" customHeight="1" thickTop="1" thickBot="1" x14ac:dyDescent="0.5">
      <c r="C47" s="30"/>
      <c r="D47" s="5">
        <v>32</v>
      </c>
      <c r="E47" s="12">
        <f t="shared" si="96"/>
        <v>1.4212002659920113</v>
      </c>
      <c r="F47" s="12">
        <f t="shared" si="97"/>
        <v>2.2234372527208208</v>
      </c>
      <c r="G47" s="12">
        <f t="shared" si="98"/>
        <v>1.7728011194854081</v>
      </c>
      <c r="H47" s="12">
        <f t="shared" si="99"/>
        <v>1.3585872640415566</v>
      </c>
      <c r="I47" s="12">
        <f t="shared" si="100"/>
        <v>2.6038440988802267</v>
      </c>
      <c r="J47" s="12">
        <f t="shared" si="101"/>
        <v>0</v>
      </c>
      <c r="K47" s="12">
        <f t="shared" si="102"/>
        <v>2.335748741829724</v>
      </c>
      <c r="L47" s="12" t="str">
        <f t="shared" si="103"/>
        <v>unk</v>
      </c>
      <c r="M47" s="12">
        <f t="shared" si="104"/>
        <v>0.68134585651262747</v>
      </c>
      <c r="N47" s="12">
        <f t="shared" si="105"/>
        <v>0.99841237324592846</v>
      </c>
      <c r="O47" s="12">
        <f t="shared" si="106"/>
        <v>2.4546795305106617</v>
      </c>
      <c r="P47" s="12">
        <f t="shared" si="107"/>
        <v>0.62465540129155894</v>
      </c>
      <c r="Q47" s="12">
        <f t="shared" si="108"/>
        <v>1.5482460511236233</v>
      </c>
      <c r="R47" s="12">
        <f t="shared" si="109"/>
        <v>19.805861526357198</v>
      </c>
      <c r="S47" s="12">
        <f t="shared" si="110"/>
        <v>1.4995181537152227</v>
      </c>
      <c r="W47" s="30"/>
      <c r="X47" s="5">
        <v>32</v>
      </c>
      <c r="Y47" s="12">
        <f t="shared" si="111"/>
        <v>14.170801914081341</v>
      </c>
      <c r="Z47" s="12">
        <f t="shared" si="112"/>
        <v>12.177324229232511</v>
      </c>
      <c r="AA47" s="12">
        <f t="shared" si="113"/>
        <v>13.672136643155495</v>
      </c>
      <c r="AB47" s="12">
        <f t="shared" si="114"/>
        <v>16.151650673079082</v>
      </c>
      <c r="AC47" s="12">
        <f t="shared" si="115"/>
        <v>11.628430518856593</v>
      </c>
      <c r="AD47" s="12">
        <f t="shared" si="116"/>
        <v>47.79454617726693</v>
      </c>
      <c r="AE47" s="12">
        <f t="shared" si="117"/>
        <v>9.0293723784969409</v>
      </c>
      <c r="AF47" s="12">
        <f t="shared" si="118"/>
        <v>0</v>
      </c>
      <c r="AG47" s="12">
        <f t="shared" si="119"/>
        <v>17.151197800759263</v>
      </c>
      <c r="AH47" s="12">
        <f t="shared" si="120"/>
        <v>8.4504954538987409</v>
      </c>
      <c r="AI47" s="12">
        <f t="shared" si="121"/>
        <v>1.9233815015920819</v>
      </c>
      <c r="AJ47" s="12">
        <f t="shared" si="122"/>
        <v>4.2768174798805294</v>
      </c>
      <c r="AK47" s="12">
        <f t="shared" si="123"/>
        <v>0.68142921195253126</v>
      </c>
      <c r="AL47" s="12">
        <f t="shared" si="124"/>
        <v>3.5308251487674351E-2</v>
      </c>
      <c r="AM47" s="12">
        <f t="shared" si="125"/>
        <v>0.14994391342110341</v>
      </c>
    </row>
    <row r="48" spans="3:59" s="3" customFormat="1" ht="20" customHeight="1" thickTop="1" thickBot="1" x14ac:dyDescent="0.5">
      <c r="C48" s="30"/>
      <c r="D48" s="5">
        <v>64</v>
      </c>
      <c r="E48" s="12" t="str">
        <f t="shared" si="96"/>
        <v/>
      </c>
      <c r="F48" s="12">
        <f t="shared" si="97"/>
        <v>3.8371554814980966</v>
      </c>
      <c r="G48" s="12">
        <f t="shared" si="98"/>
        <v>3.4162100111303726</v>
      </c>
      <c r="H48" s="12">
        <f t="shared" si="99"/>
        <v>2.4309689450802034</v>
      </c>
      <c r="I48" s="12">
        <f t="shared" si="100"/>
        <v>4.0334168184172716</v>
      </c>
      <c r="J48" s="12">
        <f t="shared" si="101"/>
        <v>4.37483594945585</v>
      </c>
      <c r="K48" s="12">
        <f t="shared" si="102"/>
        <v>6.5044870148982676</v>
      </c>
      <c r="L48" s="12">
        <f t="shared" si="103"/>
        <v>6.0048073311800501</v>
      </c>
      <c r="M48" s="12">
        <f t="shared" si="104"/>
        <v>4.0000834421558116</v>
      </c>
      <c r="N48" s="12">
        <f t="shared" si="105"/>
        <v>7.9980144660331876</v>
      </c>
      <c r="O48" s="12">
        <f t="shared" si="106"/>
        <v>3.1609272331039757</v>
      </c>
      <c r="P48" s="12">
        <f t="shared" si="107"/>
        <v>3.9995661062205343</v>
      </c>
      <c r="Q48" s="12">
        <f t="shared" si="108"/>
        <v>5.4417436811045548</v>
      </c>
      <c r="R48" s="12">
        <f t="shared" si="109"/>
        <v>4.8333366657335946</v>
      </c>
      <c r="S48" s="12">
        <f t="shared" si="110"/>
        <v>5.5051094545583421</v>
      </c>
      <c r="W48" s="30"/>
      <c r="X48" s="5">
        <v>64</v>
      </c>
      <c r="Y48" s="12" t="str">
        <f t="shared" si="111"/>
        <v/>
      </c>
      <c r="Z48" s="12">
        <f t="shared" si="112"/>
        <v>20.545053671272601</v>
      </c>
      <c r="AA48" s="12">
        <f t="shared" si="113"/>
        <v>24.781133085746841</v>
      </c>
      <c r="AB48" s="12">
        <f t="shared" si="114"/>
        <v>35.020772834352968</v>
      </c>
      <c r="AC48" s="12">
        <f t="shared" si="115"/>
        <v>22.537213198409415</v>
      </c>
      <c r="AD48" s="12">
        <f t="shared" si="116"/>
        <v>20.321562540919839</v>
      </c>
      <c r="AE48" s="12">
        <f t="shared" si="117"/>
        <v>11.458208736655584</v>
      </c>
      <c r="AF48" s="12">
        <f t="shared" si="118"/>
        <v>9.0891402081633625</v>
      </c>
      <c r="AG48" s="12">
        <f t="shared" si="119"/>
        <v>10.344873722681923</v>
      </c>
      <c r="AH48" s="12">
        <f t="shared" si="120"/>
        <v>3.1021335821934577</v>
      </c>
      <c r="AI48" s="12">
        <f t="shared" si="121"/>
        <v>4.6512986666454017</v>
      </c>
      <c r="AJ48" s="12">
        <f t="shared" si="122"/>
        <v>1.9718535571517517</v>
      </c>
      <c r="AK48" s="12">
        <f t="shared" si="123"/>
        <v>0.75768926792756419</v>
      </c>
      <c r="AL48" s="12">
        <f t="shared" si="124"/>
        <v>0.35136562704316804</v>
      </c>
      <c r="AM48" s="12">
        <f t="shared" si="125"/>
        <v>0.15932798663743261</v>
      </c>
    </row>
    <row r="49" spans="3:39" s="3" customFormat="1" ht="20" customHeight="1" thickTop="1" thickBot="1" x14ac:dyDescent="0.5">
      <c r="C49" s="30"/>
      <c r="D49" s="5">
        <v>128</v>
      </c>
      <c r="E49" s="12" t="str">
        <f t="shared" si="96"/>
        <v/>
      </c>
      <c r="F49" s="12" t="str">
        <f t="shared" si="97"/>
        <v/>
      </c>
      <c r="G49" s="12">
        <f t="shared" si="98"/>
        <v>5.715943441473498</v>
      </c>
      <c r="H49" s="12">
        <f t="shared" si="99"/>
        <v>6.5028129530431036</v>
      </c>
      <c r="I49" s="12">
        <f t="shared" si="100"/>
        <v>7.3813420215910925</v>
      </c>
      <c r="J49" s="12">
        <f t="shared" si="101"/>
        <v>9.0003529862385445</v>
      </c>
      <c r="K49" s="12">
        <f t="shared" si="102"/>
        <v>8.7746604167379481</v>
      </c>
      <c r="L49" s="12">
        <f t="shared" si="103"/>
        <v>6.9370076464706596</v>
      </c>
      <c r="M49" s="12">
        <f t="shared" si="104"/>
        <v>9.0514582555087291</v>
      </c>
      <c r="N49" s="12">
        <f t="shared" si="105"/>
        <v>8.9981267046987234</v>
      </c>
      <c r="O49" s="12">
        <f t="shared" si="106"/>
        <v>7.4297847781061472</v>
      </c>
      <c r="P49" s="12">
        <f t="shared" si="107"/>
        <v>8.6865846625128817</v>
      </c>
      <c r="Q49" s="12">
        <f t="shared" si="108"/>
        <v>8.7567307049942276</v>
      </c>
      <c r="R49" s="12">
        <f t="shared" si="109"/>
        <v>11.91105378128383</v>
      </c>
      <c r="S49" s="12">
        <f t="shared" si="110"/>
        <v>7.1808711934949629</v>
      </c>
      <c r="W49" s="30"/>
      <c r="X49" s="5">
        <v>128</v>
      </c>
      <c r="Y49" s="12" t="str">
        <f t="shared" si="111"/>
        <v/>
      </c>
      <c r="Z49" s="12" t="str">
        <f t="shared" si="112"/>
        <v/>
      </c>
      <c r="AA49" s="12">
        <f t="shared" si="113"/>
        <v>45.419967862557861</v>
      </c>
      <c r="AB49" s="12">
        <f t="shared" si="114"/>
        <v>49.050645068779744</v>
      </c>
      <c r="AC49" s="12">
        <f t="shared" si="115"/>
        <v>45.729299750151931</v>
      </c>
      <c r="AD49" s="12">
        <f t="shared" si="116"/>
        <v>38.450483507978888</v>
      </c>
      <c r="AE49" s="12">
        <f t="shared" si="117"/>
        <v>34.763422699050842</v>
      </c>
      <c r="AF49" s="12">
        <f t="shared" si="118"/>
        <v>30.93723067313389</v>
      </c>
      <c r="AG49" s="12">
        <f t="shared" si="119"/>
        <v>16.947779185606493</v>
      </c>
      <c r="AH49" s="12">
        <f t="shared" si="120"/>
        <v>10.894039140436355</v>
      </c>
      <c r="AI49" s="12">
        <f t="shared" si="121"/>
        <v>7.2687966524487759</v>
      </c>
      <c r="AJ49" s="12">
        <f t="shared" si="122"/>
        <v>3.5542476682254116</v>
      </c>
      <c r="AK49" s="12">
        <f t="shared" si="123"/>
        <v>1.7583464652883014</v>
      </c>
      <c r="AL49" s="12">
        <f t="shared" si="124"/>
        <v>0.51627575610238152</v>
      </c>
      <c r="AM49" s="12">
        <f t="shared" si="125"/>
        <v>0.48365145154321521</v>
      </c>
    </row>
    <row r="50" spans="3:39" s="3" customFormat="1" ht="20" customHeight="1" thickTop="1" thickBot="1" x14ac:dyDescent="0.5">
      <c r="C50" s="30"/>
      <c r="D50" s="5">
        <v>256</v>
      </c>
      <c r="E50" s="12" t="str">
        <f t="shared" si="96"/>
        <v/>
      </c>
      <c r="F50" s="12" t="str">
        <f t="shared" si="97"/>
        <v/>
      </c>
      <c r="G50" s="12" t="str">
        <f t="shared" si="98"/>
        <v/>
      </c>
      <c r="H50" s="12">
        <f t="shared" si="99"/>
        <v>15.829211866713324</v>
      </c>
      <c r="I50" s="12">
        <f t="shared" si="100"/>
        <v>17.811602587988212</v>
      </c>
      <c r="J50" s="12">
        <f t="shared" si="101"/>
        <v>14.629150031120489</v>
      </c>
      <c r="K50" s="12">
        <f t="shared" si="102"/>
        <v>19.386531526209485</v>
      </c>
      <c r="L50" s="12">
        <f t="shared" si="103"/>
        <v>19.433087284242454</v>
      </c>
      <c r="M50" s="12">
        <f t="shared" si="104"/>
        <v>19.805812803765651</v>
      </c>
      <c r="N50" s="12">
        <f t="shared" si="105"/>
        <v>19.329468232499835</v>
      </c>
      <c r="O50" s="12">
        <f t="shared" si="106"/>
        <v>20.648215433799113</v>
      </c>
      <c r="P50" s="12">
        <f t="shared" si="107"/>
        <v>18.258132474130981</v>
      </c>
      <c r="Q50" s="12">
        <f t="shared" si="108"/>
        <v>14.371458711440654</v>
      </c>
      <c r="R50" s="12">
        <f t="shared" si="109"/>
        <v>23.021041861571149</v>
      </c>
      <c r="S50" s="12">
        <f t="shared" si="110"/>
        <v>20.565089049940088</v>
      </c>
      <c r="W50" s="30"/>
      <c r="X50" s="5">
        <v>256</v>
      </c>
      <c r="Y50" s="12" t="str">
        <f t="shared" si="111"/>
        <v/>
      </c>
      <c r="Z50" s="12" t="str">
        <f t="shared" si="112"/>
        <v/>
      </c>
      <c r="AA50" s="12" t="str">
        <f t="shared" si="113"/>
        <v/>
      </c>
      <c r="AB50" s="12">
        <f t="shared" si="114"/>
        <v>75.116879215422841</v>
      </c>
      <c r="AC50" s="12">
        <f t="shared" si="115"/>
        <v>69.722993425492106</v>
      </c>
      <c r="AD50" s="12">
        <f t="shared" si="116"/>
        <v>75.825035971223016</v>
      </c>
      <c r="AE50" s="12">
        <f t="shared" si="117"/>
        <v>58.427745626737099</v>
      </c>
      <c r="AF50" s="12">
        <f t="shared" si="118"/>
        <v>42.821315641521167</v>
      </c>
      <c r="AG50" s="12">
        <f t="shared" si="119"/>
        <v>30.257840778368173</v>
      </c>
      <c r="AH50" s="12">
        <f t="shared" si="120"/>
        <v>18.801012180902529</v>
      </c>
      <c r="AI50" s="12">
        <f t="shared" si="121"/>
        <v>10.364490629213476</v>
      </c>
      <c r="AJ50" s="12">
        <f t="shared" si="122"/>
        <v>6.4621957477932481</v>
      </c>
      <c r="AK50" s="12">
        <f t="shared" si="123"/>
        <v>4.1609852214256229</v>
      </c>
      <c r="AL50" s="12">
        <f t="shared" si="124"/>
        <v>1.0782377089720026</v>
      </c>
      <c r="AM50" s="12">
        <f t="shared" si="125"/>
        <v>0.63011373445521579</v>
      </c>
    </row>
    <row r="51" spans="3:39" s="3" customFormat="1" ht="20" customHeight="1" thickTop="1" thickBot="1" x14ac:dyDescent="0.5">
      <c r="C51" s="30"/>
      <c r="D51" s="5">
        <v>512</v>
      </c>
      <c r="E51" s="12" t="str">
        <f t="shared" si="96"/>
        <v/>
      </c>
      <c r="F51" s="12" t="str">
        <f t="shared" si="97"/>
        <v/>
      </c>
      <c r="G51" s="12" t="str">
        <f t="shared" si="98"/>
        <v/>
      </c>
      <c r="H51" s="12" t="str">
        <f t="shared" si="99"/>
        <v/>
      </c>
      <c r="I51" s="12">
        <f t="shared" si="100"/>
        <v>27.182181555962003</v>
      </c>
      <c r="J51" s="12">
        <f t="shared" si="101"/>
        <v>23.325308324851928</v>
      </c>
      <c r="K51" s="12">
        <f t="shared" si="102"/>
        <v>31.052016934653526</v>
      </c>
      <c r="L51" s="12">
        <f t="shared" si="103"/>
        <v>28.352445622571626</v>
      </c>
      <c r="M51" s="12">
        <f t="shared" si="104"/>
        <v>31.714939404446188</v>
      </c>
      <c r="N51" s="12">
        <f t="shared" si="105"/>
        <v>24.755225149836033</v>
      </c>
      <c r="O51" s="12">
        <f t="shared" si="106"/>
        <v>32.391316679522937</v>
      </c>
      <c r="P51" s="12">
        <f t="shared" si="107"/>
        <v>34.030401036856951</v>
      </c>
      <c r="Q51" s="12">
        <f t="shared" si="108"/>
        <v>33.567570993839709</v>
      </c>
      <c r="R51" s="12">
        <f t="shared" si="109"/>
        <v>35.841741889027851</v>
      </c>
      <c r="S51" s="12">
        <f t="shared" si="110"/>
        <v>24.955165456102687</v>
      </c>
      <c r="W51" s="30"/>
      <c r="X51" s="5">
        <v>512</v>
      </c>
      <c r="Y51" s="12" t="str">
        <f t="shared" si="111"/>
        <v/>
      </c>
      <c r="Z51" s="12" t="str">
        <f t="shared" si="112"/>
        <v/>
      </c>
      <c r="AA51" s="12" t="str">
        <f t="shared" si="113"/>
        <v/>
      </c>
      <c r="AB51" s="12" t="str">
        <f t="shared" si="114"/>
        <v/>
      </c>
      <c r="AC51" s="12">
        <f t="shared" si="115"/>
        <v>110.50286744072832</v>
      </c>
      <c r="AD51" s="12">
        <f t="shared" si="116"/>
        <v>197.53421679527648</v>
      </c>
      <c r="AE51" s="12">
        <f t="shared" si="117"/>
        <v>150.23129099454266</v>
      </c>
      <c r="AF51" s="12">
        <f t="shared" si="118"/>
        <v>108.0734711984712</v>
      </c>
      <c r="AG51" s="12">
        <f t="shared" si="119"/>
        <v>66.967793439407188</v>
      </c>
      <c r="AH51" s="12">
        <f t="shared" si="120"/>
        <v>57.762622338137938</v>
      </c>
      <c r="AI51" s="12">
        <f t="shared" si="121"/>
        <v>25.986613956382946</v>
      </c>
      <c r="AJ51" s="12">
        <f t="shared" si="122"/>
        <v>14.269309301175365</v>
      </c>
      <c r="AK51" s="12">
        <f t="shared" si="123"/>
        <v>6.8849034758042231</v>
      </c>
      <c r="AL51" s="12">
        <f t="shared" si="124"/>
        <v>2.8535813368787788</v>
      </c>
      <c r="AM51" s="12">
        <f t="shared" si="125"/>
        <v>1.853398780797038</v>
      </c>
    </row>
    <row r="52" spans="3:39" s="3" customFormat="1" ht="20" customHeight="1" thickTop="1" thickBot="1" x14ac:dyDescent="0.5">
      <c r="C52" s="30"/>
      <c r="D52" s="5" t="s">
        <v>48</v>
      </c>
      <c r="E52" s="12" t="str">
        <f t="shared" si="96"/>
        <v/>
      </c>
      <c r="F52" s="12" t="str">
        <f t="shared" si="97"/>
        <v/>
      </c>
      <c r="G52" s="12" t="str">
        <f t="shared" si="98"/>
        <v/>
      </c>
      <c r="H52" s="12" t="str">
        <f t="shared" si="99"/>
        <v/>
      </c>
      <c r="I52" s="12" t="str">
        <f t="shared" si="100"/>
        <v/>
      </c>
      <c r="J52" s="12">
        <f t="shared" si="101"/>
        <v>58.383650210511881</v>
      </c>
      <c r="K52" s="12">
        <f t="shared" si="102"/>
        <v>65.448161971732816</v>
      </c>
      <c r="L52" s="12">
        <f t="shared" si="103"/>
        <v>67.615900389635669</v>
      </c>
      <c r="M52" s="12">
        <f t="shared" si="104"/>
        <v>65.745869452197738</v>
      </c>
      <c r="N52" s="12">
        <f t="shared" si="105"/>
        <v>61.014996638569691</v>
      </c>
      <c r="O52" s="12">
        <f t="shared" si="106"/>
        <v>71.28355612276755</v>
      </c>
      <c r="P52" s="12">
        <f t="shared" si="107"/>
        <v>66.44795274644261</v>
      </c>
      <c r="Q52" s="12">
        <f t="shared" si="108"/>
        <v>75.1785535643385</v>
      </c>
      <c r="R52" s="12">
        <f t="shared" si="109"/>
        <v>61.736213523504304</v>
      </c>
      <c r="S52" s="12">
        <f t="shared" si="110"/>
        <v>62.258459236085734</v>
      </c>
      <c r="W52" s="30"/>
      <c r="X52" s="5" t="s">
        <v>48</v>
      </c>
      <c r="Y52" s="12" t="str">
        <f t="shared" si="111"/>
        <v/>
      </c>
      <c r="Z52" s="12" t="str">
        <f t="shared" si="112"/>
        <v/>
      </c>
      <c r="AA52" s="12" t="str">
        <f t="shared" si="113"/>
        <v/>
      </c>
      <c r="AB52" s="12" t="str">
        <f t="shared" si="114"/>
        <v/>
      </c>
      <c r="AC52" s="12" t="str">
        <f t="shared" si="115"/>
        <v/>
      </c>
      <c r="AD52" s="12">
        <f t="shared" si="116"/>
        <v>248.03382045654661</v>
      </c>
      <c r="AE52" s="12">
        <f t="shared" si="117"/>
        <v>216.6095527276353</v>
      </c>
      <c r="AF52" s="12">
        <f t="shared" si="118"/>
        <v>209.08912334703629</v>
      </c>
      <c r="AG52" s="12">
        <f t="shared" si="119"/>
        <v>136.02138538581715</v>
      </c>
      <c r="AH52" s="12">
        <f t="shared" si="120"/>
        <v>91.040131701873023</v>
      </c>
      <c r="AI52" s="12">
        <f t="shared" si="121"/>
        <v>41.096553121332363</v>
      </c>
      <c r="AJ52" s="12">
        <f t="shared" si="122"/>
        <v>28.137665035560097</v>
      </c>
      <c r="AK52" s="12">
        <f t="shared" si="123"/>
        <v>11.426048111449862</v>
      </c>
      <c r="AL52" s="12">
        <f t="shared" si="124"/>
        <v>5.960996483834891</v>
      </c>
      <c r="AM52" s="12">
        <f t="shared" si="125"/>
        <v>3.022501850693823</v>
      </c>
    </row>
    <row r="53" spans="3:39" s="3" customFormat="1" ht="20" customHeight="1" thickTop="1" thickBot="1" x14ac:dyDescent="0.5">
      <c r="C53" s="30"/>
      <c r="D53" s="5" t="s">
        <v>49</v>
      </c>
      <c r="E53" s="12" t="str">
        <f t="shared" si="96"/>
        <v/>
      </c>
      <c r="F53" s="12" t="str">
        <f t="shared" si="97"/>
        <v/>
      </c>
      <c r="G53" s="12" t="str">
        <f t="shared" si="98"/>
        <v/>
      </c>
      <c r="H53" s="12" t="str">
        <f t="shared" si="99"/>
        <v/>
      </c>
      <c r="I53" s="12" t="str">
        <f t="shared" si="100"/>
        <v/>
      </c>
      <c r="J53" s="12" t="str">
        <f t="shared" si="101"/>
        <v/>
      </c>
      <c r="K53" s="12">
        <f t="shared" si="102"/>
        <v>101.86001451702975</v>
      </c>
      <c r="L53" s="12">
        <f t="shared" si="103"/>
        <v>114.76064926268624</v>
      </c>
      <c r="M53" s="12">
        <f t="shared" si="104"/>
        <v>103.68756217615335</v>
      </c>
      <c r="N53" s="12">
        <f t="shared" si="105"/>
        <v>130.11912513617344</v>
      </c>
      <c r="O53" s="12">
        <f t="shared" si="106"/>
        <v>127.28478032020749</v>
      </c>
      <c r="P53" s="12">
        <f t="shared" si="107"/>
        <v>132.29025467113362</v>
      </c>
      <c r="Q53" s="12">
        <f t="shared" si="108"/>
        <v>125.85314221311678</v>
      </c>
      <c r="R53" s="12">
        <f t="shared" si="109"/>
        <v>133.77313321743327</v>
      </c>
      <c r="S53" s="12">
        <f t="shared" si="110"/>
        <v>126.28806393130853</v>
      </c>
      <c r="W53" s="30"/>
      <c r="X53" s="5" t="s">
        <v>49</v>
      </c>
      <c r="Y53" s="12" t="str">
        <f t="shared" si="111"/>
        <v/>
      </c>
      <c r="Z53" s="12" t="str">
        <f t="shared" si="112"/>
        <v/>
      </c>
      <c r="AA53" s="12" t="str">
        <f t="shared" si="113"/>
        <v/>
      </c>
      <c r="AB53" s="12" t="str">
        <f t="shared" si="114"/>
        <v/>
      </c>
      <c r="AC53" s="12" t="str">
        <f t="shared" si="115"/>
        <v/>
      </c>
      <c r="AD53" s="12" t="str">
        <f t="shared" si="116"/>
        <v/>
      </c>
      <c r="AE53" s="12">
        <f t="shared" si="117"/>
        <v>526.62186931839267</v>
      </c>
      <c r="AF53" s="12">
        <f t="shared" si="118"/>
        <v>515.21632987562077</v>
      </c>
      <c r="AG53" s="12">
        <f t="shared" si="119"/>
        <v>371.67526720749413</v>
      </c>
      <c r="AH53" s="12">
        <f t="shared" si="120"/>
        <v>184.3580115084101</v>
      </c>
      <c r="AI53" s="12">
        <f t="shared" si="121"/>
        <v>103.57582712494832</v>
      </c>
      <c r="AJ53" s="12">
        <f t="shared" si="122"/>
        <v>54.672932327156509</v>
      </c>
      <c r="AK53" s="12">
        <f t="shared" si="123"/>
        <v>26.619974376814721</v>
      </c>
      <c r="AL53" s="12">
        <f t="shared" si="124"/>
        <v>8.5979462752602664</v>
      </c>
      <c r="AM53" s="12">
        <f t="shared" si="125"/>
        <v>7.4375160430809437</v>
      </c>
    </row>
    <row r="54" spans="3:39" s="3" customFormat="1" ht="20" customHeight="1" thickTop="1" thickBot="1" x14ac:dyDescent="0.5">
      <c r="C54" s="30"/>
      <c r="D54" s="5" t="s">
        <v>50</v>
      </c>
      <c r="E54" s="12" t="str">
        <f t="shared" si="96"/>
        <v/>
      </c>
      <c r="F54" s="12" t="str">
        <f t="shared" si="97"/>
        <v/>
      </c>
      <c r="G54" s="12" t="str">
        <f t="shared" si="98"/>
        <v/>
      </c>
      <c r="H54" s="12" t="str">
        <f t="shared" si="99"/>
        <v/>
      </c>
      <c r="I54" s="12" t="str">
        <f t="shared" si="100"/>
        <v/>
      </c>
      <c r="J54" s="12" t="str">
        <f t="shared" si="101"/>
        <v/>
      </c>
      <c r="K54" s="12" t="str">
        <f t="shared" si="102"/>
        <v/>
      </c>
      <c r="L54" s="12">
        <f t="shared" si="103"/>
        <v>190.74961574408493</v>
      </c>
      <c r="M54" s="12">
        <f t="shared" si="104"/>
        <v>279.67309141384959</v>
      </c>
      <c r="N54" s="12">
        <f t="shared" si="105"/>
        <v>262.78721296607074</v>
      </c>
      <c r="O54" s="12">
        <f t="shared" si="106"/>
        <v>211.09480073111757</v>
      </c>
      <c r="P54" s="12">
        <f t="shared" si="107"/>
        <v>277.27695166972484</v>
      </c>
      <c r="Q54" s="12">
        <f t="shared" si="108"/>
        <v>301.28106694235936</v>
      </c>
      <c r="R54" s="12">
        <f t="shared" si="109"/>
        <v>276.45780489036184</v>
      </c>
      <c r="S54" s="12">
        <f t="shared" si="110"/>
        <v>297.94730767274928</v>
      </c>
      <c r="W54" s="30"/>
      <c r="X54" s="5" t="s">
        <v>50</v>
      </c>
      <c r="Y54" s="12" t="str">
        <f t="shared" si="111"/>
        <v/>
      </c>
      <c r="Z54" s="12" t="str">
        <f t="shared" si="112"/>
        <v/>
      </c>
      <c r="AA54" s="12" t="str">
        <f t="shared" si="113"/>
        <v/>
      </c>
      <c r="AB54" s="12" t="str">
        <f t="shared" si="114"/>
        <v/>
      </c>
      <c r="AC54" s="12" t="str">
        <f t="shared" si="115"/>
        <v/>
      </c>
      <c r="AD54" s="12" t="str">
        <f t="shared" si="116"/>
        <v/>
      </c>
      <c r="AE54" s="12" t="str">
        <f t="shared" si="117"/>
        <v/>
      </c>
      <c r="AF54" s="12">
        <f t="shared" si="118"/>
        <v>860.60848094560845</v>
      </c>
      <c r="AG54" s="12">
        <f t="shared" si="119"/>
        <v>611.97964892837365</v>
      </c>
      <c r="AH54" s="12">
        <f t="shared" si="120"/>
        <v>360.39303863739195</v>
      </c>
      <c r="AI54" s="12">
        <f t="shared" si="121"/>
        <v>264.23205187242826</v>
      </c>
      <c r="AJ54" s="12">
        <f t="shared" si="122"/>
        <v>108.62887002142428</v>
      </c>
      <c r="AK54" s="12">
        <f t="shared" si="123"/>
        <v>44.20057329706318</v>
      </c>
      <c r="AL54" s="12">
        <f t="shared" si="124"/>
        <v>15.374659479892761</v>
      </c>
      <c r="AM54" s="12">
        <f t="shared" si="125"/>
        <v>11.908308983304414</v>
      </c>
    </row>
    <row r="55" spans="3:39" s="3" customFormat="1" ht="20" customHeight="1" thickTop="1" thickBot="1" x14ac:dyDescent="0.5">
      <c r="C55" s="30"/>
      <c r="D55" s="5" t="s">
        <v>51</v>
      </c>
      <c r="E55" s="12" t="str">
        <f t="shared" si="96"/>
        <v/>
      </c>
      <c r="F55" s="12" t="str">
        <f t="shared" si="97"/>
        <v/>
      </c>
      <c r="G55" s="12" t="str">
        <f t="shared" si="98"/>
        <v/>
      </c>
      <c r="H55" s="12" t="str">
        <f t="shared" si="99"/>
        <v/>
      </c>
      <c r="I55" s="12" t="str">
        <f t="shared" si="100"/>
        <v/>
      </c>
      <c r="J55" s="12" t="str">
        <f t="shared" si="101"/>
        <v/>
      </c>
      <c r="K55" s="12" t="str">
        <f t="shared" si="102"/>
        <v/>
      </c>
      <c r="L55" s="12" t="str">
        <f t="shared" si="103"/>
        <v/>
      </c>
      <c r="M55" s="12">
        <f t="shared" si="104"/>
        <v>431.35066480380794</v>
      </c>
      <c r="N55" s="12">
        <f t="shared" si="105"/>
        <v>469.18742553181409</v>
      </c>
      <c r="O55" s="12">
        <f t="shared" si="106"/>
        <v>474.61086920754838</v>
      </c>
      <c r="P55" s="12">
        <f t="shared" si="107"/>
        <v>371.3429219132932</v>
      </c>
      <c r="Q55" s="12">
        <f t="shared" si="108"/>
        <v>470.93494973764621</v>
      </c>
      <c r="R55" s="12">
        <f t="shared" si="109"/>
        <v>463.31648115808122</v>
      </c>
      <c r="S55" s="12">
        <f t="shared" si="110"/>
        <v>483.72022018436144</v>
      </c>
      <c r="W55" s="30"/>
      <c r="X55" s="5" t="s">
        <v>51</v>
      </c>
      <c r="Y55" s="12" t="str">
        <f t="shared" si="111"/>
        <v/>
      </c>
      <c r="Z55" s="12" t="str">
        <f t="shared" si="112"/>
        <v/>
      </c>
      <c r="AA55" s="12" t="str">
        <f t="shared" si="113"/>
        <v/>
      </c>
      <c r="AB55" s="12" t="str">
        <f t="shared" si="114"/>
        <v/>
      </c>
      <c r="AC55" s="12" t="str">
        <f t="shared" si="115"/>
        <v/>
      </c>
      <c r="AD55" s="12" t="str">
        <f t="shared" si="116"/>
        <v/>
      </c>
      <c r="AE55" s="12" t="str">
        <f t="shared" si="117"/>
        <v/>
      </c>
      <c r="AF55" s="12" t="str">
        <f t="shared" si="118"/>
        <v/>
      </c>
      <c r="AG55" s="12">
        <f t="shared" si="119"/>
        <v>1257.7431198495187</v>
      </c>
      <c r="AH55" s="12">
        <f t="shared" si="120"/>
        <v>904.55043177463097</v>
      </c>
      <c r="AI55" s="12">
        <f t="shared" si="121"/>
        <v>550.67492548543157</v>
      </c>
      <c r="AJ55" s="12">
        <f t="shared" si="122"/>
        <v>315.09366733833463</v>
      </c>
      <c r="AK55" s="12">
        <f t="shared" si="123"/>
        <v>98.006952619545743</v>
      </c>
      <c r="AL55" s="12">
        <f t="shared" si="124"/>
        <v>28.257958091547692</v>
      </c>
      <c r="AM55" s="12">
        <f t="shared" si="125"/>
        <v>25.54433715581532</v>
      </c>
    </row>
    <row r="56" spans="3:39" s="3" customFormat="1" ht="20" customHeight="1" thickTop="1" thickBot="1" x14ac:dyDescent="0.5">
      <c r="C56" s="31"/>
      <c r="D56" s="5" t="s">
        <v>52</v>
      </c>
      <c r="E56" s="12" t="str">
        <f t="shared" si="96"/>
        <v/>
      </c>
      <c r="F56" s="12" t="str">
        <f t="shared" si="97"/>
        <v/>
      </c>
      <c r="G56" s="12" t="str">
        <f t="shared" si="98"/>
        <v/>
      </c>
      <c r="H56" s="12" t="str">
        <f t="shared" si="99"/>
        <v/>
      </c>
      <c r="I56" s="12" t="str">
        <f t="shared" si="100"/>
        <v/>
      </c>
      <c r="J56" s="12" t="str">
        <f t="shared" si="101"/>
        <v/>
      </c>
      <c r="K56" s="12" t="str">
        <f t="shared" si="102"/>
        <v/>
      </c>
      <c r="L56" s="12" t="str">
        <f t="shared" si="103"/>
        <v/>
      </c>
      <c r="M56" s="12" t="str">
        <f t="shared" si="104"/>
        <v/>
      </c>
      <c r="N56" s="12">
        <f t="shared" si="105"/>
        <v>770.3199771689159</v>
      </c>
      <c r="O56" s="12">
        <f t="shared" si="106"/>
        <v>868.5919142314068</v>
      </c>
      <c r="P56" s="12">
        <f t="shared" si="107"/>
        <v>966.2489513569916</v>
      </c>
      <c r="Q56" s="12">
        <f t="shared" si="108"/>
        <v>1021.3105381227897</v>
      </c>
      <c r="R56" s="12">
        <f t="shared" si="109"/>
        <v>1036.1476391296915</v>
      </c>
      <c r="S56" s="12">
        <f t="shared" si="110"/>
        <v>1075.2170013728414</v>
      </c>
      <c r="W56" s="31"/>
      <c r="X56" s="5" t="s">
        <v>52</v>
      </c>
      <c r="Y56" s="12" t="str">
        <f t="shared" si="111"/>
        <v/>
      </c>
      <c r="Z56" s="12" t="str">
        <f t="shared" si="112"/>
        <v/>
      </c>
      <c r="AA56" s="12" t="str">
        <f t="shared" si="113"/>
        <v/>
      </c>
      <c r="AB56" s="12" t="str">
        <f t="shared" si="114"/>
        <v/>
      </c>
      <c r="AC56" s="12" t="str">
        <f t="shared" si="115"/>
        <v/>
      </c>
      <c r="AD56" s="12" t="str">
        <f t="shared" si="116"/>
        <v/>
      </c>
      <c r="AE56" s="12" t="str">
        <f t="shared" si="117"/>
        <v/>
      </c>
      <c r="AF56" s="12" t="str">
        <f t="shared" si="118"/>
        <v/>
      </c>
      <c r="AG56" s="12" t="str">
        <f t="shared" si="119"/>
        <v/>
      </c>
      <c r="AH56" s="12">
        <f t="shared" si="120"/>
        <v>1953.3539799756459</v>
      </c>
      <c r="AI56" s="12">
        <f t="shared" si="121"/>
        <v>1136.2146880424532</v>
      </c>
      <c r="AJ56" s="12">
        <f t="shared" si="122"/>
        <v>459.92307948426867</v>
      </c>
      <c r="AK56" s="12">
        <f t="shared" si="123"/>
        <v>160.10081097573257</v>
      </c>
      <c r="AL56" s="12">
        <f t="shared" si="124"/>
        <v>51.46503898491946</v>
      </c>
      <c r="AM56" s="12">
        <f t="shared" si="125"/>
        <v>41.392266296184381</v>
      </c>
    </row>
    <row r="57" spans="3:39" ht="18.399999999999999" thickTop="1" x14ac:dyDescent="0.55000000000000004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62" spans="3:39" ht="23.25" x14ac:dyDescent="0.7">
      <c r="E62" s="7" t="s">
        <v>72</v>
      </c>
    </row>
    <row r="64" spans="3:39" x14ac:dyDescent="0.45">
      <c r="C64" s="1" t="s">
        <v>2</v>
      </c>
      <c r="E64" s="1" t="s">
        <v>4</v>
      </c>
      <c r="F64" s="1" t="s">
        <v>6</v>
      </c>
      <c r="G64" s="1" t="s">
        <v>8</v>
      </c>
      <c r="H64" s="1" t="s">
        <v>10</v>
      </c>
      <c r="I64" s="1" t="s">
        <v>12</v>
      </c>
      <c r="J64" s="1" t="s">
        <v>14</v>
      </c>
      <c r="K64" s="1" t="s">
        <v>16</v>
      </c>
      <c r="L64" s="1" t="s">
        <v>18</v>
      </c>
      <c r="M64" s="1" t="s">
        <v>20</v>
      </c>
      <c r="N64" s="1" t="s">
        <v>22</v>
      </c>
      <c r="O64" s="1" t="s">
        <v>24</v>
      </c>
      <c r="P64" s="1" t="s">
        <v>26</v>
      </c>
      <c r="Q64" s="1" t="s">
        <v>28</v>
      </c>
      <c r="R64" s="1" t="s">
        <v>30</v>
      </c>
      <c r="S64" s="1" t="s">
        <v>32</v>
      </c>
    </row>
    <row r="65" spans="3:19" x14ac:dyDescent="0.45">
      <c r="C65" s="1" t="s">
        <v>3</v>
      </c>
      <c r="E65" s="1" t="s">
        <v>5</v>
      </c>
      <c r="F65" s="1" t="s">
        <v>7</v>
      </c>
      <c r="G65" s="1" t="s">
        <v>9</v>
      </c>
      <c r="H65" s="1" t="s">
        <v>11</v>
      </c>
      <c r="I65" s="1" t="s">
        <v>13</v>
      </c>
      <c r="J65" s="1" t="s">
        <v>15</v>
      </c>
      <c r="K65" s="1" t="s">
        <v>17</v>
      </c>
      <c r="L65" s="1" t="s">
        <v>19</v>
      </c>
      <c r="M65" s="1" t="s">
        <v>21</v>
      </c>
      <c r="N65" s="1" t="s">
        <v>23</v>
      </c>
      <c r="O65" s="1" t="s">
        <v>25</v>
      </c>
      <c r="P65" s="1" t="s">
        <v>27</v>
      </c>
      <c r="Q65" s="1" t="s">
        <v>29</v>
      </c>
      <c r="R65" s="1" t="s">
        <v>31</v>
      </c>
      <c r="S65" s="1" t="s">
        <v>33</v>
      </c>
    </row>
    <row r="66" spans="3:19" x14ac:dyDescent="0.45">
      <c r="C66" s="1" t="s">
        <v>34</v>
      </c>
      <c r="D66" s="1" t="s">
        <v>35</v>
      </c>
      <c r="E66">
        <f>IF(E7="","",E$64/E7)</f>
        <v>42009.919792309352</v>
      </c>
      <c r="F66">
        <f t="shared" ref="F66:S66" si="126">IF(F7="","",F$64/F7)</f>
        <v>80767.485836866894</v>
      </c>
      <c r="G66">
        <f t="shared" si="126"/>
        <v>163517.91442052132</v>
      </c>
      <c r="H66">
        <f t="shared" si="126"/>
        <v>349225.58137598558</v>
      </c>
      <c r="I66">
        <f t="shared" si="126"/>
        <v>699975.21726613899</v>
      </c>
      <c r="J66" t="e">
        <f t="shared" si="126"/>
        <v>#DIV/0!</v>
      </c>
      <c r="K66">
        <f t="shared" si="126"/>
        <v>2099908.1294198637</v>
      </c>
      <c r="L66">
        <f t="shared" si="126"/>
        <v>4106059.8466242291</v>
      </c>
      <c r="M66">
        <f t="shared" si="126"/>
        <v>4198817.7290587388</v>
      </c>
      <c r="N66">
        <f t="shared" si="126"/>
        <v>16427532.962350229</v>
      </c>
      <c r="O66">
        <f t="shared" si="126"/>
        <v>16403273.846769953</v>
      </c>
      <c r="P66">
        <f t="shared" si="126"/>
        <v>66561040.016250253</v>
      </c>
      <c r="Q66" t="e">
        <f t="shared" si="126"/>
        <v>#DIV/0!</v>
      </c>
      <c r="R66">
        <f t="shared" si="126"/>
        <v>263117534.87905246</v>
      </c>
      <c r="S66">
        <f t="shared" si="126"/>
        <v>1078338132.4557796</v>
      </c>
    </row>
    <row r="67" spans="3:19" x14ac:dyDescent="0.45">
      <c r="C67" s="1" t="s">
        <v>36</v>
      </c>
      <c r="D67" s="1" t="s">
        <v>37</v>
      </c>
      <c r="E67">
        <f t="shared" ref="E67:S67" si="127">IF(E8="","",E$64/E8)</f>
        <v>16107.73349432219</v>
      </c>
      <c r="F67">
        <f t="shared" si="127"/>
        <v>31957.040172741417</v>
      </c>
      <c r="G67">
        <f t="shared" si="127"/>
        <v>66490.265168973929</v>
      </c>
      <c r="H67">
        <f t="shared" si="127"/>
        <v>129509.38828695027</v>
      </c>
      <c r="I67">
        <f t="shared" si="127"/>
        <v>258807.40639042589</v>
      </c>
      <c r="J67">
        <f t="shared" si="127"/>
        <v>224846.22683485132</v>
      </c>
      <c r="K67">
        <f t="shared" si="127"/>
        <v>1051355.5211590643</v>
      </c>
      <c r="L67">
        <f t="shared" si="127"/>
        <v>524385.32591649005</v>
      </c>
      <c r="M67">
        <f t="shared" si="127"/>
        <v>4213686.9600160746</v>
      </c>
      <c r="N67" t="e">
        <f t="shared" si="127"/>
        <v>#DIV/0!</v>
      </c>
      <c r="O67">
        <f t="shared" si="127"/>
        <v>16427944.752212167</v>
      </c>
      <c r="P67">
        <f t="shared" si="127"/>
        <v>8390487.4691930991</v>
      </c>
      <c r="Q67">
        <f t="shared" si="127"/>
        <v>65701897.290658914</v>
      </c>
      <c r="R67">
        <f t="shared" si="127"/>
        <v>16181728395.061728</v>
      </c>
      <c r="S67">
        <f t="shared" si="127"/>
        <v>262439244.1496684</v>
      </c>
    </row>
    <row r="68" spans="3:19" x14ac:dyDescent="0.45">
      <c r="C68" s="1" t="s">
        <v>38</v>
      </c>
      <c r="D68" s="1" t="s">
        <v>39</v>
      </c>
      <c r="E68">
        <f t="shared" ref="E68:S68" si="128">IF(E9="","",E$64/E9)</f>
        <v>5891.6724422597536</v>
      </c>
      <c r="F68">
        <f t="shared" si="128"/>
        <v>10777.617892529704</v>
      </c>
      <c r="G68">
        <f t="shared" si="128"/>
        <v>20718.178117973421</v>
      </c>
      <c r="H68">
        <f t="shared" si="128"/>
        <v>44745.924724758894</v>
      </c>
      <c r="I68">
        <f t="shared" si="128"/>
        <v>60079.771100344129</v>
      </c>
      <c r="J68" t="e">
        <f t="shared" si="128"/>
        <v>#DIV/0!</v>
      </c>
      <c r="K68">
        <f t="shared" si="128"/>
        <v>299989.55762972496</v>
      </c>
      <c r="L68">
        <f t="shared" si="128"/>
        <v>524506.19457694399</v>
      </c>
      <c r="M68">
        <f t="shared" si="128"/>
        <v>1048777.3652541288</v>
      </c>
      <c r="N68">
        <f t="shared" si="128"/>
        <v>2101051.5516799181</v>
      </c>
      <c r="O68">
        <f t="shared" si="128"/>
        <v>4101639.7546626613</v>
      </c>
      <c r="P68">
        <f t="shared" si="128"/>
        <v>8377402.3865677267</v>
      </c>
      <c r="Q68">
        <f t="shared" si="128"/>
        <v>21091827.78568957</v>
      </c>
      <c r="R68">
        <f t="shared" si="128"/>
        <v>26033984.487501614</v>
      </c>
      <c r="S68">
        <f t="shared" si="128"/>
        <v>87517715.106040239</v>
      </c>
    </row>
    <row r="69" spans="3:19" x14ac:dyDescent="0.45">
      <c r="C69" s="1" t="s">
        <v>4</v>
      </c>
      <c r="D69" s="1" t="s">
        <v>5</v>
      </c>
      <c r="E69" t="str">
        <f t="shared" ref="E69:S69" si="129">IF(E10="","",E$64/E10)</f>
        <v/>
      </c>
      <c r="F69">
        <f t="shared" si="129"/>
        <v>3243.2074651770954</v>
      </c>
      <c r="G69">
        <f t="shared" si="129"/>
        <v>5951.8663155026798</v>
      </c>
      <c r="H69">
        <f t="shared" si="129"/>
        <v>10811.778364812559</v>
      </c>
      <c r="I69">
        <f t="shared" si="129"/>
        <v>22212.840145871753</v>
      </c>
      <c r="J69">
        <f t="shared" si="129"/>
        <v>44359.44143492396</v>
      </c>
      <c r="K69">
        <f t="shared" si="129"/>
        <v>80764.064329287081</v>
      </c>
      <c r="L69">
        <f t="shared" si="129"/>
        <v>170790.48977175119</v>
      </c>
      <c r="M69">
        <f t="shared" si="129"/>
        <v>341771.94065717672</v>
      </c>
      <c r="N69">
        <f t="shared" si="129"/>
        <v>683593.79074536508</v>
      </c>
      <c r="O69">
        <f t="shared" si="129"/>
        <v>1367121.9845965137</v>
      </c>
      <c r="P69">
        <f t="shared" si="129"/>
        <v>2734494.9596101209</v>
      </c>
      <c r="Q69">
        <f t="shared" si="129"/>
        <v>5363856.4176435322</v>
      </c>
      <c r="R69">
        <f t="shared" si="129"/>
        <v>10844294.049877035</v>
      </c>
      <c r="S69">
        <f t="shared" si="129"/>
        <v>22502065.490535226</v>
      </c>
    </row>
    <row r="70" spans="3:19" x14ac:dyDescent="0.45">
      <c r="C70" s="1" t="s">
        <v>6</v>
      </c>
      <c r="D70" s="1" t="s">
        <v>7</v>
      </c>
      <c r="E70" t="str">
        <f t="shared" ref="E70:S70" si="130">IF(E11="","",E$64/E11)</f>
        <v/>
      </c>
      <c r="F70" t="str">
        <f t="shared" si="130"/>
        <v/>
      </c>
      <c r="G70">
        <f t="shared" si="130"/>
        <v>1763.2256299438413</v>
      </c>
      <c r="H70">
        <f t="shared" si="130"/>
        <v>3100.3934272283809</v>
      </c>
      <c r="I70">
        <f t="shared" si="130"/>
        <v>5873.5724640441304</v>
      </c>
      <c r="J70">
        <f t="shared" si="130"/>
        <v>11393.025443496323</v>
      </c>
      <c r="K70">
        <f t="shared" si="130"/>
        <v>22816.411996664436</v>
      </c>
      <c r="L70">
        <f t="shared" si="130"/>
        <v>45501.707424909961</v>
      </c>
      <c r="M70">
        <f t="shared" si="130"/>
        <v>90761.836597672009</v>
      </c>
      <c r="N70">
        <f t="shared" si="130"/>
        <v>181916.79949013554</v>
      </c>
      <c r="O70">
        <f t="shared" si="130"/>
        <v>361051.84115173417</v>
      </c>
      <c r="P70">
        <f t="shared" si="130"/>
        <v>713313.90121838928</v>
      </c>
      <c r="Q70">
        <f t="shared" si="130"/>
        <v>1428516.934974971</v>
      </c>
      <c r="R70">
        <f t="shared" si="130"/>
        <v>2853184.1785329846</v>
      </c>
      <c r="S70">
        <f t="shared" si="130"/>
        <v>5744366.0262769945</v>
      </c>
    </row>
    <row r="71" spans="3:19" x14ac:dyDescent="0.45">
      <c r="C71" s="1" t="s">
        <v>8</v>
      </c>
      <c r="D71" s="1" t="s">
        <v>9</v>
      </c>
      <c r="E71" t="str">
        <f t="shared" ref="E71:S71" si="131">IF(E12="","",E$64/E12)</f>
        <v/>
      </c>
      <c r="F71" t="str">
        <f t="shared" si="131"/>
        <v/>
      </c>
      <c r="G71" t="str">
        <f t="shared" si="131"/>
        <v/>
      </c>
      <c r="H71">
        <f t="shared" si="131"/>
        <v>898.31480003459922</v>
      </c>
      <c r="I71">
        <f t="shared" si="131"/>
        <v>1595.3494939069217</v>
      </c>
      <c r="J71">
        <f t="shared" si="131"/>
        <v>3036.0252262861673</v>
      </c>
      <c r="K71">
        <f t="shared" si="131"/>
        <v>5943.4993193851669</v>
      </c>
      <c r="L71">
        <f t="shared" si="131"/>
        <v>11750.955482354344</v>
      </c>
      <c r="M71">
        <f t="shared" si="131"/>
        <v>23040.424807832394</v>
      </c>
      <c r="N71">
        <f t="shared" si="131"/>
        <v>46602.105229624307</v>
      </c>
      <c r="O71">
        <f t="shared" si="131"/>
        <v>93605.83425328508</v>
      </c>
      <c r="P71">
        <f t="shared" si="131"/>
        <v>185338.52787996436</v>
      </c>
      <c r="Q71">
        <f t="shared" si="131"/>
        <v>369683.27508379234</v>
      </c>
      <c r="R71">
        <f t="shared" si="131"/>
        <v>712585.22540389816</v>
      </c>
      <c r="S71">
        <f t="shared" si="131"/>
        <v>1482851.8526951089</v>
      </c>
    </row>
    <row r="72" spans="3:19" x14ac:dyDescent="0.45">
      <c r="C72" s="1" t="s">
        <v>10</v>
      </c>
      <c r="D72" s="1" t="s">
        <v>11</v>
      </c>
      <c r="E72" t="str">
        <f t="shared" ref="E72:S72" si="132">IF(E13="","",E$64/E13)</f>
        <v/>
      </c>
      <c r="F72" t="str">
        <f t="shared" si="132"/>
        <v/>
      </c>
      <c r="G72" t="str">
        <f t="shared" si="132"/>
        <v/>
      </c>
      <c r="H72" t="str">
        <f t="shared" si="132"/>
        <v/>
      </c>
      <c r="I72">
        <f t="shared" si="132"/>
        <v>449.75593712974194</v>
      </c>
      <c r="J72">
        <f t="shared" si="132"/>
        <v>812.0107491508877</v>
      </c>
      <c r="K72">
        <f t="shared" si="132"/>
        <v>1511.5787820394919</v>
      </c>
      <c r="L72">
        <f t="shared" si="132"/>
        <v>3041.1101893488308</v>
      </c>
      <c r="M72">
        <f t="shared" si="132"/>
        <v>5990.5812150817565</v>
      </c>
      <c r="N72">
        <f t="shared" si="132"/>
        <v>11974.941936989981</v>
      </c>
      <c r="O72">
        <f t="shared" si="132"/>
        <v>24010.660299386585</v>
      </c>
      <c r="P72">
        <f t="shared" si="132"/>
        <v>45924.260428172813</v>
      </c>
      <c r="Q72">
        <f t="shared" si="132"/>
        <v>92525.151957907379</v>
      </c>
      <c r="R72">
        <f t="shared" si="132"/>
        <v>186590.92009935563</v>
      </c>
      <c r="S72">
        <f t="shared" si="132"/>
        <v>373899.82557241665</v>
      </c>
    </row>
    <row r="73" spans="3:19" x14ac:dyDescent="0.45">
      <c r="C73" s="1" t="s">
        <v>12</v>
      </c>
      <c r="D73" s="1" t="s">
        <v>13</v>
      </c>
      <c r="E73" t="str">
        <f t="shared" ref="E73:S73" si="133">IF(E14="","",E$64/E14)</f>
        <v/>
      </c>
      <c r="F73" t="str">
        <f t="shared" si="133"/>
        <v/>
      </c>
      <c r="G73" t="str">
        <f t="shared" si="133"/>
        <v/>
      </c>
      <c r="H73" t="str">
        <f t="shared" si="133"/>
        <v/>
      </c>
      <c r="I73" t="str">
        <f t="shared" si="133"/>
        <v/>
      </c>
      <c r="J73">
        <f t="shared" si="133"/>
        <v>232.32348395200577</v>
      </c>
      <c r="K73">
        <f t="shared" si="133"/>
        <v>405.77793301337442</v>
      </c>
      <c r="L73">
        <f t="shared" si="133"/>
        <v>782.27333482110419</v>
      </c>
      <c r="M73">
        <f t="shared" si="133"/>
        <v>1531.4150677147363</v>
      </c>
      <c r="N73">
        <f t="shared" si="133"/>
        <v>2978.9610873207971</v>
      </c>
      <c r="O73">
        <f t="shared" si="133"/>
        <v>6010.8885904050767</v>
      </c>
      <c r="P73">
        <f t="shared" si="133"/>
        <v>11793.965632672805</v>
      </c>
      <c r="Q73">
        <f t="shared" si="133"/>
        <v>24140.736115455311</v>
      </c>
      <c r="R73">
        <f t="shared" si="133"/>
        <v>47299.849349734424</v>
      </c>
      <c r="S73">
        <f t="shared" si="133"/>
        <v>94190.045206597424</v>
      </c>
    </row>
    <row r="74" spans="3:19" x14ac:dyDescent="0.45">
      <c r="C74" s="1" t="s">
        <v>14</v>
      </c>
      <c r="D74" s="1" t="s">
        <v>15</v>
      </c>
      <c r="E74" t="str">
        <f t="shared" ref="E74:S74" si="134">IF(E15="","",E$64/E15)</f>
        <v/>
      </c>
      <c r="F74" t="str">
        <f t="shared" si="134"/>
        <v/>
      </c>
      <c r="G74" t="str">
        <f t="shared" si="134"/>
        <v/>
      </c>
      <c r="H74" t="str">
        <f t="shared" si="134"/>
        <v/>
      </c>
      <c r="I74" t="str">
        <f t="shared" si="134"/>
        <v/>
      </c>
      <c r="J74" t="str">
        <f t="shared" si="134"/>
        <v/>
      </c>
      <c r="K74">
        <f t="shared" si="134"/>
        <v>113.3293586897444</v>
      </c>
      <c r="L74">
        <f t="shared" si="134"/>
        <v>184.32741484675333</v>
      </c>
      <c r="M74">
        <f t="shared" si="134"/>
        <v>330.44863080836478</v>
      </c>
      <c r="N74">
        <f t="shared" si="134"/>
        <v>746.10092592472847</v>
      </c>
      <c r="O74">
        <f t="shared" si="134"/>
        <v>1481.3154409312187</v>
      </c>
      <c r="P74">
        <f t="shared" si="134"/>
        <v>2948.9724562728247</v>
      </c>
      <c r="Q74">
        <f t="shared" si="134"/>
        <v>5879.933794848831</v>
      </c>
      <c r="R74">
        <f t="shared" si="134"/>
        <v>11791.277034156656</v>
      </c>
      <c r="S74">
        <f t="shared" si="134"/>
        <v>23271.174380484459</v>
      </c>
    </row>
    <row r="75" spans="3:19" x14ac:dyDescent="0.45">
      <c r="C75" s="1" t="s">
        <v>16</v>
      </c>
      <c r="D75" s="1" t="s">
        <v>17</v>
      </c>
      <c r="E75" t="str">
        <f t="shared" ref="E75:S75" si="135">IF(E16="","",E$64/E16)</f>
        <v/>
      </c>
      <c r="F75" t="str">
        <f t="shared" si="135"/>
        <v/>
      </c>
      <c r="G75" t="str">
        <f t="shared" si="135"/>
        <v/>
      </c>
      <c r="H75" t="str">
        <f t="shared" si="135"/>
        <v/>
      </c>
      <c r="I75" t="str">
        <f t="shared" si="135"/>
        <v/>
      </c>
      <c r="J75" t="str">
        <f t="shared" si="135"/>
        <v/>
      </c>
      <c r="K75" t="str">
        <f t="shared" si="135"/>
        <v/>
      </c>
      <c r="L75">
        <f t="shared" si="135"/>
        <v>52.03338956439211</v>
      </c>
      <c r="M75">
        <f t="shared" si="135"/>
        <v>85.5571931499166</v>
      </c>
      <c r="N75">
        <f t="shared" si="135"/>
        <v>188.39511178617826</v>
      </c>
      <c r="O75">
        <f t="shared" si="135"/>
        <v>363.6118289572575</v>
      </c>
      <c r="P75">
        <f t="shared" si="135"/>
        <v>725.41448138035435</v>
      </c>
      <c r="Q75">
        <f t="shared" si="135"/>
        <v>1417.9515486338792</v>
      </c>
      <c r="R75">
        <f t="shared" si="135"/>
        <v>2862.1527615329055</v>
      </c>
      <c r="S75">
        <f t="shared" si="135"/>
        <v>5636.6855901259532</v>
      </c>
    </row>
    <row r="76" spans="3:19" x14ac:dyDescent="0.45">
      <c r="C76" s="1" t="s">
        <v>18</v>
      </c>
      <c r="D76" s="1" t="s">
        <v>19</v>
      </c>
      <c r="E76" t="str">
        <f t="shared" ref="E76:S76" si="136">IF(E17="","",E$64/E17)</f>
        <v/>
      </c>
      <c r="F76" t="str">
        <f t="shared" si="136"/>
        <v/>
      </c>
      <c r="G76" t="str">
        <f t="shared" si="136"/>
        <v/>
      </c>
      <c r="H76" t="str">
        <f t="shared" si="136"/>
        <v/>
      </c>
      <c r="I76" t="str">
        <f t="shared" si="136"/>
        <v/>
      </c>
      <c r="J76" t="str">
        <f t="shared" si="136"/>
        <v/>
      </c>
      <c r="K76" t="str">
        <f t="shared" si="136"/>
        <v/>
      </c>
      <c r="L76" t="str">
        <f t="shared" si="136"/>
        <v/>
      </c>
      <c r="M76">
        <f t="shared" si="136"/>
        <v>24.623119134418889</v>
      </c>
      <c r="N76">
        <f t="shared" si="136"/>
        <v>42.698824029482623</v>
      </c>
      <c r="O76">
        <f t="shared" si="136"/>
        <v>76.506444756526548</v>
      </c>
      <c r="P76">
        <f t="shared" si="136"/>
        <v>183.25931918777587</v>
      </c>
      <c r="Q76">
        <f t="shared" si="136"/>
        <v>361.23913436714253</v>
      </c>
      <c r="R76">
        <f t="shared" si="136"/>
        <v>712.71448592769036</v>
      </c>
      <c r="S76">
        <f t="shared" si="136"/>
        <v>1412.5420301913009</v>
      </c>
    </row>
    <row r="77" spans="3:19" x14ac:dyDescent="0.45">
      <c r="C77" s="1" t="s">
        <v>20</v>
      </c>
      <c r="D77" s="1" t="s">
        <v>21</v>
      </c>
      <c r="E77" t="str">
        <f t="shared" ref="E77:S77" si="137">IF(E18="","",E$64/E18)</f>
        <v/>
      </c>
      <c r="F77" t="str">
        <f t="shared" si="137"/>
        <v/>
      </c>
      <c r="G77" t="str">
        <f t="shared" si="137"/>
        <v/>
      </c>
      <c r="H77" t="str">
        <f t="shared" si="137"/>
        <v/>
      </c>
      <c r="I77" t="str">
        <f t="shared" si="137"/>
        <v/>
      </c>
      <c r="J77" t="str">
        <f t="shared" si="137"/>
        <v/>
      </c>
      <c r="K77" t="str">
        <f t="shared" si="137"/>
        <v/>
      </c>
      <c r="L77" t="str">
        <f t="shared" si="137"/>
        <v/>
      </c>
      <c r="M77" t="str">
        <f t="shared" si="137"/>
        <v/>
      </c>
      <c r="N77">
        <f t="shared" si="137"/>
        <v>12.020899015129691</v>
      </c>
      <c r="O77">
        <f t="shared" si="137"/>
        <v>20.247657869060372</v>
      </c>
      <c r="P77">
        <f t="shared" si="137"/>
        <v>46.762943367228281</v>
      </c>
      <c r="Q77">
        <f t="shared" si="137"/>
        <v>90.961549488498221</v>
      </c>
      <c r="R77">
        <f t="shared" si="137"/>
        <v>179.48155208590194</v>
      </c>
      <c r="S77">
        <f t="shared" si="137"/>
        <v>357.09169082136492</v>
      </c>
    </row>
    <row r="82" spans="3:19" ht="14.65" thickBot="1" x14ac:dyDescent="0.5"/>
    <row r="83" spans="3:19" ht="24" thickTop="1" thickBot="1" x14ac:dyDescent="0.5">
      <c r="C83" s="8"/>
      <c r="D83" s="9"/>
      <c r="E83" s="26" t="s">
        <v>59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8"/>
    </row>
    <row r="84" spans="3:19" ht="18.75" thickTop="1" thickBot="1" x14ac:dyDescent="0.5">
      <c r="C84" s="10"/>
      <c r="D84" s="11"/>
      <c r="E84" s="4">
        <v>64</v>
      </c>
      <c r="F84" s="4" t="s">
        <v>6</v>
      </c>
      <c r="G84" s="4" t="s">
        <v>8</v>
      </c>
      <c r="H84" s="4" t="s">
        <v>10</v>
      </c>
      <c r="I84" s="4" t="s">
        <v>48</v>
      </c>
      <c r="J84" s="4" t="s">
        <v>49</v>
      </c>
      <c r="K84" s="4" t="s">
        <v>50</v>
      </c>
      <c r="L84" s="4" t="s">
        <v>51</v>
      </c>
      <c r="M84" s="4" t="s">
        <v>52</v>
      </c>
      <c r="N84" s="4" t="s">
        <v>53</v>
      </c>
      <c r="O84" s="4" t="s">
        <v>54</v>
      </c>
      <c r="P84" s="4" t="s">
        <v>55</v>
      </c>
      <c r="Q84" s="4" t="s">
        <v>56</v>
      </c>
      <c r="R84" s="4" t="s">
        <v>57</v>
      </c>
      <c r="S84" s="4" t="s">
        <v>58</v>
      </c>
    </row>
    <row r="85" spans="3:19" ht="18.75" thickTop="1" thickBot="1" x14ac:dyDescent="0.5">
      <c r="C85" s="29" t="s">
        <v>3</v>
      </c>
      <c r="D85" s="5">
        <v>8</v>
      </c>
      <c r="E85" s="6" t="str">
        <f>IF(E66="","",CONCATENATE(INT(E66/VLOOKUP(E66,$D$103:$H$108,1)),VLOOKUP(E66,$D$103:$H$108,5)))</f>
        <v>42K</v>
      </c>
      <c r="F85" s="6" t="str">
        <f t="shared" ref="F85:S85" si="138">IF(F66="","",CONCATENATE(INT(F66/VLOOKUP(F66,$D$103:$H$108,1)),VLOOKUP(F66,$D$103:$H$108,5)))</f>
        <v>80K</v>
      </c>
      <c r="G85" s="6" t="str">
        <f t="shared" si="138"/>
        <v>163K</v>
      </c>
      <c r="H85" s="6" t="str">
        <f t="shared" si="138"/>
        <v>349K</v>
      </c>
      <c r="I85" s="6" t="str">
        <f t="shared" si="138"/>
        <v>699K</v>
      </c>
      <c r="J85" s="6" t="e">
        <f t="shared" si="138"/>
        <v>#DIV/0!</v>
      </c>
      <c r="K85" s="6" t="str">
        <f t="shared" si="138"/>
        <v>2M</v>
      </c>
      <c r="L85" s="6" t="str">
        <f t="shared" si="138"/>
        <v>4M</v>
      </c>
      <c r="M85" s="6" t="str">
        <f t="shared" si="138"/>
        <v>4M</v>
      </c>
      <c r="N85" s="6" t="str">
        <f t="shared" si="138"/>
        <v>16M</v>
      </c>
      <c r="O85" s="6" t="str">
        <f t="shared" si="138"/>
        <v>16M</v>
      </c>
      <c r="P85" s="6" t="str">
        <f t="shared" si="138"/>
        <v>66M</v>
      </c>
      <c r="Q85" s="6" t="e">
        <f t="shared" si="138"/>
        <v>#DIV/0!</v>
      </c>
      <c r="R85" s="6" t="str">
        <f t="shared" si="138"/>
        <v>263M</v>
      </c>
      <c r="S85" s="6" t="str">
        <f t="shared" si="138"/>
        <v>1G</v>
      </c>
    </row>
    <row r="86" spans="3:19" ht="18.75" thickTop="1" thickBot="1" x14ac:dyDescent="0.5">
      <c r="C86" s="30"/>
      <c r="D86" s="5">
        <v>16</v>
      </c>
      <c r="E86" s="6" t="str">
        <f t="shared" ref="E86:S86" si="139">IF(E67="","",CONCATENATE(INT(E67/VLOOKUP(E67,$D$103:$H$108,1)),VLOOKUP(E67,$D$103:$H$108,5)))</f>
        <v>16K</v>
      </c>
      <c r="F86" s="6" t="str">
        <f t="shared" si="139"/>
        <v>31K</v>
      </c>
      <c r="G86" s="6" t="str">
        <f t="shared" si="139"/>
        <v>66K</v>
      </c>
      <c r="H86" s="6" t="str">
        <f t="shared" si="139"/>
        <v>129K</v>
      </c>
      <c r="I86" s="6" t="str">
        <f t="shared" si="139"/>
        <v>258K</v>
      </c>
      <c r="J86" s="6" t="str">
        <f t="shared" si="139"/>
        <v>224K</v>
      </c>
      <c r="K86" s="6" t="str">
        <f t="shared" si="139"/>
        <v>1M</v>
      </c>
      <c r="L86" s="6" t="str">
        <f t="shared" si="139"/>
        <v>524K</v>
      </c>
      <c r="M86" s="6" t="str">
        <f t="shared" si="139"/>
        <v>4M</v>
      </c>
      <c r="N86" s="6" t="e">
        <f t="shared" si="139"/>
        <v>#DIV/0!</v>
      </c>
      <c r="O86" s="6" t="str">
        <f t="shared" si="139"/>
        <v>16M</v>
      </c>
      <c r="P86" s="6" t="str">
        <f t="shared" si="139"/>
        <v>8M</v>
      </c>
      <c r="Q86" s="6" t="str">
        <f t="shared" si="139"/>
        <v>65M</v>
      </c>
      <c r="R86" s="6" t="str">
        <f t="shared" si="139"/>
        <v>16G</v>
      </c>
      <c r="S86" s="6" t="str">
        <f t="shared" si="139"/>
        <v>262M</v>
      </c>
    </row>
    <row r="87" spans="3:19" ht="18.75" thickTop="1" thickBot="1" x14ac:dyDescent="0.5">
      <c r="C87" s="30"/>
      <c r="D87" s="5">
        <v>32</v>
      </c>
      <c r="E87" s="6" t="str">
        <f t="shared" ref="E87:S87" si="140">IF(E68="","",CONCATENATE(INT(E68/VLOOKUP(E68,$D$103:$H$108,1)),VLOOKUP(E68,$D$103:$H$108,5)))</f>
        <v>5K</v>
      </c>
      <c r="F87" s="6" t="str">
        <f t="shared" si="140"/>
        <v>10K</v>
      </c>
      <c r="G87" s="6" t="str">
        <f t="shared" si="140"/>
        <v>20K</v>
      </c>
      <c r="H87" s="6" t="str">
        <f t="shared" si="140"/>
        <v>44K</v>
      </c>
      <c r="I87" s="6" t="str">
        <f t="shared" si="140"/>
        <v>60K</v>
      </c>
      <c r="J87" s="6" t="e">
        <f t="shared" si="140"/>
        <v>#DIV/0!</v>
      </c>
      <c r="K87" s="6" t="str">
        <f t="shared" si="140"/>
        <v>299K</v>
      </c>
      <c r="L87" s="6" t="str">
        <f t="shared" si="140"/>
        <v>524K</v>
      </c>
      <c r="M87" s="6" t="str">
        <f t="shared" si="140"/>
        <v>1M</v>
      </c>
      <c r="N87" s="6" t="str">
        <f t="shared" si="140"/>
        <v>2M</v>
      </c>
      <c r="O87" s="6" t="str">
        <f t="shared" si="140"/>
        <v>4M</v>
      </c>
      <c r="P87" s="6" t="str">
        <f t="shared" si="140"/>
        <v>8M</v>
      </c>
      <c r="Q87" s="6" t="str">
        <f t="shared" si="140"/>
        <v>21M</v>
      </c>
      <c r="R87" s="6" t="str">
        <f t="shared" si="140"/>
        <v>26M</v>
      </c>
      <c r="S87" s="6" t="str">
        <f t="shared" si="140"/>
        <v>87M</v>
      </c>
    </row>
    <row r="88" spans="3:19" ht="18.75" thickTop="1" thickBot="1" x14ac:dyDescent="0.5">
      <c r="C88" s="30"/>
      <c r="D88" s="5">
        <v>64</v>
      </c>
      <c r="E88" s="6" t="str">
        <f t="shared" ref="E88:S88" si="141">IF(E69="","",CONCATENATE(INT(E69/VLOOKUP(E69,$D$103:$H$108,1)),VLOOKUP(E69,$D$103:$H$108,5)))</f>
        <v/>
      </c>
      <c r="F88" s="6" t="str">
        <f t="shared" si="141"/>
        <v>3K</v>
      </c>
      <c r="G88" s="6" t="str">
        <f t="shared" si="141"/>
        <v>5K</v>
      </c>
      <c r="H88" s="6" t="str">
        <f t="shared" si="141"/>
        <v>10K</v>
      </c>
      <c r="I88" s="6" t="str">
        <f t="shared" si="141"/>
        <v>22K</v>
      </c>
      <c r="J88" s="6" t="str">
        <f t="shared" si="141"/>
        <v>44K</v>
      </c>
      <c r="K88" s="6" t="str">
        <f t="shared" si="141"/>
        <v>80K</v>
      </c>
      <c r="L88" s="6" t="str">
        <f t="shared" si="141"/>
        <v>170K</v>
      </c>
      <c r="M88" s="6" t="str">
        <f t="shared" si="141"/>
        <v>341K</v>
      </c>
      <c r="N88" s="6" t="str">
        <f t="shared" si="141"/>
        <v>683K</v>
      </c>
      <c r="O88" s="6" t="str">
        <f t="shared" si="141"/>
        <v>1M</v>
      </c>
      <c r="P88" s="6" t="str">
        <f t="shared" si="141"/>
        <v>2M</v>
      </c>
      <c r="Q88" s="6" t="str">
        <f t="shared" si="141"/>
        <v>5M</v>
      </c>
      <c r="R88" s="6" t="str">
        <f t="shared" si="141"/>
        <v>10M</v>
      </c>
      <c r="S88" s="6" t="str">
        <f t="shared" si="141"/>
        <v>22M</v>
      </c>
    </row>
    <row r="89" spans="3:19" ht="18.75" thickTop="1" thickBot="1" x14ac:dyDescent="0.5">
      <c r="C89" s="30"/>
      <c r="D89" s="5">
        <v>128</v>
      </c>
      <c r="E89" s="6" t="str">
        <f t="shared" ref="E89:S89" si="142">IF(E70="","",CONCATENATE(INT(E70/VLOOKUP(E70,$D$103:$H$108,1)),VLOOKUP(E70,$D$103:$H$108,5)))</f>
        <v/>
      </c>
      <c r="F89" s="6" t="str">
        <f t="shared" si="142"/>
        <v/>
      </c>
      <c r="G89" s="6" t="str">
        <f t="shared" si="142"/>
        <v>1K</v>
      </c>
      <c r="H89" s="6" t="str">
        <f t="shared" si="142"/>
        <v>3K</v>
      </c>
      <c r="I89" s="6" t="str">
        <f t="shared" si="142"/>
        <v>5K</v>
      </c>
      <c r="J89" s="6" t="str">
        <f t="shared" si="142"/>
        <v>11K</v>
      </c>
      <c r="K89" s="6" t="str">
        <f t="shared" si="142"/>
        <v>22K</v>
      </c>
      <c r="L89" s="6" t="str">
        <f t="shared" si="142"/>
        <v>45K</v>
      </c>
      <c r="M89" s="6" t="str">
        <f t="shared" si="142"/>
        <v>90K</v>
      </c>
      <c r="N89" s="6" t="str">
        <f t="shared" si="142"/>
        <v>181K</v>
      </c>
      <c r="O89" s="6" t="str">
        <f t="shared" si="142"/>
        <v>361K</v>
      </c>
      <c r="P89" s="6" t="str">
        <f t="shared" si="142"/>
        <v>713K</v>
      </c>
      <c r="Q89" s="6" t="str">
        <f t="shared" si="142"/>
        <v>1M</v>
      </c>
      <c r="R89" s="6" t="str">
        <f t="shared" si="142"/>
        <v>2M</v>
      </c>
      <c r="S89" s="6" t="str">
        <f t="shared" si="142"/>
        <v>5M</v>
      </c>
    </row>
    <row r="90" spans="3:19" ht="18.75" thickTop="1" thickBot="1" x14ac:dyDescent="0.5">
      <c r="C90" s="30"/>
      <c r="D90" s="5">
        <v>256</v>
      </c>
      <c r="E90" s="6" t="str">
        <f t="shared" ref="E90:S90" si="143">IF(E71="","",CONCATENATE(INT(E71/VLOOKUP(E71,$D$103:$H$108,1)),VLOOKUP(E71,$D$103:$H$108,5)))</f>
        <v/>
      </c>
      <c r="F90" s="6" t="str">
        <f t="shared" si="143"/>
        <v/>
      </c>
      <c r="G90" s="6" t="str">
        <f t="shared" si="143"/>
        <v/>
      </c>
      <c r="H90" s="6" t="str">
        <f t="shared" si="143"/>
        <v>898</v>
      </c>
      <c r="I90" s="6" t="str">
        <f t="shared" si="143"/>
        <v>1K</v>
      </c>
      <c r="J90" s="6" t="str">
        <f t="shared" si="143"/>
        <v>3K</v>
      </c>
      <c r="K90" s="6" t="str">
        <f t="shared" si="143"/>
        <v>5K</v>
      </c>
      <c r="L90" s="6" t="str">
        <f t="shared" si="143"/>
        <v>11K</v>
      </c>
      <c r="M90" s="6" t="str">
        <f t="shared" si="143"/>
        <v>23K</v>
      </c>
      <c r="N90" s="6" t="str">
        <f t="shared" si="143"/>
        <v>46K</v>
      </c>
      <c r="O90" s="6" t="str">
        <f t="shared" si="143"/>
        <v>93K</v>
      </c>
      <c r="P90" s="6" t="str">
        <f t="shared" si="143"/>
        <v>185K</v>
      </c>
      <c r="Q90" s="6" t="str">
        <f t="shared" si="143"/>
        <v>369K</v>
      </c>
      <c r="R90" s="6" t="str">
        <f t="shared" si="143"/>
        <v>712K</v>
      </c>
      <c r="S90" s="6" t="str">
        <f t="shared" si="143"/>
        <v>1M</v>
      </c>
    </row>
    <row r="91" spans="3:19" ht="18.75" thickTop="1" thickBot="1" x14ac:dyDescent="0.5">
      <c r="C91" s="30"/>
      <c r="D91" s="5">
        <v>512</v>
      </c>
      <c r="E91" s="6" t="str">
        <f t="shared" ref="E91:S91" si="144">IF(E72="","",CONCATENATE(INT(E72/VLOOKUP(E72,$D$103:$H$108,1)),VLOOKUP(E72,$D$103:$H$108,5)))</f>
        <v/>
      </c>
      <c r="F91" s="6" t="str">
        <f t="shared" si="144"/>
        <v/>
      </c>
      <c r="G91" s="6" t="str">
        <f t="shared" si="144"/>
        <v/>
      </c>
      <c r="H91" s="6" t="str">
        <f t="shared" si="144"/>
        <v/>
      </c>
      <c r="I91" s="6" t="str">
        <f t="shared" si="144"/>
        <v>449</v>
      </c>
      <c r="J91" s="6" t="str">
        <f t="shared" si="144"/>
        <v>812</v>
      </c>
      <c r="K91" s="6" t="str">
        <f t="shared" si="144"/>
        <v>1K</v>
      </c>
      <c r="L91" s="6" t="str">
        <f t="shared" si="144"/>
        <v>3K</v>
      </c>
      <c r="M91" s="6" t="str">
        <f t="shared" si="144"/>
        <v>5K</v>
      </c>
      <c r="N91" s="6" t="str">
        <f t="shared" si="144"/>
        <v>11K</v>
      </c>
      <c r="O91" s="6" t="str">
        <f t="shared" si="144"/>
        <v>24K</v>
      </c>
      <c r="P91" s="6" t="str">
        <f t="shared" si="144"/>
        <v>45K</v>
      </c>
      <c r="Q91" s="6" t="str">
        <f t="shared" si="144"/>
        <v>92K</v>
      </c>
      <c r="R91" s="6" t="str">
        <f t="shared" si="144"/>
        <v>186K</v>
      </c>
      <c r="S91" s="6" t="str">
        <f t="shared" si="144"/>
        <v>373K</v>
      </c>
    </row>
    <row r="92" spans="3:19" ht="18.75" thickTop="1" thickBot="1" x14ac:dyDescent="0.5">
      <c r="C92" s="30"/>
      <c r="D92" s="5" t="s">
        <v>48</v>
      </c>
      <c r="E92" s="6" t="str">
        <f t="shared" ref="E92:S92" si="145">IF(E73="","",CONCATENATE(INT(E73/VLOOKUP(E73,$D$103:$H$108,1)),VLOOKUP(E73,$D$103:$H$108,5)))</f>
        <v/>
      </c>
      <c r="F92" s="6" t="str">
        <f t="shared" si="145"/>
        <v/>
      </c>
      <c r="G92" s="6" t="str">
        <f t="shared" si="145"/>
        <v/>
      </c>
      <c r="H92" s="6" t="str">
        <f t="shared" si="145"/>
        <v/>
      </c>
      <c r="I92" s="6" t="str">
        <f t="shared" si="145"/>
        <v/>
      </c>
      <c r="J92" s="6" t="str">
        <f t="shared" si="145"/>
        <v>232</v>
      </c>
      <c r="K92" s="6" t="str">
        <f t="shared" si="145"/>
        <v>405</v>
      </c>
      <c r="L92" s="6" t="str">
        <f t="shared" si="145"/>
        <v>782</v>
      </c>
      <c r="M92" s="6" t="str">
        <f t="shared" si="145"/>
        <v>1K</v>
      </c>
      <c r="N92" s="6" t="str">
        <f t="shared" si="145"/>
        <v>2K</v>
      </c>
      <c r="O92" s="6" t="str">
        <f t="shared" si="145"/>
        <v>6K</v>
      </c>
      <c r="P92" s="6" t="str">
        <f t="shared" si="145"/>
        <v>11K</v>
      </c>
      <c r="Q92" s="6" t="str">
        <f t="shared" si="145"/>
        <v>24K</v>
      </c>
      <c r="R92" s="6" t="str">
        <f t="shared" si="145"/>
        <v>47K</v>
      </c>
      <c r="S92" s="6" t="str">
        <f t="shared" si="145"/>
        <v>94K</v>
      </c>
    </row>
    <row r="93" spans="3:19" ht="18.75" thickTop="1" thickBot="1" x14ac:dyDescent="0.5">
      <c r="C93" s="30"/>
      <c r="D93" s="5" t="s">
        <v>49</v>
      </c>
      <c r="E93" s="6" t="str">
        <f t="shared" ref="E93:S93" si="146">IF(E74="","",CONCATENATE(INT(E74/VLOOKUP(E74,$D$103:$H$108,1)),VLOOKUP(E74,$D$103:$H$108,5)))</f>
        <v/>
      </c>
      <c r="F93" s="6" t="str">
        <f t="shared" si="146"/>
        <v/>
      </c>
      <c r="G93" s="6" t="str">
        <f t="shared" si="146"/>
        <v/>
      </c>
      <c r="H93" s="6" t="str">
        <f t="shared" si="146"/>
        <v/>
      </c>
      <c r="I93" s="6" t="str">
        <f t="shared" si="146"/>
        <v/>
      </c>
      <c r="J93" s="6" t="str">
        <f t="shared" si="146"/>
        <v/>
      </c>
      <c r="K93" s="6" t="str">
        <f t="shared" si="146"/>
        <v>113</v>
      </c>
      <c r="L93" s="6" t="str">
        <f t="shared" si="146"/>
        <v>184</v>
      </c>
      <c r="M93" s="6" t="str">
        <f t="shared" si="146"/>
        <v>330</v>
      </c>
      <c r="N93" s="6" t="str">
        <f t="shared" si="146"/>
        <v>746</v>
      </c>
      <c r="O93" s="6" t="str">
        <f t="shared" si="146"/>
        <v>1K</v>
      </c>
      <c r="P93" s="6" t="str">
        <f t="shared" si="146"/>
        <v>2K</v>
      </c>
      <c r="Q93" s="6" t="str">
        <f t="shared" si="146"/>
        <v>5K</v>
      </c>
      <c r="R93" s="6" t="str">
        <f t="shared" si="146"/>
        <v>11K</v>
      </c>
      <c r="S93" s="6" t="str">
        <f t="shared" si="146"/>
        <v>23K</v>
      </c>
    </row>
    <row r="94" spans="3:19" ht="18.75" thickTop="1" thickBot="1" x14ac:dyDescent="0.5">
      <c r="C94" s="30"/>
      <c r="D94" s="5" t="s">
        <v>50</v>
      </c>
      <c r="E94" s="6" t="str">
        <f t="shared" ref="E94:S94" si="147">IF(E75="","",CONCATENATE(INT(E75/VLOOKUP(E75,$D$103:$H$108,1)),VLOOKUP(E75,$D$103:$H$108,5)))</f>
        <v/>
      </c>
      <c r="F94" s="6" t="str">
        <f t="shared" si="147"/>
        <v/>
      </c>
      <c r="G94" s="6" t="str">
        <f t="shared" si="147"/>
        <v/>
      </c>
      <c r="H94" s="6" t="str">
        <f t="shared" si="147"/>
        <v/>
      </c>
      <c r="I94" s="6" t="str">
        <f t="shared" si="147"/>
        <v/>
      </c>
      <c r="J94" s="6" t="str">
        <f t="shared" si="147"/>
        <v/>
      </c>
      <c r="K94" s="6" t="str">
        <f t="shared" si="147"/>
        <v/>
      </c>
      <c r="L94" s="6" t="str">
        <f t="shared" si="147"/>
        <v>52</v>
      </c>
      <c r="M94" s="6" t="str">
        <f t="shared" si="147"/>
        <v>85</v>
      </c>
      <c r="N94" s="6" t="str">
        <f t="shared" si="147"/>
        <v>188</v>
      </c>
      <c r="O94" s="6" t="str">
        <f t="shared" si="147"/>
        <v>363</v>
      </c>
      <c r="P94" s="6" t="str">
        <f t="shared" si="147"/>
        <v>725</v>
      </c>
      <c r="Q94" s="6" t="str">
        <f t="shared" si="147"/>
        <v>1K</v>
      </c>
      <c r="R94" s="6" t="str">
        <f t="shared" si="147"/>
        <v>2K</v>
      </c>
      <c r="S94" s="6" t="str">
        <f t="shared" si="147"/>
        <v>5K</v>
      </c>
    </row>
    <row r="95" spans="3:19" ht="18.75" thickTop="1" thickBot="1" x14ac:dyDescent="0.5">
      <c r="C95" s="30"/>
      <c r="D95" s="5" t="s">
        <v>51</v>
      </c>
      <c r="E95" s="6" t="str">
        <f t="shared" ref="E95:S95" si="148">IF(E76="","",CONCATENATE(INT(E76/VLOOKUP(E76,$D$103:$H$108,1)),VLOOKUP(E76,$D$103:$H$108,5)))</f>
        <v/>
      </c>
      <c r="F95" s="6" t="str">
        <f t="shared" si="148"/>
        <v/>
      </c>
      <c r="G95" s="6" t="str">
        <f t="shared" si="148"/>
        <v/>
      </c>
      <c r="H95" s="6" t="str">
        <f t="shared" si="148"/>
        <v/>
      </c>
      <c r="I95" s="6" t="str">
        <f t="shared" si="148"/>
        <v/>
      </c>
      <c r="J95" s="6" t="str">
        <f t="shared" si="148"/>
        <v/>
      </c>
      <c r="K95" s="6" t="str">
        <f t="shared" si="148"/>
        <v/>
      </c>
      <c r="L95" s="6" t="str">
        <f t="shared" si="148"/>
        <v/>
      </c>
      <c r="M95" s="6" t="str">
        <f t="shared" si="148"/>
        <v>24</v>
      </c>
      <c r="N95" s="6" t="str">
        <f t="shared" si="148"/>
        <v>42</v>
      </c>
      <c r="O95" s="6" t="str">
        <f t="shared" si="148"/>
        <v>76</v>
      </c>
      <c r="P95" s="6" t="str">
        <f t="shared" si="148"/>
        <v>183</v>
      </c>
      <c r="Q95" s="6" t="str">
        <f t="shared" si="148"/>
        <v>361</v>
      </c>
      <c r="R95" s="6" t="str">
        <f t="shared" si="148"/>
        <v>712</v>
      </c>
      <c r="S95" s="6" t="str">
        <f t="shared" si="148"/>
        <v>1K</v>
      </c>
    </row>
    <row r="96" spans="3:19" ht="18.75" thickTop="1" thickBot="1" x14ac:dyDescent="0.5">
      <c r="C96" s="31"/>
      <c r="D96" s="5" t="s">
        <v>52</v>
      </c>
      <c r="E96" s="6" t="str">
        <f t="shared" ref="E96:S96" si="149">IF(E77="","",CONCATENATE(INT(E77/VLOOKUP(E77,$D$103:$H$108,1)),VLOOKUP(E77,$D$103:$H$108,5)))</f>
        <v/>
      </c>
      <c r="F96" s="6" t="str">
        <f t="shared" si="149"/>
        <v/>
      </c>
      <c r="G96" s="6" t="str">
        <f t="shared" si="149"/>
        <v/>
      </c>
      <c r="H96" s="6" t="str">
        <f t="shared" si="149"/>
        <v/>
      </c>
      <c r="I96" s="6" t="str">
        <f t="shared" si="149"/>
        <v/>
      </c>
      <c r="J96" s="6" t="str">
        <f t="shared" si="149"/>
        <v/>
      </c>
      <c r="K96" s="6" t="str">
        <f t="shared" si="149"/>
        <v/>
      </c>
      <c r="L96" s="6" t="str">
        <f t="shared" si="149"/>
        <v/>
      </c>
      <c r="M96" s="6" t="str">
        <f t="shared" si="149"/>
        <v/>
      </c>
      <c r="N96" s="6" t="str">
        <f t="shared" si="149"/>
        <v>12</v>
      </c>
      <c r="O96" s="6" t="str">
        <f t="shared" si="149"/>
        <v>20</v>
      </c>
      <c r="P96" s="6" t="str">
        <f t="shared" si="149"/>
        <v>46</v>
      </c>
      <c r="Q96" s="6" t="str">
        <f t="shared" si="149"/>
        <v>90</v>
      </c>
      <c r="R96" s="6" t="str">
        <f t="shared" si="149"/>
        <v>179</v>
      </c>
      <c r="S96" s="6" t="str">
        <f t="shared" si="149"/>
        <v>357</v>
      </c>
    </row>
    <row r="97" spans="4:16" ht="14.65" thickTop="1" x14ac:dyDescent="0.45"/>
    <row r="101" spans="4:16" ht="18" x14ac:dyDescent="0.55000000000000004">
      <c r="D101" s="16" t="s">
        <v>69</v>
      </c>
    </row>
    <row r="102" spans="4:16" x14ac:dyDescent="0.45">
      <c r="D102" s="32" t="s">
        <v>61</v>
      </c>
      <c r="E102" s="32"/>
      <c r="F102" s="32" t="s">
        <v>62</v>
      </c>
      <c r="G102" s="32"/>
      <c r="H102" s="1" t="s">
        <v>63</v>
      </c>
    </row>
    <row r="103" spans="4:16" x14ac:dyDescent="0.45">
      <c r="D103" s="23">
        <v>1</v>
      </c>
      <c r="E103" s="24"/>
      <c r="F103" s="23">
        <v>1000</v>
      </c>
      <c r="G103" s="24"/>
      <c r="H103" s="17" t="s">
        <v>70</v>
      </c>
    </row>
    <row r="104" spans="4:16" x14ac:dyDescent="0.45">
      <c r="D104" s="23">
        <v>1000</v>
      </c>
      <c r="E104" s="24"/>
      <c r="F104" s="23">
        <v>1000000</v>
      </c>
      <c r="G104" s="24"/>
      <c r="H104" s="15" t="s">
        <v>64</v>
      </c>
    </row>
    <row r="105" spans="4:16" x14ac:dyDescent="0.45">
      <c r="D105" s="23">
        <v>1000000</v>
      </c>
      <c r="E105" s="24"/>
      <c r="F105" s="23">
        <v>1000000000</v>
      </c>
      <c r="G105" s="24"/>
      <c r="H105" s="15" t="s">
        <v>65</v>
      </c>
      <c r="L105" s="23">
        <v>3000000000</v>
      </c>
      <c r="M105" s="23"/>
      <c r="N105" s="25">
        <f>L105/VLOOKUP(L105,$D$103:$H$108,1)</f>
        <v>3</v>
      </c>
      <c r="O105" s="25"/>
      <c r="P105" t="str">
        <f>VLOOKUP(L105,$D$103:$H$108,5)</f>
        <v>G</v>
      </c>
    </row>
    <row r="106" spans="4:16" x14ac:dyDescent="0.45">
      <c r="D106" s="23">
        <v>1000000000</v>
      </c>
      <c r="E106" s="24"/>
      <c r="F106" s="23">
        <v>1000000000000</v>
      </c>
      <c r="G106" s="24"/>
      <c r="H106" s="15" t="s">
        <v>66</v>
      </c>
    </row>
    <row r="107" spans="4:16" x14ac:dyDescent="0.45">
      <c r="D107" s="23">
        <v>1000000000000</v>
      </c>
      <c r="E107" s="24"/>
      <c r="F107" s="23">
        <v>1000000000000000</v>
      </c>
      <c r="G107" s="23"/>
      <c r="H107" s="15" t="s">
        <v>67</v>
      </c>
    </row>
    <row r="108" spans="4:16" x14ac:dyDescent="0.45">
      <c r="D108" s="23">
        <v>1000000000000000</v>
      </c>
      <c r="E108" s="23"/>
      <c r="F108" s="23">
        <v>1E+18</v>
      </c>
      <c r="G108" s="24"/>
      <c r="H108" s="15" t="s">
        <v>68</v>
      </c>
    </row>
  </sheetData>
  <mergeCells count="28">
    <mergeCell ref="AQ26:AQ37"/>
    <mergeCell ref="AS24:BG24"/>
    <mergeCell ref="C26:C37"/>
    <mergeCell ref="E43:S43"/>
    <mergeCell ref="C45:C56"/>
    <mergeCell ref="W26:W37"/>
    <mergeCell ref="Y24:AM24"/>
    <mergeCell ref="Y43:AM43"/>
    <mergeCell ref="W45:W56"/>
    <mergeCell ref="E24:S24"/>
    <mergeCell ref="E83:S83"/>
    <mergeCell ref="C85:C96"/>
    <mergeCell ref="D102:E102"/>
    <mergeCell ref="F102:G102"/>
    <mergeCell ref="D103:E103"/>
    <mergeCell ref="F103:G103"/>
    <mergeCell ref="F104:G104"/>
    <mergeCell ref="F105:G105"/>
    <mergeCell ref="F106:G106"/>
    <mergeCell ref="F107:G107"/>
    <mergeCell ref="D108:E108"/>
    <mergeCell ref="F108:G108"/>
    <mergeCell ref="L105:M105"/>
    <mergeCell ref="N105:O105"/>
    <mergeCell ref="D104:E104"/>
    <mergeCell ref="D105:E105"/>
    <mergeCell ref="D106:E106"/>
    <mergeCell ref="D107:E107"/>
  </mergeCells>
  <conditionalFormatting sqref="G34">
    <cfRule type="colorScale" priority="11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E26:S37 AS26:BG37 Y26:AM37 E45:S56">
    <cfRule type="colorScale" priority="7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45:AM56">
    <cfRule type="colorScale" priority="4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G93">
    <cfRule type="colorScale" priority="2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94">
    <cfRule type="colorScale" priority="3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E85:S96">
    <cfRule type="colorScale" priority="1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C96A-ACA0-4BE5-AE15-7F4BFDF46E8F}">
  <dimension ref="C3:CA75"/>
  <sheetViews>
    <sheetView tabSelected="1" topLeftCell="AL55" workbookViewId="0">
      <selection activeCell="AQ57" sqref="AQ57:BG70"/>
    </sheetView>
  </sheetViews>
  <sheetFormatPr defaultRowHeight="14.25" x14ac:dyDescent="0.45"/>
  <cols>
    <col min="3" max="3" width="3.6640625" customWidth="1"/>
    <col min="4" max="4" width="5.59765625" customWidth="1"/>
    <col min="5" max="19" width="6.59765625" customWidth="1"/>
    <col min="21" max="21" width="11.59765625" bestFit="1" customWidth="1"/>
    <col min="23" max="23" width="3.6640625" customWidth="1"/>
    <col min="24" max="24" width="5.59765625" customWidth="1"/>
    <col min="25" max="39" width="6.59765625" customWidth="1"/>
    <col min="43" max="43" width="3.6640625" customWidth="1"/>
    <col min="44" max="44" width="5.59765625" customWidth="1"/>
    <col min="45" max="59" width="6.59765625" customWidth="1"/>
    <col min="63" max="63" width="3.6640625" customWidth="1"/>
    <col min="64" max="79" width="6.59765625" customWidth="1"/>
  </cols>
  <sheetData>
    <row r="3" spans="3:79" ht="23.25" x14ac:dyDescent="0.7">
      <c r="E3" s="7" t="s">
        <v>72</v>
      </c>
      <c r="Y3" s="7" t="s">
        <v>73</v>
      </c>
      <c r="AS3" s="1" t="s">
        <v>1</v>
      </c>
      <c r="BM3" s="1" t="s">
        <v>1</v>
      </c>
    </row>
    <row r="5" spans="3:79" x14ac:dyDescent="0.45">
      <c r="C5" s="1" t="s">
        <v>2</v>
      </c>
      <c r="E5" s="1" t="s">
        <v>4</v>
      </c>
      <c r="F5" s="1" t="s">
        <v>6</v>
      </c>
      <c r="G5" s="1" t="s">
        <v>8</v>
      </c>
      <c r="H5" s="1" t="s">
        <v>10</v>
      </c>
      <c r="I5" s="1" t="s">
        <v>12</v>
      </c>
      <c r="J5" s="1" t="s">
        <v>14</v>
      </c>
      <c r="K5" s="1" t="s">
        <v>16</v>
      </c>
      <c r="L5" s="1" t="s">
        <v>18</v>
      </c>
      <c r="M5" s="1" t="s">
        <v>20</v>
      </c>
      <c r="N5" s="1" t="s">
        <v>22</v>
      </c>
      <c r="O5" s="1" t="s">
        <v>24</v>
      </c>
      <c r="P5" s="1" t="s">
        <v>26</v>
      </c>
      <c r="Q5" s="1" t="s">
        <v>28</v>
      </c>
      <c r="R5" s="1" t="s">
        <v>30</v>
      </c>
      <c r="S5" s="1" t="s">
        <v>32</v>
      </c>
      <c r="W5" s="1" t="s">
        <v>2</v>
      </c>
      <c r="Y5" s="1" t="s">
        <v>4</v>
      </c>
      <c r="Z5" s="1" t="s">
        <v>6</v>
      </c>
      <c r="AA5" s="1" t="s">
        <v>8</v>
      </c>
      <c r="AB5" s="1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1" t="s">
        <v>20</v>
      </c>
      <c r="AH5" s="1" t="s">
        <v>22</v>
      </c>
      <c r="AI5" s="1" t="s">
        <v>24</v>
      </c>
      <c r="AJ5" s="1" t="s">
        <v>26</v>
      </c>
      <c r="AK5" s="1" t="s">
        <v>28</v>
      </c>
      <c r="AL5" s="1" t="s">
        <v>30</v>
      </c>
      <c r="AM5" s="1" t="s">
        <v>32</v>
      </c>
      <c r="AQ5" s="1" t="s">
        <v>2</v>
      </c>
      <c r="AS5" s="1" t="s">
        <v>4</v>
      </c>
      <c r="AT5" s="1" t="s">
        <v>6</v>
      </c>
      <c r="AU5" s="1" t="s">
        <v>8</v>
      </c>
      <c r="AV5" s="1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1" t="s">
        <v>20</v>
      </c>
      <c r="BB5" s="1" t="s">
        <v>22</v>
      </c>
      <c r="BC5" s="1" t="s">
        <v>24</v>
      </c>
      <c r="BD5" s="1" t="s">
        <v>26</v>
      </c>
      <c r="BE5" s="1" t="s">
        <v>28</v>
      </c>
      <c r="BF5" s="1" t="s">
        <v>30</v>
      </c>
      <c r="BG5" s="1" t="s">
        <v>32</v>
      </c>
      <c r="BK5" s="1" t="s">
        <v>2</v>
      </c>
      <c r="BM5" s="1" t="s">
        <v>4</v>
      </c>
      <c r="BN5" s="1" t="s">
        <v>6</v>
      </c>
      <c r="BO5" s="1" t="s">
        <v>8</v>
      </c>
      <c r="BP5" s="1" t="s">
        <v>10</v>
      </c>
      <c r="BQ5" s="1" t="s">
        <v>12</v>
      </c>
      <c r="BR5" s="1" t="s">
        <v>14</v>
      </c>
      <c r="BS5" s="1" t="s">
        <v>16</v>
      </c>
      <c r="BT5" s="1" t="s">
        <v>18</v>
      </c>
      <c r="BU5" s="1" t="s">
        <v>20</v>
      </c>
      <c r="BV5" s="1" t="s">
        <v>22</v>
      </c>
      <c r="BW5" s="1" t="s">
        <v>24</v>
      </c>
      <c r="BX5" s="1" t="s">
        <v>26</v>
      </c>
      <c r="BY5" s="1" t="s">
        <v>28</v>
      </c>
      <c r="BZ5" s="1" t="s">
        <v>30</v>
      </c>
      <c r="CA5" s="1" t="s">
        <v>32</v>
      </c>
    </row>
    <row r="6" spans="3:79" x14ac:dyDescent="0.45">
      <c r="C6" s="1" t="s">
        <v>3</v>
      </c>
      <c r="E6" s="1" t="s">
        <v>5</v>
      </c>
      <c r="F6" s="1" t="s">
        <v>7</v>
      </c>
      <c r="G6" s="1" t="s">
        <v>9</v>
      </c>
      <c r="H6" s="1" t="s">
        <v>11</v>
      </c>
      <c r="I6" s="1" t="s">
        <v>13</v>
      </c>
      <c r="J6" s="1" t="s">
        <v>15</v>
      </c>
      <c r="K6" s="1" t="s">
        <v>17</v>
      </c>
      <c r="L6" s="1" t="s">
        <v>19</v>
      </c>
      <c r="M6" s="1" t="s">
        <v>21</v>
      </c>
      <c r="N6" s="1" t="s">
        <v>23</v>
      </c>
      <c r="O6" s="1" t="s">
        <v>25</v>
      </c>
      <c r="P6" s="1" t="s">
        <v>27</v>
      </c>
      <c r="Q6" s="1" t="s">
        <v>29</v>
      </c>
      <c r="R6" s="1" t="s">
        <v>31</v>
      </c>
      <c r="S6" s="1" t="s">
        <v>33</v>
      </c>
      <c r="W6" s="1" t="s">
        <v>3</v>
      </c>
      <c r="Y6" s="1" t="s">
        <v>5</v>
      </c>
      <c r="Z6" s="1" t="s">
        <v>7</v>
      </c>
      <c r="AA6" s="1" t="s">
        <v>9</v>
      </c>
      <c r="AB6" s="1" t="s">
        <v>11</v>
      </c>
      <c r="AC6" s="1" t="s">
        <v>13</v>
      </c>
      <c r="AD6" s="1" t="s">
        <v>15</v>
      </c>
      <c r="AE6" s="1" t="s">
        <v>17</v>
      </c>
      <c r="AF6" s="1" t="s">
        <v>19</v>
      </c>
      <c r="AG6" s="1" t="s">
        <v>21</v>
      </c>
      <c r="AH6" s="1" t="s">
        <v>23</v>
      </c>
      <c r="AI6" s="1" t="s">
        <v>25</v>
      </c>
      <c r="AJ6" s="1" t="s">
        <v>27</v>
      </c>
      <c r="AK6" s="1" t="s">
        <v>29</v>
      </c>
      <c r="AL6" s="1" t="s">
        <v>31</v>
      </c>
      <c r="AM6" s="1" t="s">
        <v>33</v>
      </c>
      <c r="AQ6" s="1" t="s">
        <v>3</v>
      </c>
      <c r="AS6" s="1" t="s">
        <v>5</v>
      </c>
      <c r="AT6" s="1" t="s">
        <v>7</v>
      </c>
      <c r="AU6" s="1" t="s">
        <v>9</v>
      </c>
      <c r="AV6" s="1" t="s">
        <v>11</v>
      </c>
      <c r="AW6" s="1" t="s">
        <v>13</v>
      </c>
      <c r="AX6" s="1" t="s">
        <v>15</v>
      </c>
      <c r="AY6" s="1" t="s">
        <v>17</v>
      </c>
      <c r="AZ6" s="1" t="s">
        <v>19</v>
      </c>
      <c r="BA6" s="1" t="s">
        <v>21</v>
      </c>
      <c r="BB6" s="1" t="s">
        <v>23</v>
      </c>
      <c r="BC6" s="1" t="s">
        <v>25</v>
      </c>
      <c r="BD6" s="1" t="s">
        <v>27</v>
      </c>
      <c r="BE6" s="1" t="s">
        <v>29</v>
      </c>
      <c r="BF6" s="1" t="s">
        <v>31</v>
      </c>
      <c r="BG6" s="1" t="s">
        <v>33</v>
      </c>
      <c r="BK6" s="1" t="s">
        <v>3</v>
      </c>
      <c r="BM6" s="1" t="s">
        <v>5</v>
      </c>
      <c r="BN6" s="1" t="s">
        <v>7</v>
      </c>
      <c r="BO6" s="1" t="s">
        <v>9</v>
      </c>
      <c r="BP6" s="1" t="s">
        <v>11</v>
      </c>
      <c r="BQ6" s="1" t="s">
        <v>13</v>
      </c>
      <c r="BR6" s="1" t="s">
        <v>15</v>
      </c>
      <c r="BS6" s="1" t="s">
        <v>17</v>
      </c>
      <c r="BT6" s="1" t="s">
        <v>19</v>
      </c>
      <c r="BU6" s="1" t="s">
        <v>21</v>
      </c>
      <c r="BV6" s="1" t="s">
        <v>23</v>
      </c>
      <c r="BW6" s="1" t="s">
        <v>25</v>
      </c>
      <c r="BX6" s="1" t="s">
        <v>27</v>
      </c>
      <c r="BY6" s="1" t="s">
        <v>29</v>
      </c>
      <c r="BZ6" s="1" t="s">
        <v>31</v>
      </c>
      <c r="CA6" s="1" t="s">
        <v>33</v>
      </c>
    </row>
    <row r="7" spans="3:79" x14ac:dyDescent="0.45">
      <c r="C7" s="1" t="s">
        <v>34</v>
      </c>
      <c r="D7" s="1" t="s">
        <v>35</v>
      </c>
      <c r="E7">
        <f>IF(Sheet1!E7="","",IFERROR(E$5*1000/Sheet1!E7,"unk"))</f>
        <v>42009919.792309359</v>
      </c>
      <c r="F7">
        <f>IF(Sheet1!F7="","",IFERROR(F$5*1000/Sheet1!F7,"unk"))</f>
        <v>80767485.8368669</v>
      </c>
      <c r="G7">
        <f>IF(Sheet1!G7="","",IFERROR(G$5*1000/Sheet1!G7,"unk"))</f>
        <v>163517914.42052132</v>
      </c>
      <c r="H7">
        <f>IF(Sheet1!H7="","",IFERROR(H$5*1000/Sheet1!H7,"unk"))</f>
        <v>349225581.37598556</v>
      </c>
      <c r="I7">
        <f>IF(Sheet1!I7="","",IFERROR(I$5*1000/Sheet1!I7,"unk"))</f>
        <v>699975217.26613903</v>
      </c>
      <c r="J7" t="str">
        <f>IF(Sheet1!J7="","",IFERROR(J$5*1000/Sheet1!J7,"unk"))</f>
        <v>unk</v>
      </c>
      <c r="K7">
        <f>IF(Sheet1!K7="","",IFERROR(K$5*1000/Sheet1!K7,"unk"))</f>
        <v>2099908129.4198637</v>
      </c>
      <c r="L7">
        <f>IF(Sheet1!L7="","",IFERROR(L$5*1000/Sheet1!L7,"unk"))</f>
        <v>4106059846.624229</v>
      </c>
      <c r="M7">
        <f>IF(Sheet1!M7="","",IFERROR(M$5*1000/Sheet1!M7,"unk"))</f>
        <v>4198817729.0587382</v>
      </c>
      <c r="N7">
        <f>IF(Sheet1!N7="","",IFERROR(N$5*1000/Sheet1!N7,"unk"))</f>
        <v>16427532962.350229</v>
      </c>
      <c r="O7">
        <f>IF(Sheet1!O7="","",IFERROR(O$5*1000/Sheet1!O7,"unk"))</f>
        <v>16403273846.769953</v>
      </c>
      <c r="P7">
        <f>IF(Sheet1!P7="","",IFERROR(P$5*1000/Sheet1!P7,"unk"))</f>
        <v>66561040016.250259</v>
      </c>
      <c r="Q7" t="str">
        <f>IF(Sheet1!Q7="","",IFERROR(Q$5*1000/Sheet1!Q7,"unk"))</f>
        <v>unk</v>
      </c>
      <c r="R7">
        <f>IF(Sheet1!R7="","",IFERROR(R$5*1000/Sheet1!R7,"unk"))</f>
        <v>263117534879.05246</v>
      </c>
      <c r="S7">
        <f>IF(Sheet1!S7="","",IFERROR(S$5*1000/Sheet1!S7,"unk"))</f>
        <v>1078338132455.7795</v>
      </c>
      <c r="W7" s="1" t="s">
        <v>34</v>
      </c>
      <c r="X7" s="1" t="s">
        <v>35</v>
      </c>
      <c r="Y7">
        <f>IF(Sheet1!Y7="","",IFERROR(Y$5*1000/(Sheet1!Y7+Sheet1!BM7+Sheet1!CG7),"unk"))</f>
        <v>23922763.705968674</v>
      </c>
      <c r="Z7">
        <f>IF(Sheet1!Z7="","",IFERROR(Z$5*1000/(Sheet1!Z7+Sheet1!BN7+Sheet1!CH7),"unk"))</f>
        <v>35426630.212147392</v>
      </c>
      <c r="AA7">
        <f>IF(Sheet1!AA7="","",IFERROR(AA$5*1000/(Sheet1!AA7+Sheet1!BO7+Sheet1!CI7),"unk"))</f>
        <v>80566169.703486025</v>
      </c>
      <c r="AB7">
        <f>IF(Sheet1!AB7="","",IFERROR(AB$5*1000/(Sheet1!AB7+Sheet1!BP7+Sheet1!CJ7),"unk"))</f>
        <v>233374080.88490999</v>
      </c>
      <c r="AC7">
        <f>IF(Sheet1!AC7="","",IFERROR(AC$5*1000/(Sheet1!AC7+Sheet1!BQ7+Sheet1!CK7),"unk"))</f>
        <v>225042266.14121267</v>
      </c>
      <c r="AD7">
        <f>IF(Sheet1!AD7="","",IFERROR(AD$5*1000/(Sheet1!AD7+Sheet1!BR7+Sheet1!CL7),"unk"))</f>
        <v>233498154.52961385</v>
      </c>
      <c r="AE7">
        <f>IF(Sheet1!AE7="","",IFERROR(AE$5*1000/(Sheet1!AE7+Sheet1!BS7+Sheet1!CM7),"unk"))</f>
        <v>1957199969.6688654</v>
      </c>
      <c r="AF7">
        <f>IF(Sheet1!AF7="","",IFERROR(AF$5*1000/(Sheet1!AF7+Sheet1!BT7+Sheet1!CN7),"unk"))</f>
        <v>3261471085.8962879</v>
      </c>
      <c r="AG7">
        <f>IF(Sheet1!AG7="","",IFERROR(AG$5*1000/(Sheet1!AG7+Sheet1!BU7+Sheet1!CO7),"unk"))</f>
        <v>8427162267.3732328</v>
      </c>
      <c r="AH7">
        <f>IF(Sheet1!AH7="","",IFERROR(AH$5*1000/(Sheet1!AH7+Sheet1!BV7+Sheet1!CP7),"unk"))</f>
        <v>21899351734.277885</v>
      </c>
      <c r="AI7">
        <f>IF(Sheet1!AI7="","",IFERROR(AI$5*1000/(Sheet1!AI7+Sheet1!BW7+Sheet1!CQ7),"unk"))</f>
        <v>10945195527.46069</v>
      </c>
      <c r="AJ7">
        <f>IF(Sheet1!AJ7="","",IFERROR(AJ$5*1000/(Sheet1!AJ7+Sheet1!BX7+Sheet1!CR7),"unk"))</f>
        <v>87573996124.807907</v>
      </c>
      <c r="AK7">
        <f>IF(Sheet1!AK7="","",IFERROR(AK$5*1000/(Sheet1!AK7+Sheet1!BY7+Sheet1!CS7),"unk"))</f>
        <v>131213054033.08559</v>
      </c>
      <c r="AL7">
        <f>IF(Sheet1!AL7="","",IFERROR(AL$5*1000/(Sheet1!AL7+Sheet1!BZ7+Sheet1!CT7),"unk"))</f>
        <v>263038330323.09851</v>
      </c>
      <c r="AM7">
        <f>IF(Sheet1!AM7="","",IFERROR(AM$5*1000/(Sheet1!AM7+Sheet1!CA7+Sheet1!CU7),"unk"))</f>
        <v>708449429092.62891</v>
      </c>
      <c r="AQ7" s="1" t="s">
        <v>34</v>
      </c>
      <c r="AR7" s="1" t="s">
        <v>35</v>
      </c>
      <c r="AS7">
        <f>IF(Sheet1!AS7="","",IFERROR(1000*AS$5/Sheet1!AS7,"unk"))</f>
        <v>124949475.69113442</v>
      </c>
      <c r="AT7">
        <f>IF(Sheet1!AT7="","",IFERROR(1000*AT$5/Sheet1!AT7,"unk"))</f>
        <v>262492212.32541293</v>
      </c>
      <c r="AU7">
        <f>IF(Sheet1!AU7="","",IFERROR(1000*AU$5/Sheet1!AU7,"unk"))</f>
        <v>540862041.17423284</v>
      </c>
      <c r="AV7">
        <f>IF(Sheet1!AV7="","",IFERROR(1000*AV$5/Sheet1!AV7,"unk"))</f>
        <v>1049922727.8066288</v>
      </c>
      <c r="AW7">
        <f>IF(Sheet1!AW7="","",IFERROR(1000*AW$5/Sheet1!AW7,"unk"))</f>
        <v>2099945677.7319827</v>
      </c>
      <c r="AX7">
        <f>IF(Sheet1!AX7="","",IFERROR(1000*AX$5/Sheet1!AX7,"unk"))</f>
        <v>3431381779.6291814</v>
      </c>
      <c r="AY7">
        <f>IF(Sheet1!AY7="","",IFERROR(1000*AY$5/Sheet1!AY7,"unk"))</f>
        <v>5833134922.8424244</v>
      </c>
      <c r="AZ7">
        <f>IF(Sheet1!AZ7="","",IFERROR(1000*AZ$5/Sheet1!AZ7,"unk"))</f>
        <v>9234313953.1475792</v>
      </c>
      <c r="BA7">
        <f>IF(Sheet1!BA7="","",IFERROR(1000*BA$5/Sheet1!BA7,"unk"))</f>
        <v>13277337050.179035</v>
      </c>
      <c r="BB7">
        <f>IF(Sheet1!BB7="","",IFERROR(1000*BB$5/Sheet1!BB7,"unk"))</f>
        <v>16846919658.372766</v>
      </c>
      <c r="BC7">
        <f>IF(Sheet1!BC7="","",IFERROR(1000*BC$5/Sheet1!BC7,"unk"))</f>
        <v>18789992814.983826</v>
      </c>
      <c r="BD7">
        <f>IF(Sheet1!BD7="","",IFERROR(1000*BD$5/Sheet1!BD7,"unk"))</f>
        <v>21299176304.666363</v>
      </c>
      <c r="BE7">
        <f>IF(Sheet1!BE7="","",IFERROR(1000*BE$5/Sheet1!BE7,"unk"))</f>
        <v>21204275086.772484</v>
      </c>
      <c r="BF7">
        <f>IF(Sheet1!BF7="","",IFERROR(1000*BF$5/Sheet1!BF7,"unk"))</f>
        <v>17975166822.657291</v>
      </c>
      <c r="BG7">
        <f>IF(Sheet1!BG7="","",IFERROR(1000*BG$5/Sheet1!BG7,"unk"))</f>
        <v>18454705956.530838</v>
      </c>
      <c r="BL7" s="21">
        <v>1000000</v>
      </c>
      <c r="BM7" s="22">
        <f>$BL7*BM$5</f>
        <v>64000000</v>
      </c>
      <c r="BN7" s="22">
        <f t="shared" ref="BN7:CA10" si="0">$BL7*BN$5</f>
        <v>128000000</v>
      </c>
      <c r="BO7" s="22">
        <f t="shared" si="0"/>
        <v>256000000</v>
      </c>
      <c r="BP7" s="22">
        <f t="shared" si="0"/>
        <v>512000000</v>
      </c>
      <c r="BQ7" s="22">
        <f t="shared" si="0"/>
        <v>1024000000</v>
      </c>
      <c r="BR7" s="22">
        <f t="shared" si="0"/>
        <v>2048000000</v>
      </c>
      <c r="BS7" s="22">
        <f t="shared" si="0"/>
        <v>4096000000</v>
      </c>
      <c r="BT7" s="22">
        <f t="shared" si="0"/>
        <v>8192000000</v>
      </c>
      <c r="BU7" s="22">
        <f t="shared" si="0"/>
        <v>16384000000</v>
      </c>
      <c r="BV7" s="22">
        <f t="shared" si="0"/>
        <v>32768000000</v>
      </c>
      <c r="BW7" s="22">
        <f t="shared" si="0"/>
        <v>65536000000</v>
      </c>
      <c r="BX7" s="22">
        <f t="shared" si="0"/>
        <v>131072000000</v>
      </c>
      <c r="BY7" s="22">
        <f t="shared" si="0"/>
        <v>262144000000</v>
      </c>
      <c r="BZ7" s="22">
        <f t="shared" si="0"/>
        <v>524288000000</v>
      </c>
      <c r="CA7" s="22">
        <f t="shared" si="0"/>
        <v>1048576000000</v>
      </c>
    </row>
    <row r="8" spans="3:79" x14ac:dyDescent="0.45">
      <c r="C8" s="1" t="s">
        <v>36</v>
      </c>
      <c r="D8" s="1" t="s">
        <v>37</v>
      </c>
      <c r="E8">
        <f>IF(Sheet1!E8="","",IFERROR(E$5*1000/Sheet1!E8,"unk"))</f>
        <v>16107733.49432219</v>
      </c>
      <c r="F8">
        <f>IF(Sheet1!F8="","",IFERROR(F$5*1000/Sheet1!F8,"unk"))</f>
        <v>31957040.172741417</v>
      </c>
      <c r="G8">
        <f>IF(Sheet1!G8="","",IFERROR(G$5*1000/Sheet1!G8,"unk"))</f>
        <v>66490265.16897393</v>
      </c>
      <c r="H8">
        <f>IF(Sheet1!H8="","",IFERROR(H$5*1000/Sheet1!H8,"unk"))</f>
        <v>129509388.28695028</v>
      </c>
      <c r="I8">
        <f>IF(Sheet1!I8="","",IFERROR(I$5*1000/Sheet1!I8,"unk"))</f>
        <v>258807406.39042592</v>
      </c>
      <c r="J8">
        <f>IF(Sheet1!J8="","",IFERROR(J$5*1000/Sheet1!J8,"unk"))</f>
        <v>224846226.83485132</v>
      </c>
      <c r="K8">
        <f>IF(Sheet1!K8="","",IFERROR(K$5*1000/Sheet1!K8,"unk"))</f>
        <v>1051355521.1590642</v>
      </c>
      <c r="L8">
        <f>IF(Sheet1!L8="","",IFERROR(L$5*1000/Sheet1!L8,"unk"))</f>
        <v>524385325.91649008</v>
      </c>
      <c r="M8">
        <f>IF(Sheet1!M8="","",IFERROR(M$5*1000/Sheet1!M8,"unk"))</f>
        <v>4213686960.0160742</v>
      </c>
      <c r="N8" t="str">
        <f>IF(Sheet1!N8="","",IFERROR(N$5*1000/Sheet1!N8,"unk"))</f>
        <v>unk</v>
      </c>
      <c r="O8">
        <f>IF(Sheet1!O8="","",IFERROR(O$5*1000/Sheet1!O8,"unk"))</f>
        <v>16427944752.212166</v>
      </c>
      <c r="P8">
        <f>IF(Sheet1!P8="","",IFERROR(P$5*1000/Sheet1!P8,"unk"))</f>
        <v>8390487469.193099</v>
      </c>
      <c r="Q8">
        <f>IF(Sheet1!Q8="","",IFERROR(Q$5*1000/Sheet1!Q8,"unk"))</f>
        <v>65701897290.658913</v>
      </c>
      <c r="R8">
        <f>IF(Sheet1!R8="","",IFERROR(R$5*1000/Sheet1!R8,"unk"))</f>
        <v>16181728395061.729</v>
      </c>
      <c r="S8">
        <f>IF(Sheet1!S8="","",IFERROR(S$5*1000/Sheet1!S8,"unk"))</f>
        <v>262439244149.6684</v>
      </c>
      <c r="W8" s="1" t="s">
        <v>36</v>
      </c>
      <c r="X8" s="1" t="s">
        <v>37</v>
      </c>
      <c r="Y8">
        <f>IF(Sheet1!Y8="","",IFERROR(Y$5*1000/(Sheet1!Y8+Sheet1!BM8+Sheet1!CG8),"unk"))</f>
        <v>16648780.646580024</v>
      </c>
      <c r="Z8">
        <f>IF(Sheet1!Z8="","",IFERROR(Z$5*1000/(Sheet1!Z8+Sheet1!BN8+Sheet1!CH8),"unk"))</f>
        <v>28830200.092106991</v>
      </c>
      <c r="AA8">
        <f>IF(Sheet1!AA8="","",IFERROR(AA$5*1000/(Sheet1!AA8+Sheet1!BO8+Sheet1!CI8),"unk"))</f>
        <v>58721075.158998474</v>
      </c>
      <c r="AB8">
        <f>IF(Sheet1!AB8="","",IFERROR(AB$5*1000/(Sheet1!AB8+Sheet1!BP8+Sheet1!CJ8),"unk"))</f>
        <v>179000885.5505884</v>
      </c>
      <c r="AC8">
        <f>IF(Sheet1!AC8="","",IFERROR(AC$5*1000/(Sheet1!AC8+Sheet1!BQ8+Sheet1!CK8),"unk"))</f>
        <v>326635659.03546667</v>
      </c>
      <c r="AD8">
        <f>IF(Sheet1!AD8="","",IFERROR(AD$5*1000/(Sheet1!AD8+Sheet1!BR8+Sheet1!CL8),"unk"))</f>
        <v>1190126693.6227565</v>
      </c>
      <c r="AE8">
        <f>IF(Sheet1!AE8="","",IFERROR(AE$5*1000/(Sheet1!AE8+Sheet1!BS8+Sheet1!CM8),"unk"))</f>
        <v>1293899308.9832182</v>
      </c>
      <c r="AF8" t="str">
        <f>IF(Sheet1!AF8="","",IFERROR(AF$5*1000/(Sheet1!AF8+Sheet1!BT8+Sheet1!CN8),"unk"))</f>
        <v>unk</v>
      </c>
      <c r="AG8">
        <f>IF(Sheet1!AG8="","",IFERROR(AG$5*1000/(Sheet1!AG8+Sheet1!BU8+Sheet1!CO8),"unk"))</f>
        <v>4766525370.7597017</v>
      </c>
      <c r="AH8">
        <f>IF(Sheet1!AH8="","",IFERROR(AH$5*1000/(Sheet1!AH8+Sheet1!BV8+Sheet1!CP8),"unk"))</f>
        <v>2097299649.8953526</v>
      </c>
      <c r="AI8">
        <f>IF(Sheet1!AI8="","",IFERROR(AI$5*1000/(Sheet1!AI8+Sheet1!BW8+Sheet1!CQ8),"unk"))</f>
        <v>32458829647.606544</v>
      </c>
      <c r="AJ8" t="str">
        <f>IF(Sheet1!AJ8="","",IFERROR(AJ$5*1000/(Sheet1!AJ8+Sheet1!BX8+Sheet1!CR8),"unk"))</f>
        <v>unk</v>
      </c>
      <c r="AK8">
        <f>IF(Sheet1!AK8="","",IFERROR(AK$5*1000/(Sheet1!AK8+Sheet1!BY8+Sheet1!CS8),"unk"))</f>
        <v>58409982174.688057</v>
      </c>
      <c r="AL8">
        <f>IF(Sheet1!AL8="","",IFERROR(AL$5*1000/(Sheet1!AL8+Sheet1!BZ8+Sheet1!CT8),"unk"))</f>
        <v>37250253112.843918</v>
      </c>
      <c r="AM8">
        <f>IF(Sheet1!AM8="","",IFERROR(AM$5*1000/(Sheet1!AM8+Sheet1!CA8+Sheet1!CU8),"unk"))</f>
        <v>422497733545.54071</v>
      </c>
      <c r="AQ8" s="1" t="s">
        <v>36</v>
      </c>
      <c r="AR8" s="1" t="s">
        <v>37</v>
      </c>
      <c r="AS8">
        <f>IF(Sheet1!AS8="","",IFERROR(1000*AS$5/Sheet1!AS8,"unk"))</f>
        <v>122084839.02938819</v>
      </c>
      <c r="AT8">
        <f>IF(Sheet1!AT8="","",IFERROR(1000*AT$5/Sheet1!AT8,"unk"))</f>
        <v>266800078.24041751</v>
      </c>
      <c r="AU8">
        <f>IF(Sheet1!AU8="","",IFERROR(1000*AU$5/Sheet1!AU8,"unk"))</f>
        <v>494760828.37531972</v>
      </c>
      <c r="AV8">
        <f>IF(Sheet1!AV8="","",IFERROR(1000*AV$5/Sheet1!AV8,"unk"))</f>
        <v>1025415415.2836416</v>
      </c>
      <c r="AW8">
        <f>IF(Sheet1!AW8="","",IFERROR(1000*AW$5/Sheet1!AW8,"unk"))</f>
        <v>1869265205.6198678</v>
      </c>
      <c r="AX8">
        <f>IF(Sheet1!AX8="","",IFERROR(1000*AX$5/Sheet1!AX8,"unk"))</f>
        <v>10468295038.379845</v>
      </c>
      <c r="AY8">
        <f>IF(Sheet1!AY8="","",IFERROR(1000*AY$5/Sheet1!AY8,"unk"))</f>
        <v>6010400650.0047998</v>
      </c>
      <c r="AZ8">
        <f>IF(Sheet1!AZ8="","",IFERROR(1000*AZ$5/Sheet1!AZ8,"unk"))</f>
        <v>9114881780.2503471</v>
      </c>
      <c r="BA8">
        <f>IF(Sheet1!BA8="","",IFERROR(1000*BA$5/Sheet1!BA8,"unk"))</f>
        <v>13403074143.908623</v>
      </c>
      <c r="BB8">
        <f>IF(Sheet1!BB8="","",IFERROR(1000*BB$5/Sheet1!BB8,"unk"))</f>
        <v>17242422631.942577</v>
      </c>
      <c r="BC8">
        <f>IF(Sheet1!BC8="","",IFERROR(1000*BC$5/Sheet1!BC8,"unk"))</f>
        <v>19733030785.888668</v>
      </c>
      <c r="BD8">
        <f>IF(Sheet1!BD8="","",IFERROR(1000*BD$5/Sheet1!BD8,"unk"))</f>
        <v>21644029430.27879</v>
      </c>
      <c r="BE8">
        <f>IF(Sheet1!BE8="","",IFERROR(1000*BE$5/Sheet1!BE8,"unk"))</f>
        <v>22407956027.942245</v>
      </c>
      <c r="BF8">
        <f>IF(Sheet1!BF8="","",IFERROR(1000*BF$5/Sheet1!BF8,"unk"))</f>
        <v>18328349816.815437</v>
      </c>
      <c r="BG8">
        <f>IF(Sheet1!BG8="","",IFERROR(1000*BG$5/Sheet1!BG8,"unk"))</f>
        <v>19044088036.553719</v>
      </c>
      <c r="BL8" s="21">
        <v>10000000</v>
      </c>
      <c r="BM8" s="22">
        <f t="shared" ref="BM8:BM10" si="1">$BL8*BM$5</f>
        <v>640000000</v>
      </c>
      <c r="BN8" s="22">
        <f t="shared" si="0"/>
        <v>1280000000</v>
      </c>
      <c r="BO8" s="22">
        <f t="shared" si="0"/>
        <v>2560000000</v>
      </c>
      <c r="BP8" s="22">
        <f t="shared" si="0"/>
        <v>5120000000</v>
      </c>
      <c r="BQ8" s="22">
        <f t="shared" si="0"/>
        <v>10240000000</v>
      </c>
      <c r="BR8" s="22">
        <f t="shared" si="0"/>
        <v>20480000000</v>
      </c>
      <c r="BS8" s="22">
        <f t="shared" si="0"/>
        <v>40960000000</v>
      </c>
      <c r="BT8" s="22">
        <f t="shared" si="0"/>
        <v>81920000000</v>
      </c>
      <c r="BU8" s="22">
        <f t="shared" si="0"/>
        <v>163840000000</v>
      </c>
      <c r="BV8" s="22">
        <f t="shared" si="0"/>
        <v>327680000000</v>
      </c>
      <c r="BW8" s="22">
        <f t="shared" si="0"/>
        <v>655360000000</v>
      </c>
      <c r="BX8" s="22">
        <f t="shared" si="0"/>
        <v>1310720000000</v>
      </c>
      <c r="BY8" s="22">
        <f t="shared" si="0"/>
        <v>2621440000000</v>
      </c>
      <c r="BZ8" s="22">
        <f t="shared" si="0"/>
        <v>5242880000000</v>
      </c>
      <c r="CA8" s="22">
        <f t="shared" si="0"/>
        <v>10485760000000</v>
      </c>
    </row>
    <row r="9" spans="3:79" x14ac:dyDescent="0.45">
      <c r="C9" s="1" t="s">
        <v>38</v>
      </c>
      <c r="D9" s="1" t="s">
        <v>39</v>
      </c>
      <c r="E9">
        <f>IF(Sheet1!E9="","",IFERROR(E$5*1000/Sheet1!E9,"unk"))</f>
        <v>5891672.4422597531</v>
      </c>
      <c r="F9">
        <f>IF(Sheet1!F9="","",IFERROR(F$5*1000/Sheet1!F9,"unk"))</f>
        <v>10777617.892529704</v>
      </c>
      <c r="G9">
        <f>IF(Sheet1!G9="","",IFERROR(G$5*1000/Sheet1!G9,"unk"))</f>
        <v>20718178.117973421</v>
      </c>
      <c r="H9">
        <f>IF(Sheet1!H9="","",IFERROR(H$5*1000/Sheet1!H9,"unk"))</f>
        <v>44745924.724758893</v>
      </c>
      <c r="I9">
        <f>IF(Sheet1!I9="","",IFERROR(I$5*1000/Sheet1!I9,"unk"))</f>
        <v>60079771.100344129</v>
      </c>
      <c r="J9" t="str">
        <f>IF(Sheet1!J9="","",IFERROR(J$5*1000/Sheet1!J9,"unk"))</f>
        <v>unk</v>
      </c>
      <c r="K9">
        <f>IF(Sheet1!K9="","",IFERROR(K$5*1000/Sheet1!K9,"unk"))</f>
        <v>299989557.62972498</v>
      </c>
      <c r="L9">
        <f>IF(Sheet1!L9="","",IFERROR(L$5*1000/Sheet1!L9,"unk"))</f>
        <v>524506194.57694399</v>
      </c>
      <c r="M9">
        <f>IF(Sheet1!M9="","",IFERROR(M$5*1000/Sheet1!M9,"unk"))</f>
        <v>1048777365.2541288</v>
      </c>
      <c r="N9">
        <f>IF(Sheet1!N9="","",IFERROR(N$5*1000/Sheet1!N9,"unk"))</f>
        <v>2101051551.6799178</v>
      </c>
      <c r="O9">
        <f>IF(Sheet1!O9="","",IFERROR(O$5*1000/Sheet1!O9,"unk"))</f>
        <v>4101639754.6626616</v>
      </c>
      <c r="P9">
        <f>IF(Sheet1!P9="","",IFERROR(P$5*1000/Sheet1!P9,"unk"))</f>
        <v>8377402386.5677261</v>
      </c>
      <c r="Q9">
        <f>IF(Sheet1!Q9="","",IFERROR(Q$5*1000/Sheet1!Q9,"unk"))</f>
        <v>21091827785.689571</v>
      </c>
      <c r="R9">
        <f>IF(Sheet1!R9="","",IFERROR(R$5*1000/Sheet1!R9,"unk"))</f>
        <v>26033984487.501614</v>
      </c>
      <c r="S9">
        <f>IF(Sheet1!S9="","",IFERROR(S$5*1000/Sheet1!S9,"unk"))</f>
        <v>87517715106.040237</v>
      </c>
      <c r="W9" s="1" t="s">
        <v>38</v>
      </c>
      <c r="X9" s="1" t="s">
        <v>39</v>
      </c>
      <c r="Y9">
        <f>IF(Sheet1!Y9="","",IFERROR(Y$5*1000/(Sheet1!Y9+Sheet1!BM9+Sheet1!CG9),"unk"))</f>
        <v>8373246.4420773648</v>
      </c>
      <c r="Z9">
        <f>IF(Sheet1!Z9="","",IFERROR(Z$5*1000/(Sheet1!Z9+Sheet1!BN9+Sheet1!CH9),"unk"))</f>
        <v>23963357.117841009</v>
      </c>
      <c r="AA9">
        <f>IF(Sheet1!AA9="","",IFERROR(AA$5*1000/(Sheet1!AA9+Sheet1!BO9+Sheet1!CI9),"unk"))</f>
        <v>36729209.361241363</v>
      </c>
      <c r="AB9">
        <f>IF(Sheet1!AB9="","",IFERROR(AB$5*1000/(Sheet1!AB9+Sheet1!BP9+Sheet1!CJ9),"unk"))</f>
        <v>60791243.44881963</v>
      </c>
      <c r="AC9">
        <f>IF(Sheet1!AC9="","",IFERROR(AC$5*1000/(Sheet1!AC9+Sheet1!BQ9+Sheet1!CK9),"unk"))</f>
        <v>156438357.44170585</v>
      </c>
      <c r="AD9">
        <f>IF(Sheet1!AD9="","",IFERROR(AD$5*1000/(Sheet1!AD9+Sheet1!BR9+Sheet1!CL9),"unk"))</f>
        <v>89490703.797425136</v>
      </c>
      <c r="AE9">
        <f>IF(Sheet1!AE9="","",IFERROR(AE$5*1000/(Sheet1!AE9+Sheet1!BS9+Sheet1!CM9),"unk"))</f>
        <v>700700231.79568565</v>
      </c>
      <c r="AF9" t="str">
        <f>IF(Sheet1!AF9="","",IFERROR(AF$5*1000/(Sheet1!AF9+Sheet1!BT9+Sheet1!CN9),"unk"))</f>
        <v>unk</v>
      </c>
      <c r="AG9">
        <f>IF(Sheet1!AG9="","",IFERROR(AG$5*1000/(Sheet1!AG9+Sheet1!BU9+Sheet1!CO9),"unk"))</f>
        <v>714580112.22013116</v>
      </c>
      <c r="AH9">
        <f>IF(Sheet1!AH9="","",IFERROR(AH$5*1000/(Sheet1!AH9+Sheet1!BV9+Sheet1!CP9),"unk"))</f>
        <v>2097715866.0247874</v>
      </c>
      <c r="AI9">
        <f>IF(Sheet1!AI9="","",IFERROR(AI$5*1000/(Sheet1!AI9+Sheet1!BW9+Sheet1!CQ9),"unk"))</f>
        <v>10068211147.299208</v>
      </c>
      <c r="AJ9">
        <f>IF(Sheet1!AJ9="","",IFERROR(AJ$5*1000/(Sheet1!AJ9+Sheet1!BX9+Sheet1!CR9),"unk"))</f>
        <v>5232989649.5623274</v>
      </c>
      <c r="AK9">
        <f>IF(Sheet1!AK9="","",IFERROR(AK$5*1000/(Sheet1!AK9+Sheet1!BY9+Sheet1!CS9),"unk"))</f>
        <v>32655339080.173397</v>
      </c>
      <c r="AL9">
        <f>IF(Sheet1!AL9="","",IFERROR(AL$5*1000/(Sheet1!AL9+Sheet1!BZ9+Sheet1!CT9),"unk"))</f>
        <v>515625491738.78833</v>
      </c>
      <c r="AM9">
        <f>IF(Sheet1!AM9="","",IFERROR(AM$5*1000/(Sheet1!AM9+Sheet1!CA9+Sheet1!CU9),"unk"))</f>
        <v>131234402573.18431</v>
      </c>
      <c r="AQ9" s="1" t="s">
        <v>38</v>
      </c>
      <c r="AR9" s="1" t="s">
        <v>39</v>
      </c>
      <c r="AS9">
        <f>IF(Sheet1!AS9="","",IFERROR(1000*AS$5/Sheet1!AS9,"unk"))</f>
        <v>118655616.7084647</v>
      </c>
      <c r="AT9">
        <f>IF(Sheet1!AT9="","",IFERROR(1000*AT$5/Sheet1!AT9,"unk"))</f>
        <v>291809569.24483669</v>
      </c>
      <c r="AU9">
        <f>IF(Sheet1!AU9="","",IFERROR(1000*AU$5/Sheet1!AU9,"unk"))</f>
        <v>502166769.1819579</v>
      </c>
      <c r="AV9">
        <f>IF(Sheet1!AV9="","",IFERROR(1000*AV$5/Sheet1!AV9,"unk"))</f>
        <v>981878928.16744196</v>
      </c>
      <c r="AW9">
        <f>IF(Sheet1!AW9="","",IFERROR(1000*AW$5/Sheet1!AW9,"unk"))</f>
        <v>1819132569.9949288</v>
      </c>
      <c r="AX9">
        <f>IF(Sheet1!AX9="","",IFERROR(1000*AX$5/Sheet1!AX9,"unk"))</f>
        <v>4277167575.0821528</v>
      </c>
      <c r="AY9">
        <f>IF(Sheet1!AY9="","",IFERROR(1000*AY$5/Sheet1!AY9,"unk"))</f>
        <v>6326883318.5823679</v>
      </c>
      <c r="AZ9">
        <f>IF(Sheet1!AZ9="","",IFERROR(1000*AZ$5/Sheet1!AZ9,"unk"))</f>
        <v>8737695283.5431175</v>
      </c>
      <c r="BA9">
        <f>IF(Sheet1!BA9="","",IFERROR(1000*BA$5/Sheet1!BA9,"unk"))</f>
        <v>12255904849.17622</v>
      </c>
      <c r="BB9">
        <f>IF(Sheet1!BB9="","",IFERROR(1000*BB$5/Sheet1!BB9,"unk"))</f>
        <v>17726738389.413727</v>
      </c>
      <c r="BC9">
        <f>IF(Sheet1!BC9="","",IFERROR(1000*BC$5/Sheet1!BC9,"unk"))</f>
        <v>19365011074.83849</v>
      </c>
      <c r="BD9">
        <f>IF(Sheet1!BD9="","",IFERROR(1000*BD$5/Sheet1!BD9,"unk"))</f>
        <v>22380541605.282047</v>
      </c>
      <c r="BE9">
        <f>IF(Sheet1!BE9="","",IFERROR(1000*BE$5/Sheet1!BE9,"unk"))</f>
        <v>22252301975.445255</v>
      </c>
      <c r="BF9">
        <f>IF(Sheet1!BF9="","",IFERROR(1000*BF$5/Sheet1!BF9,"unk"))</f>
        <v>18205834535.768894</v>
      </c>
      <c r="BG9">
        <f>IF(Sheet1!BG9="","",IFERROR(1000*BG$5/Sheet1!BG9,"unk"))</f>
        <v>19677799897.30378</v>
      </c>
      <c r="BL9" s="21">
        <v>100000000</v>
      </c>
      <c r="BM9" s="22">
        <f t="shared" si="1"/>
        <v>6400000000</v>
      </c>
      <c r="BN9" s="22">
        <f t="shared" si="0"/>
        <v>12800000000</v>
      </c>
      <c r="BO9" s="22">
        <f t="shared" si="0"/>
        <v>25600000000</v>
      </c>
      <c r="BP9" s="22">
        <f t="shared" si="0"/>
        <v>51200000000</v>
      </c>
      <c r="BQ9" s="22">
        <f t="shared" si="0"/>
        <v>102400000000</v>
      </c>
      <c r="BR9" s="22">
        <f t="shared" si="0"/>
        <v>204800000000</v>
      </c>
      <c r="BS9" s="22">
        <f t="shared" si="0"/>
        <v>409600000000</v>
      </c>
      <c r="BT9" s="22">
        <f t="shared" si="0"/>
        <v>819200000000</v>
      </c>
      <c r="BU9" s="22">
        <f t="shared" si="0"/>
        <v>1638400000000</v>
      </c>
      <c r="BV9" s="22">
        <f t="shared" si="0"/>
        <v>3276800000000</v>
      </c>
      <c r="BW9" s="22">
        <f t="shared" si="0"/>
        <v>6553600000000</v>
      </c>
      <c r="BX9" s="22">
        <f t="shared" si="0"/>
        <v>13107200000000</v>
      </c>
      <c r="BY9" s="22">
        <f t="shared" si="0"/>
        <v>26214400000000</v>
      </c>
      <c r="BZ9" s="22">
        <f t="shared" si="0"/>
        <v>52428800000000</v>
      </c>
      <c r="CA9" s="22">
        <f t="shared" si="0"/>
        <v>104857600000000</v>
      </c>
    </row>
    <row r="10" spans="3:79" x14ac:dyDescent="0.45">
      <c r="C10" s="1" t="s">
        <v>4</v>
      </c>
      <c r="D10" s="1" t="s">
        <v>5</v>
      </c>
      <c r="E10" t="str">
        <f>IF(Sheet1!E10="","",IFERROR(E$5*1000/Sheet1!E10,"unk"))</f>
        <v/>
      </c>
      <c r="F10">
        <f>IF(Sheet1!F10="","",IFERROR(F$5*1000/Sheet1!F10,"unk"))</f>
        <v>3243207.4651770955</v>
      </c>
      <c r="G10">
        <f>IF(Sheet1!G10="","",IFERROR(G$5*1000/Sheet1!G10,"unk"))</f>
        <v>5951866.3155026799</v>
      </c>
      <c r="H10">
        <f>IF(Sheet1!H10="","",IFERROR(H$5*1000/Sheet1!H10,"unk"))</f>
        <v>10811778.364812559</v>
      </c>
      <c r="I10">
        <f>IF(Sheet1!I10="","",IFERROR(I$5*1000/Sheet1!I10,"unk"))</f>
        <v>22212840.145871751</v>
      </c>
      <c r="J10">
        <f>IF(Sheet1!J10="","",IFERROR(J$5*1000/Sheet1!J10,"unk"))</f>
        <v>44359441.434923962</v>
      </c>
      <c r="K10">
        <f>IF(Sheet1!K10="","",IFERROR(K$5*1000/Sheet1!K10,"unk"))</f>
        <v>80764064.329287082</v>
      </c>
      <c r="L10">
        <f>IF(Sheet1!L10="","",IFERROR(L$5*1000/Sheet1!L10,"unk"))</f>
        <v>170790489.7717512</v>
      </c>
      <c r="M10">
        <f>IF(Sheet1!M10="","",IFERROR(M$5*1000/Sheet1!M10,"unk"))</f>
        <v>341771940.65717673</v>
      </c>
      <c r="N10">
        <f>IF(Sheet1!N10="","",IFERROR(N$5*1000/Sheet1!N10,"unk"))</f>
        <v>683593790.74536502</v>
      </c>
      <c r="O10">
        <f>IF(Sheet1!O10="","",IFERROR(O$5*1000/Sheet1!O10,"unk"))</f>
        <v>1367121984.5965137</v>
      </c>
      <c r="P10">
        <f>IF(Sheet1!P10="","",IFERROR(P$5*1000/Sheet1!P10,"unk"))</f>
        <v>2734494959.6101208</v>
      </c>
      <c r="Q10">
        <f>IF(Sheet1!Q10="","",IFERROR(Q$5*1000/Sheet1!Q10,"unk"))</f>
        <v>5363856417.6435318</v>
      </c>
      <c r="R10">
        <f>IF(Sheet1!R10="","",IFERROR(R$5*1000/Sheet1!R10,"unk"))</f>
        <v>10844294049.877035</v>
      </c>
      <c r="S10">
        <f>IF(Sheet1!S10="","",IFERROR(S$5*1000/Sheet1!S10,"unk"))</f>
        <v>22502065490.535225</v>
      </c>
      <c r="W10" s="1" t="s">
        <v>4</v>
      </c>
      <c r="X10" s="1" t="s">
        <v>5</v>
      </c>
      <c r="Y10" t="str">
        <f>IF(Sheet1!Y10="","",IFERROR(Y$5*1000/(Sheet1!Y10+Sheet1!BM10+Sheet1!CG10),"unk"))</f>
        <v/>
      </c>
      <c r="Z10">
        <f>IF(Sheet1!Z10="","",IFERROR(Z$5*1000/(Sheet1!Z10+Sheet1!BN10+Sheet1!CH10),"unk"))</f>
        <v>12444691.302639838</v>
      </c>
      <c r="AA10">
        <f>IF(Sheet1!AA10="","",IFERROR(AA$5*1000/(Sheet1!AA10+Sheet1!BO10+Sheet1!CI10),"unk"))</f>
        <v>20332825.291929897</v>
      </c>
      <c r="AB10">
        <f>IF(Sheet1!AB10="","",IFERROR(AB$5*1000/(Sheet1!AB10+Sheet1!BP10+Sheet1!CJ10),"unk"))</f>
        <v>26283097.445949353</v>
      </c>
      <c r="AC10">
        <f>IF(Sheet1!AC10="","",IFERROR(AC$5*1000/(Sheet1!AC10+Sheet1!BQ10+Sheet1!CK10),"unk"))</f>
        <v>89593643.029173493</v>
      </c>
      <c r="AD10">
        <f>IF(Sheet1!AD10="","",IFERROR(AD$5*1000/(Sheet1!AD10+Sheet1!BR10+Sheet1!CL10),"unk"))</f>
        <v>194065279.08728671</v>
      </c>
      <c r="AE10">
        <f>IF(Sheet1!AE10="","",IFERROR(AE$5*1000/(Sheet1!AE10+Sheet1!BS10+Sheet1!CM10),"unk"))</f>
        <v>525328807.70025617</v>
      </c>
      <c r="AF10">
        <f>IF(Sheet1!AF10="","",IFERROR(AF$5*1000/(Sheet1!AF10+Sheet1!BT10+Sheet1!CN10),"unk"))</f>
        <v>1025563985.0772429</v>
      </c>
      <c r="AG10">
        <f>IF(Sheet1!AG10="","",IFERROR(AG$5*1000/(Sheet1!AG10+Sheet1!BU10+Sheet1!CO10),"unk"))</f>
        <v>1367116280.8162313</v>
      </c>
      <c r="AH10">
        <f>IF(Sheet1!AH10="","",IFERROR(AH$5*1000/(Sheet1!AH10+Sheet1!BV10+Sheet1!CP10),"unk"))</f>
        <v>5467393027.2718935</v>
      </c>
      <c r="AI10">
        <f>IF(Sheet1!AI10="","",IFERROR(AI$5*1000/(Sheet1!AI10+Sheet1!BW10+Sheet1!CQ10),"unk"))</f>
        <v>4321373112.0862741</v>
      </c>
      <c r="AJ10">
        <f>IF(Sheet1!AJ10="","",IFERROR(AJ$5*1000/(Sheet1!AJ10+Sheet1!BX10+Sheet1!CR10),"unk"))</f>
        <v>10936793358.08753</v>
      </c>
      <c r="AK10">
        <f>IF(Sheet1!AK10="","",IFERROR(AK$5*1000/(Sheet1!AK10+Sheet1!BY10+Sheet1!CS10),"unk"))</f>
        <v>29188731767.063805</v>
      </c>
      <c r="AL10">
        <f>IF(Sheet1!AL10="","",IFERROR(AL$5*1000/(Sheet1!AL10+Sheet1!BZ10+Sheet1!CT10),"unk"))</f>
        <v>52414124045.267326</v>
      </c>
      <c r="AM10">
        <f>IF(Sheet1!AM10="","",IFERROR(AM$5*1000/(Sheet1!AM10+Sheet1!CA10+Sheet1!CU10),"unk"))</f>
        <v>123876333479.03647</v>
      </c>
      <c r="AQ10" s="1" t="s">
        <v>4</v>
      </c>
      <c r="AR10" s="1" t="s">
        <v>5</v>
      </c>
      <c r="AS10" t="str">
        <f>IF(Sheet1!AS10="","",IFERROR(1000*AS$5/Sheet1!AS10,"unk"))</f>
        <v/>
      </c>
      <c r="AT10">
        <f>IF(Sheet1!AT10="","",IFERROR(1000*AT$5/Sheet1!AT10,"unk"))</f>
        <v>255676850.73515484</v>
      </c>
      <c r="AU10">
        <f>IF(Sheet1!AU10="","",IFERROR(1000*AU$5/Sheet1!AU10,"unk"))</f>
        <v>503870449.56855422</v>
      </c>
      <c r="AV10">
        <f>IF(Sheet1!AV10="","",IFERROR(1000*AV$5/Sheet1!AV10,"unk"))</f>
        <v>920454385.03775489</v>
      </c>
      <c r="AW10">
        <f>IF(Sheet1!AW10="","",IFERROR(1000*AW$5/Sheet1!AW10,"unk"))</f>
        <v>2019191034.1706703</v>
      </c>
      <c r="AX10">
        <f>IF(Sheet1!AX10="","",IFERROR(1000*AX$5/Sheet1!AX10,"unk"))</f>
        <v>3943709705.9933605</v>
      </c>
      <c r="AY10">
        <f>IF(Sheet1!AY10="","",IFERROR(1000*AY$5/Sheet1!AY10,"unk"))</f>
        <v>6019327134.0079365</v>
      </c>
      <c r="AZ10">
        <f>IF(Sheet1!AZ10="","",IFERROR(1000*AZ$5/Sheet1!AZ10,"unk"))</f>
        <v>9321494852.8098202</v>
      </c>
      <c r="BA10">
        <f>IF(Sheet1!BA10="","",IFERROR(1000*BA$5/Sheet1!BA10,"unk"))</f>
        <v>14142645289.266472</v>
      </c>
      <c r="BB10">
        <f>IF(Sheet1!BB10="","",IFERROR(1000*BB$5/Sheet1!BB10,"unk"))</f>
        <v>16960583516.950491</v>
      </c>
      <c r="BC10">
        <f>IF(Sheet1!BC10="","",IFERROR(1000*BC$5/Sheet1!BC10,"unk"))</f>
        <v>20099996994.324181</v>
      </c>
      <c r="BD10">
        <f>IF(Sheet1!BD10="","",IFERROR(1000*BD$5/Sheet1!BD10,"unk"))</f>
        <v>21565754886.978546</v>
      </c>
      <c r="BE10">
        <f>IF(Sheet1!BE10="","",IFERROR(1000*BE$5/Sheet1!BE10,"unk"))</f>
        <v>22115988804.32061</v>
      </c>
      <c r="BF10">
        <f>IF(Sheet1!BF10="","",IFERROR(1000*BF$5/Sheet1!BF10,"unk"))</f>
        <v>18416521561.083744</v>
      </c>
      <c r="BG10">
        <f>IF(Sheet1!BG10="","",IFERROR(1000*BG$5/Sheet1!BG10,"unk"))</f>
        <v>19736966805.242065</v>
      </c>
      <c r="BL10" s="34">
        <v>1000000000</v>
      </c>
      <c r="BM10" s="33">
        <f t="shared" si="1"/>
        <v>64000000000</v>
      </c>
      <c r="BN10" s="33">
        <f t="shared" si="0"/>
        <v>128000000000</v>
      </c>
      <c r="BO10" s="33">
        <f t="shared" si="0"/>
        <v>256000000000</v>
      </c>
      <c r="BP10" s="33">
        <f t="shared" si="0"/>
        <v>512000000000</v>
      </c>
      <c r="BQ10" s="33">
        <f t="shared" si="0"/>
        <v>1024000000000</v>
      </c>
      <c r="BR10" s="33">
        <f t="shared" si="0"/>
        <v>2048000000000</v>
      </c>
      <c r="BS10" s="33">
        <f t="shared" si="0"/>
        <v>4096000000000</v>
      </c>
      <c r="BT10" s="33">
        <f t="shared" si="0"/>
        <v>8192000000000</v>
      </c>
      <c r="BU10" s="33">
        <f t="shared" si="0"/>
        <v>16384000000000</v>
      </c>
      <c r="BV10" s="33">
        <f t="shared" si="0"/>
        <v>32768000000000</v>
      </c>
      <c r="BW10" s="33">
        <f t="shared" si="0"/>
        <v>65536000000000</v>
      </c>
      <c r="BX10" s="33">
        <f t="shared" si="0"/>
        <v>131072000000000</v>
      </c>
      <c r="BY10" s="33">
        <f t="shared" si="0"/>
        <v>262144000000000</v>
      </c>
      <c r="BZ10" s="33">
        <f t="shared" si="0"/>
        <v>524288000000000</v>
      </c>
      <c r="CA10" s="33">
        <f t="shared" si="0"/>
        <v>1048576000000000</v>
      </c>
    </row>
    <row r="11" spans="3:79" x14ac:dyDescent="0.45">
      <c r="C11" s="1" t="s">
        <v>6</v>
      </c>
      <c r="D11" s="1" t="s">
        <v>7</v>
      </c>
      <c r="E11" t="str">
        <f>IF(Sheet1!E11="","",IFERROR(E$5*1000/Sheet1!E11,"unk"))</f>
        <v/>
      </c>
      <c r="F11" t="str">
        <f>IF(Sheet1!F11="","",IFERROR(F$5*1000/Sheet1!F11,"unk"))</f>
        <v/>
      </c>
      <c r="G11">
        <f>IF(Sheet1!G11="","",IFERROR(G$5*1000/Sheet1!G11,"unk"))</f>
        <v>1763225.6299438414</v>
      </c>
      <c r="H11">
        <f>IF(Sheet1!H11="","",IFERROR(H$5*1000/Sheet1!H11,"unk"))</f>
        <v>3100393.4272283809</v>
      </c>
      <c r="I11">
        <f>IF(Sheet1!I11="","",IFERROR(I$5*1000/Sheet1!I11,"unk"))</f>
        <v>5873572.4640441304</v>
      </c>
      <c r="J11">
        <f>IF(Sheet1!J11="","",IFERROR(J$5*1000/Sheet1!J11,"unk"))</f>
        <v>11393025.443496324</v>
      </c>
      <c r="K11">
        <f>IF(Sheet1!K11="","",IFERROR(K$5*1000/Sheet1!K11,"unk"))</f>
        <v>22816411.996664435</v>
      </c>
      <c r="L11">
        <f>IF(Sheet1!L11="","",IFERROR(L$5*1000/Sheet1!L11,"unk"))</f>
        <v>45501707.424909964</v>
      </c>
      <c r="M11">
        <f>IF(Sheet1!M11="","",IFERROR(M$5*1000/Sheet1!M11,"unk"))</f>
        <v>90761836.597672015</v>
      </c>
      <c r="N11">
        <f>IF(Sheet1!N11="","",IFERROR(N$5*1000/Sheet1!N11,"unk"))</f>
        <v>181916799.49013555</v>
      </c>
      <c r="O11">
        <f>IF(Sheet1!O11="","",IFERROR(O$5*1000/Sheet1!O11,"unk"))</f>
        <v>361051841.15173417</v>
      </c>
      <c r="P11">
        <f>IF(Sheet1!P11="","",IFERROR(P$5*1000/Sheet1!P11,"unk"))</f>
        <v>713313901.21838927</v>
      </c>
      <c r="Q11">
        <f>IF(Sheet1!Q11="","",IFERROR(Q$5*1000/Sheet1!Q11,"unk"))</f>
        <v>1428516934.9749711</v>
      </c>
      <c r="R11">
        <f>IF(Sheet1!R11="","",IFERROR(R$5*1000/Sheet1!R11,"unk"))</f>
        <v>2853184178.5329843</v>
      </c>
      <c r="S11">
        <f>IF(Sheet1!S11="","",IFERROR(S$5*1000/Sheet1!S11,"unk"))</f>
        <v>5744366026.2769947</v>
      </c>
      <c r="W11" s="1" t="s">
        <v>6</v>
      </c>
      <c r="X11" s="1" t="s">
        <v>7</v>
      </c>
      <c r="Y11" t="str">
        <f>IF(Sheet1!Y11="","",IFERROR(Y$5*1000/(Sheet1!Y11+Sheet1!BM11+Sheet1!CG11),"unk"))</f>
        <v/>
      </c>
      <c r="Z11" t="str">
        <f>IF(Sheet1!Z11="","",IFERROR(Z$5*1000/(Sheet1!Z11+Sheet1!BN11+Sheet1!CH11),"unk"))</f>
        <v/>
      </c>
      <c r="AA11">
        <f>IF(Sheet1!AA11="","",IFERROR(AA$5*1000/(Sheet1!AA11+Sheet1!BO11+Sheet1!CI11),"unk"))</f>
        <v>10078497.975315478</v>
      </c>
      <c r="AB11">
        <f>IF(Sheet1!AB11="","",IFERROR(AB$5*1000/(Sheet1!AB11+Sheet1!BP11+Sheet1!CJ11),"unk"))</f>
        <v>20161278.53811042</v>
      </c>
      <c r="AC11">
        <f>IF(Sheet1!AC11="","",IFERROR(AC$5*1000/(Sheet1!AC11+Sheet1!BQ11+Sheet1!CK11),"unk"))</f>
        <v>43354847.245709278</v>
      </c>
      <c r="AD11">
        <f>IF(Sheet1!AD11="","",IFERROR(AD$5*1000/(Sheet1!AD11+Sheet1!BR11+Sheet1!CL11),"unk"))</f>
        <v>102541250.57266384</v>
      </c>
      <c r="AE11">
        <f>IF(Sheet1!AE11="","",IFERROR(AE$5*1000/(Sheet1!AE11+Sheet1!BS11+Sheet1!CM11),"unk"))</f>
        <v>200206267.19911626</v>
      </c>
      <c r="AF11">
        <f>IF(Sheet1!AF11="","",IFERROR(AF$5*1000/(Sheet1!AF11+Sheet1!BT11+Sheet1!CN11),"unk"))</f>
        <v>315645692.33407116</v>
      </c>
      <c r="AG11">
        <f>IF(Sheet1!AG11="","",IFERROR(AG$5*1000/(Sheet1!AG11+Sheet1!BU11+Sheet1!CO11),"unk"))</f>
        <v>821526975.15713263</v>
      </c>
      <c r="AH11">
        <f>IF(Sheet1!AH11="","",IFERROR(AH$5*1000/(Sheet1!AH11+Sheet1!BV11+Sheet1!CP11),"unk"))</f>
        <v>1636910411.5255117</v>
      </c>
      <c r="AI11">
        <f>IF(Sheet1!AI11="","",IFERROR(AI$5*1000/(Sheet1!AI11+Sheet1!BW11+Sheet1!CQ11),"unk"))</f>
        <v>2682537473.4963531</v>
      </c>
      <c r="AJ11">
        <f>IF(Sheet1!AJ11="","",IFERROR(AJ$5*1000/(Sheet1!AJ11+Sheet1!BX11+Sheet1!CR11),"unk"))</f>
        <v>6196261593.8808889</v>
      </c>
      <c r="AK11">
        <f>IF(Sheet1!AK11="","",IFERROR(AK$5*1000/(Sheet1!AK11+Sheet1!BY11+Sheet1!CS11),"unk"))</f>
        <v>12509138107.099571</v>
      </c>
      <c r="AL11">
        <f>IF(Sheet1!AL11="","",IFERROR(AL$5*1000/(Sheet1!AL11+Sheet1!BZ11+Sheet1!CT11),"unk"))</f>
        <v>33984430198.414501</v>
      </c>
      <c r="AM11">
        <f>IF(Sheet1!AM11="","",IFERROR(AM$5*1000/(Sheet1!AM11+Sheet1!CA11+Sheet1!CU11),"unk"))</f>
        <v>41249552522.983597</v>
      </c>
      <c r="AQ11" s="1" t="s">
        <v>6</v>
      </c>
      <c r="AR11" s="1" t="s">
        <v>7</v>
      </c>
      <c r="AS11" t="str">
        <f>IF(Sheet1!AS11="","",IFERROR(1000*AS$5/Sheet1!AS11,"unk"))</f>
        <v/>
      </c>
      <c r="AT11" t="str">
        <f>IF(Sheet1!AT11="","",IFERROR(1000*AT$5/Sheet1!AT11,"unk"))</f>
        <v/>
      </c>
      <c r="AU11">
        <f>IF(Sheet1!AU11="","",IFERROR(1000*AU$5/Sheet1!AU11,"unk"))</f>
        <v>457765054.14168346</v>
      </c>
      <c r="AV11">
        <f>IF(Sheet1!AV11="","",IFERROR(1000*AV$5/Sheet1!AV11,"unk"))</f>
        <v>988923717.7056607</v>
      </c>
      <c r="AW11">
        <f>IF(Sheet1!AW11="","",IFERROR(1000*AW$5/Sheet1!AW11,"unk"))</f>
        <v>1982586805.3210886</v>
      </c>
      <c r="AX11">
        <f>IF(Sheet1!AX11="","",IFERROR(1000*AX$5/Sheet1!AX11,"unk"))</f>
        <v>3942760664.0317421</v>
      </c>
      <c r="AY11">
        <f>IF(Sheet1!AY11="","",IFERROR(1000*AY$5/Sheet1!AY11,"unk"))</f>
        <v>6959855093.6419954</v>
      </c>
      <c r="AZ11">
        <f>IF(Sheet1!AZ11="","",IFERROR(1000*AZ$5/Sheet1!AZ11,"unk"))</f>
        <v>9765203594.7202091</v>
      </c>
      <c r="BA11">
        <f>IF(Sheet1!BA11="","",IFERROR(1000*BA$5/Sheet1!BA11,"unk"))</f>
        <v>13923057769.982315</v>
      </c>
      <c r="BB11">
        <f>IF(Sheet1!BB11="","",IFERROR(1000*BB$5/Sheet1!BB11,"unk"))</f>
        <v>17832566092.546707</v>
      </c>
      <c r="BC11">
        <f>IF(Sheet1!BC11="","",IFERROR(1000*BC$5/Sheet1!BC11,"unk"))</f>
        <v>19498819407.41869</v>
      </c>
      <c r="BD11">
        <f>IF(Sheet1!BD11="","",IFERROR(1000*BD$5/Sheet1!BD11,"unk"))</f>
        <v>22023048321.765823</v>
      </c>
      <c r="BE11">
        <f>IF(Sheet1!BE11="","",IFERROR(1000*BE$5/Sheet1!BE11,"unk"))</f>
        <v>21995398774.421722</v>
      </c>
      <c r="BF11">
        <f>IF(Sheet1!BF11="","",IFERROR(1000*BF$5/Sheet1!BF11,"unk"))</f>
        <v>17545337396.395054</v>
      </c>
      <c r="BG11">
        <f>IF(Sheet1!BG11="","",IFERROR(1000*BG$5/Sheet1!BG11,"unk"))</f>
        <v>19950405953.249111</v>
      </c>
    </row>
    <row r="12" spans="3:79" x14ac:dyDescent="0.45">
      <c r="C12" s="1" t="s">
        <v>8</v>
      </c>
      <c r="D12" s="1" t="s">
        <v>9</v>
      </c>
      <c r="E12" t="str">
        <f>IF(Sheet1!E12="","",IFERROR(E$5*1000/Sheet1!E12,"unk"))</f>
        <v/>
      </c>
      <c r="F12" t="str">
        <f>IF(Sheet1!F12="","",IFERROR(F$5*1000/Sheet1!F12,"unk"))</f>
        <v/>
      </c>
      <c r="G12" t="str">
        <f>IF(Sheet1!G12="","",IFERROR(G$5*1000/Sheet1!G12,"unk"))</f>
        <v/>
      </c>
      <c r="H12">
        <f>IF(Sheet1!H12="","",IFERROR(H$5*1000/Sheet1!H12,"unk"))</f>
        <v>898314.80003459926</v>
      </c>
      <c r="I12">
        <f>IF(Sheet1!I12="","",IFERROR(I$5*1000/Sheet1!I12,"unk"))</f>
        <v>1595349.4939069217</v>
      </c>
      <c r="J12">
        <f>IF(Sheet1!J12="","",IFERROR(J$5*1000/Sheet1!J12,"unk"))</f>
        <v>3036025.2262861673</v>
      </c>
      <c r="K12">
        <f>IF(Sheet1!K12="","",IFERROR(K$5*1000/Sheet1!K12,"unk"))</f>
        <v>5943499.3193851663</v>
      </c>
      <c r="L12">
        <f>IF(Sheet1!L12="","",IFERROR(L$5*1000/Sheet1!L12,"unk"))</f>
        <v>11750955.482354345</v>
      </c>
      <c r="M12">
        <f>IF(Sheet1!M12="","",IFERROR(M$5*1000/Sheet1!M12,"unk"))</f>
        <v>23040424.807832394</v>
      </c>
      <c r="N12">
        <f>IF(Sheet1!N12="","",IFERROR(N$5*1000/Sheet1!N12,"unk"))</f>
        <v>46602105.229624309</v>
      </c>
      <c r="O12">
        <f>IF(Sheet1!O12="","",IFERROR(O$5*1000/Sheet1!O12,"unk"))</f>
        <v>93605834.25328508</v>
      </c>
      <c r="P12">
        <f>IF(Sheet1!P12="","",IFERROR(P$5*1000/Sheet1!P12,"unk"))</f>
        <v>185338527.87996435</v>
      </c>
      <c r="Q12">
        <f>IF(Sheet1!Q12="","",IFERROR(Q$5*1000/Sheet1!Q12,"unk"))</f>
        <v>369683275.08379233</v>
      </c>
      <c r="R12">
        <f>IF(Sheet1!R12="","",IFERROR(R$5*1000/Sheet1!R12,"unk"))</f>
        <v>712585225.40389812</v>
      </c>
      <c r="S12">
        <f>IF(Sheet1!S12="","",IFERROR(S$5*1000/Sheet1!S12,"unk"))</f>
        <v>1482851852.6951089</v>
      </c>
      <c r="W12" s="1" t="s">
        <v>8</v>
      </c>
      <c r="X12" s="1" t="s">
        <v>9</v>
      </c>
      <c r="Y12" t="str">
        <f>IF(Sheet1!Y12="","",IFERROR(Y$5*1000/(Sheet1!Y12+Sheet1!BM12+Sheet1!CG12),"unk"))</f>
        <v/>
      </c>
      <c r="Z12" t="str">
        <f>IF(Sheet1!Z12="","",IFERROR(Z$5*1000/(Sheet1!Z12+Sheet1!BN12+Sheet1!CH12),"unk"))</f>
        <v/>
      </c>
      <c r="AA12" t="str">
        <f>IF(Sheet1!AA12="","",IFERROR(AA$5*1000/(Sheet1!AA12+Sheet1!BO12+Sheet1!CI12),"unk"))</f>
        <v/>
      </c>
      <c r="AB12">
        <f>IF(Sheet1!AB12="","",IFERROR(AB$5*1000/(Sheet1!AB12+Sheet1!BP12+Sheet1!CJ12),"unk"))</f>
        <v>14219615.292751884</v>
      </c>
      <c r="AC12">
        <f>IF(Sheet1!AC12="","",IFERROR(AC$5*1000/(Sheet1!AC12+Sheet1!BQ12+Sheet1!CK12),"unk"))</f>
        <v>28415731.174418211</v>
      </c>
      <c r="AD12">
        <f>IF(Sheet1!AD12="","",IFERROR(AD$5*1000/(Sheet1!AD12+Sheet1!BR12+Sheet1!CL12),"unk"))</f>
        <v>44414468.533606872</v>
      </c>
      <c r="AE12">
        <f>IF(Sheet1!AE12="","",IFERROR(AE$5*1000/(Sheet1!AE12+Sheet1!BS12+Sheet1!CM12),"unk"))</f>
        <v>115223836.93126515</v>
      </c>
      <c r="AF12">
        <f>IF(Sheet1!AF12="","",IFERROR(AF$5*1000/(Sheet1!AF12+Sheet1!BT12+Sheet1!CN12),"unk"))</f>
        <v>228357343.56183934</v>
      </c>
      <c r="AG12">
        <f>IF(Sheet1!AG12="","",IFERROR(AG$5*1000/(Sheet1!AG12+Sheet1!BU12+Sheet1!CO12),"unk"))</f>
        <v>456334340.66316658</v>
      </c>
      <c r="AH12">
        <f>IF(Sheet1!AH12="","",IFERROR(AH$5*1000/(Sheet1!AH12+Sheet1!BV12+Sheet1!CP12),"unk"))</f>
        <v>900793912.60363746</v>
      </c>
      <c r="AI12">
        <f>IF(Sheet1!AI12="","",IFERROR(AI$5*1000/(Sheet1!AI12+Sheet1!BW12+Sheet1!CQ12),"unk"))</f>
        <v>1932793431.5223227</v>
      </c>
      <c r="AJ12">
        <f>IF(Sheet1!AJ12="","",IFERROR(AJ$5*1000/(Sheet1!AJ12+Sheet1!BX12+Sheet1!CR12),"unk"))</f>
        <v>3383935394.5928078</v>
      </c>
      <c r="AK12">
        <f>IF(Sheet1!AK12="","",IFERROR(AK$5*1000/(Sheet1!AK12+Sheet1!BY12+Sheet1!CS12),"unk"))</f>
        <v>5312887924.1768789</v>
      </c>
      <c r="AL12">
        <f>IF(Sheet1!AL12="","",IFERROR(AL$5*1000/(Sheet1!AL12+Sheet1!BZ12+Sheet1!CT12),"unk"))</f>
        <v>16404454303.960251</v>
      </c>
      <c r="AM12">
        <f>IF(Sheet1!AM12="","",IFERROR(AM$5*1000/(Sheet1!AM12+Sheet1!CA12+Sheet1!CU12),"unk"))</f>
        <v>30494980398.543556</v>
      </c>
      <c r="AQ12" s="1" t="s">
        <v>8</v>
      </c>
      <c r="AR12" s="1" t="s">
        <v>9</v>
      </c>
      <c r="AS12" t="str">
        <f>IF(Sheet1!AS12="","",IFERROR(1000*AS$5/Sheet1!AS12,"unk"))</f>
        <v/>
      </c>
      <c r="AT12" t="str">
        <f>IF(Sheet1!AT12="","",IFERROR(1000*AT$5/Sheet1!AT12,"unk"))</f>
        <v/>
      </c>
      <c r="AU12" t="str">
        <f>IF(Sheet1!AU12="","",IFERROR(1000*AU$5/Sheet1!AU12,"unk"))</f>
        <v/>
      </c>
      <c r="AV12">
        <f>IF(Sheet1!AV12="","",IFERROR(1000*AV$5/Sheet1!AV12,"unk"))</f>
        <v>1068133124.4354228</v>
      </c>
      <c r="AW12">
        <f>IF(Sheet1!AW12="","",IFERROR(1000*AW$5/Sheet1!AW12,"unk"))</f>
        <v>1981229837.8545122</v>
      </c>
      <c r="AX12">
        <f>IF(Sheet1!AX12="","",IFERROR(1000*AX$5/Sheet1!AX12,"unk"))</f>
        <v>3367728674.2034941</v>
      </c>
      <c r="AY12">
        <f>IF(Sheet1!AY12="","",IFERROR(1000*AY$5/Sheet1!AY12,"unk"))</f>
        <v>6732269034.356596</v>
      </c>
      <c r="AZ12">
        <f>IF(Sheet1!AZ12="","",IFERROR(1000*AZ$5/Sheet1!AZ12,"unk"))</f>
        <v>9778561887.7208157</v>
      </c>
      <c r="BA12">
        <f>IF(Sheet1!BA12="","",IFERROR(1000*BA$5/Sheet1!BA12,"unk"))</f>
        <v>13807691821.487715</v>
      </c>
      <c r="BB12">
        <f>IF(Sheet1!BB12="","",IFERROR(1000*BB$5/Sheet1!BB12,"unk"))</f>
        <v>16935837323.343836</v>
      </c>
      <c r="BC12">
        <f>IF(Sheet1!BC12="","",IFERROR(1000*BC$5/Sheet1!BC12,"unk"))</f>
        <v>20032419409.218472</v>
      </c>
      <c r="BD12">
        <f>IF(Sheet1!BD12="","",IFERROR(1000*BD$5/Sheet1!BD12,"unk"))</f>
        <v>21867652917.744709</v>
      </c>
      <c r="BE12">
        <f>IF(Sheet1!BE12="","",IFERROR(1000*BE$5/Sheet1!BE12,"unk"))</f>
        <v>22106848135.590649</v>
      </c>
      <c r="BF12">
        <f>IF(Sheet1!BF12="","",IFERROR(1000*BF$5/Sheet1!BF12,"unk"))</f>
        <v>17687901225.638008</v>
      </c>
      <c r="BG12">
        <f>IF(Sheet1!BG12="","",IFERROR(1000*BG$5/Sheet1!BG12,"unk"))</f>
        <v>19215305981.064884</v>
      </c>
    </row>
    <row r="13" spans="3:79" x14ac:dyDescent="0.45">
      <c r="C13" s="1" t="s">
        <v>10</v>
      </c>
      <c r="D13" s="1" t="s">
        <v>11</v>
      </c>
      <c r="E13" t="str">
        <f>IF(Sheet1!E13="","",IFERROR(E$5*1000/Sheet1!E13,"unk"))</f>
        <v/>
      </c>
      <c r="F13" t="str">
        <f>IF(Sheet1!F13="","",IFERROR(F$5*1000/Sheet1!F13,"unk"))</f>
        <v/>
      </c>
      <c r="G13" t="str">
        <f>IF(Sheet1!G13="","",IFERROR(G$5*1000/Sheet1!G13,"unk"))</f>
        <v/>
      </c>
      <c r="H13" t="str">
        <f>IF(Sheet1!H13="","",IFERROR(H$5*1000/Sheet1!H13,"unk"))</f>
        <v/>
      </c>
      <c r="I13">
        <f>IF(Sheet1!I13="","",IFERROR(I$5*1000/Sheet1!I13,"unk"))</f>
        <v>449755.93712974194</v>
      </c>
      <c r="J13">
        <f>IF(Sheet1!J13="","",IFERROR(J$5*1000/Sheet1!J13,"unk"))</f>
        <v>812010.74915088771</v>
      </c>
      <c r="K13">
        <f>IF(Sheet1!K13="","",IFERROR(K$5*1000/Sheet1!K13,"unk"))</f>
        <v>1511578.7820394919</v>
      </c>
      <c r="L13">
        <f>IF(Sheet1!L13="","",IFERROR(L$5*1000/Sheet1!L13,"unk"))</f>
        <v>3041110.1893488308</v>
      </c>
      <c r="M13">
        <f>IF(Sheet1!M13="","",IFERROR(M$5*1000/Sheet1!M13,"unk"))</f>
        <v>5990581.215081756</v>
      </c>
      <c r="N13">
        <f>IF(Sheet1!N13="","",IFERROR(N$5*1000/Sheet1!N13,"unk"))</f>
        <v>11974941.93698998</v>
      </c>
      <c r="O13">
        <f>IF(Sheet1!O13="","",IFERROR(O$5*1000/Sheet1!O13,"unk"))</f>
        <v>24010660.299386583</v>
      </c>
      <c r="P13">
        <f>IF(Sheet1!P13="","",IFERROR(P$5*1000/Sheet1!P13,"unk"))</f>
        <v>45924260.428172812</v>
      </c>
      <c r="Q13">
        <f>IF(Sheet1!Q13="","",IFERROR(Q$5*1000/Sheet1!Q13,"unk"))</f>
        <v>92525151.957907379</v>
      </c>
      <c r="R13">
        <f>IF(Sheet1!R13="","",IFERROR(R$5*1000/Sheet1!R13,"unk"))</f>
        <v>186590920.09935564</v>
      </c>
      <c r="S13">
        <f>IF(Sheet1!S13="","",IFERROR(S$5*1000/Sheet1!S13,"unk"))</f>
        <v>373899825.5724166</v>
      </c>
      <c r="W13" s="1" t="s">
        <v>10</v>
      </c>
      <c r="X13" s="1" t="s">
        <v>11</v>
      </c>
      <c r="Y13" t="str">
        <f>IF(Sheet1!Y13="","",IFERROR(Y$5*1000/(Sheet1!Y13+Sheet1!BM13+Sheet1!CG13),"unk"))</f>
        <v/>
      </c>
      <c r="Z13" t="str">
        <f>IF(Sheet1!Z13="","",IFERROR(Z$5*1000/(Sheet1!Z13+Sheet1!BN13+Sheet1!CH13),"unk"))</f>
        <v/>
      </c>
      <c r="AA13" t="str">
        <f>IF(Sheet1!AA13="","",IFERROR(AA$5*1000/(Sheet1!AA13+Sheet1!BO13+Sheet1!CI13),"unk"))</f>
        <v/>
      </c>
      <c r="AB13" t="str">
        <f>IF(Sheet1!AB13="","",IFERROR(AB$5*1000/(Sheet1!AB13+Sheet1!BP13+Sheet1!CJ13),"unk"))</f>
        <v/>
      </c>
      <c r="AC13">
        <f>IF(Sheet1!AC13="","",IFERROR(AC$5*1000/(Sheet1!AC13+Sheet1!BQ13+Sheet1!CK13),"unk"))</f>
        <v>12225347.53893248</v>
      </c>
      <c r="AD13">
        <f>IF(Sheet1!AD13="","",IFERROR(AD$5*1000/(Sheet1!AD13+Sheet1!BR13+Sheet1!CL13),"unk"))</f>
        <v>18940401.08703845</v>
      </c>
      <c r="AE13">
        <f>IF(Sheet1!AE13="","",IFERROR(AE$5*1000/(Sheet1!AE13+Sheet1!BS13+Sheet1!CM13),"unk"))</f>
        <v>46937569.937953249</v>
      </c>
      <c r="AF13">
        <f>IF(Sheet1!AF13="","",IFERROR(AF$5*1000/(Sheet1!AF13+Sheet1!BT13+Sheet1!CN13),"unk"))</f>
        <v>86222911.275761232</v>
      </c>
      <c r="AG13">
        <f>IF(Sheet1!AG13="","",IFERROR(AG$5*1000/(Sheet1!AG13+Sheet1!BU13+Sheet1!CO13),"unk"))</f>
        <v>189990920.23373151</v>
      </c>
      <c r="AH13">
        <f>IF(Sheet1!AH13="","",IFERROR(AH$5*1000/(Sheet1!AH13+Sheet1!BV13+Sheet1!CP13),"unk"))</f>
        <v>296442383.80640054</v>
      </c>
      <c r="AI13">
        <f>IF(Sheet1!AI13="","",IFERROR(AI$5*1000/(Sheet1!AI13+Sheet1!BW13+Sheet1!CQ13),"unk"))</f>
        <v>777736901.44187987</v>
      </c>
      <c r="AJ13">
        <f>IF(Sheet1!AJ13="","",IFERROR(AJ$5*1000/(Sheet1!AJ13+Sheet1!BX13+Sheet1!CR13),"unk"))</f>
        <v>1562820999.6917808</v>
      </c>
      <c r="AK13">
        <f>IF(Sheet1!AK13="","",IFERROR(AK$5*1000/(Sheet1!AK13+Sheet1!BY13+Sheet1!CS13),"unk"))</f>
        <v>3105844607.0628633</v>
      </c>
      <c r="AL13">
        <f>IF(Sheet1!AL13="","",IFERROR(AL$5*1000/(Sheet1!AL13+Sheet1!BZ13+Sheet1!CT13),"unk"))</f>
        <v>6687743597.037324</v>
      </c>
      <c r="AM13">
        <f>IF(Sheet1!AM13="","",IFERROR(AM$5*1000/(Sheet1!AM13+Sheet1!CA13+Sheet1!CU13),"unk"))</f>
        <v>9330732011.1675911</v>
      </c>
      <c r="AQ13" s="1" t="s">
        <v>10</v>
      </c>
      <c r="AR13" s="1" t="s">
        <v>11</v>
      </c>
      <c r="AS13" t="str">
        <f>IF(Sheet1!AS13="","",IFERROR(1000*AS$5/Sheet1!AS13,"unk"))</f>
        <v/>
      </c>
      <c r="AT13" t="str">
        <f>IF(Sheet1!AT13="","",IFERROR(1000*AT$5/Sheet1!AT13,"unk"))</f>
        <v/>
      </c>
      <c r="AU13" t="str">
        <f>IF(Sheet1!AU13="","",IFERROR(1000*AU$5/Sheet1!AU13,"unk"))</f>
        <v/>
      </c>
      <c r="AV13" t="str">
        <f>IF(Sheet1!AV13="","",IFERROR(1000*AV$5/Sheet1!AV13,"unk"))</f>
        <v/>
      </c>
      <c r="AW13">
        <f>IF(Sheet1!AW13="","",IFERROR(1000*AW$5/Sheet1!AW13,"unk"))</f>
        <v>1350935958.5114901</v>
      </c>
      <c r="AX13">
        <f>IF(Sheet1!AX13="","",IFERROR(1000*AX$5/Sheet1!AX13,"unk"))</f>
        <v>3741377294.5165434</v>
      </c>
      <c r="AY13">
        <f>IF(Sheet1!AY13="","",IFERROR(1000*AY$5/Sheet1!AY13,"unk"))</f>
        <v>7051491727.9253531</v>
      </c>
      <c r="AZ13">
        <f>IF(Sheet1!AZ13="","",IFERROR(1000*AZ$5/Sheet1!AZ13,"unk"))</f>
        <v>9318409318.409317</v>
      </c>
      <c r="BA13">
        <f>IF(Sheet1!BA13="","",IFERROR(1000*BA$5/Sheet1!BA13,"unk"))</f>
        <v>12723272701.57542</v>
      </c>
      <c r="BB13">
        <f>IF(Sheet1!BB13="","",IFERROR(1000*BB$5/Sheet1!BB13,"unk"))</f>
        <v>17123289460.826452</v>
      </c>
      <c r="BC13">
        <f>IF(Sheet1!BC13="","",IFERROR(1000*BC$5/Sheet1!BC13,"unk"))</f>
        <v>20210748617.403584</v>
      </c>
      <c r="BD13">
        <f>IF(Sheet1!BD13="","",IFERROR(1000*BD$5/Sheet1!BD13,"unk"))</f>
        <v>22300376226.97411</v>
      </c>
      <c r="BE13">
        <f>IF(Sheet1!BE13="","",IFERROR(1000*BE$5/Sheet1!BE13,"unk"))</f>
        <v>21383440330.474911</v>
      </c>
      <c r="BF13">
        <f>IF(Sheet1!BF13="","",IFERROR(1000*BF$5/Sheet1!BF13,"unk"))</f>
        <v>19084020314.336258</v>
      </c>
      <c r="BG13">
        <f>IF(Sheet1!BG13="","",IFERROR(1000*BG$5/Sheet1!BG13,"unk"))</f>
        <v>17293567333.44191</v>
      </c>
    </row>
    <row r="14" spans="3:79" x14ac:dyDescent="0.45">
      <c r="C14" s="1" t="s">
        <v>12</v>
      </c>
      <c r="D14" s="1" t="s">
        <v>13</v>
      </c>
      <c r="E14" t="str">
        <f>IF(Sheet1!E14="","",IFERROR(E$5*1000/Sheet1!E14,"unk"))</f>
        <v/>
      </c>
      <c r="F14" t="str">
        <f>IF(Sheet1!F14="","",IFERROR(F$5*1000/Sheet1!F14,"unk"))</f>
        <v/>
      </c>
      <c r="G14" t="str">
        <f>IF(Sheet1!G14="","",IFERROR(G$5*1000/Sheet1!G14,"unk"))</f>
        <v/>
      </c>
      <c r="H14" t="str">
        <f>IF(Sheet1!H14="","",IFERROR(H$5*1000/Sheet1!H14,"unk"))</f>
        <v/>
      </c>
      <c r="I14" t="str">
        <f>IF(Sheet1!I14="","",IFERROR(I$5*1000/Sheet1!I14,"unk"))</f>
        <v/>
      </c>
      <c r="J14">
        <f>IF(Sheet1!J14="","",IFERROR(J$5*1000/Sheet1!J14,"unk"))</f>
        <v>232323.48395200577</v>
      </c>
      <c r="K14">
        <f>IF(Sheet1!K14="","",IFERROR(K$5*1000/Sheet1!K14,"unk"))</f>
        <v>405777.93301337439</v>
      </c>
      <c r="L14">
        <f>IF(Sheet1!L14="","",IFERROR(L$5*1000/Sheet1!L14,"unk"))</f>
        <v>782273.33482110419</v>
      </c>
      <c r="M14">
        <f>IF(Sheet1!M14="","",IFERROR(M$5*1000/Sheet1!M14,"unk"))</f>
        <v>1531415.0677147363</v>
      </c>
      <c r="N14">
        <f>IF(Sheet1!N14="","",IFERROR(N$5*1000/Sheet1!N14,"unk"))</f>
        <v>2978961.0873207971</v>
      </c>
      <c r="O14">
        <f>IF(Sheet1!O14="","",IFERROR(O$5*1000/Sheet1!O14,"unk"))</f>
        <v>6010888.5904050767</v>
      </c>
      <c r="P14">
        <f>IF(Sheet1!P14="","",IFERROR(P$5*1000/Sheet1!P14,"unk"))</f>
        <v>11793965.632672805</v>
      </c>
      <c r="Q14">
        <f>IF(Sheet1!Q14="","",IFERROR(Q$5*1000/Sheet1!Q14,"unk"))</f>
        <v>24140736.115455311</v>
      </c>
      <c r="R14">
        <f>IF(Sheet1!R14="","",IFERROR(R$5*1000/Sheet1!R14,"unk"))</f>
        <v>47299849.349734426</v>
      </c>
      <c r="S14">
        <f>IF(Sheet1!S14="","",IFERROR(S$5*1000/Sheet1!S14,"unk"))</f>
        <v>94190045.206597432</v>
      </c>
      <c r="W14" s="1" t="s">
        <v>12</v>
      </c>
      <c r="X14" s="1" t="s">
        <v>13</v>
      </c>
      <c r="Y14" t="str">
        <f>IF(Sheet1!Y14="","",IFERROR(Y$5*1000/(Sheet1!Y14+Sheet1!BM14+Sheet1!CG14),"unk"))</f>
        <v/>
      </c>
      <c r="Z14" t="str">
        <f>IF(Sheet1!Z14="","",IFERROR(Z$5*1000/(Sheet1!Z14+Sheet1!BN14+Sheet1!CH14),"unk"))</f>
        <v/>
      </c>
      <c r="AA14" t="str">
        <f>IF(Sheet1!AA14="","",IFERROR(AA$5*1000/(Sheet1!AA14+Sheet1!BO14+Sheet1!CI14),"unk"))</f>
        <v/>
      </c>
      <c r="AB14" t="str">
        <f>IF(Sheet1!AB14="","",IFERROR(AB$5*1000/(Sheet1!AB14+Sheet1!BP14+Sheet1!CJ14),"unk"))</f>
        <v/>
      </c>
      <c r="AC14" t="str">
        <f>IF(Sheet1!AC14="","",IFERROR(AC$5*1000/(Sheet1!AC14+Sheet1!BQ14+Sheet1!CK14),"unk"))</f>
        <v/>
      </c>
      <c r="AD14">
        <f>IF(Sheet1!AD14="","",IFERROR(AD$5*1000/(Sheet1!AD14+Sheet1!BR14+Sheet1!CL14),"unk"))</f>
        <v>13563893.022741375</v>
      </c>
      <c r="AE14">
        <f>IF(Sheet1!AE14="","",IFERROR(AE$5*1000/(Sheet1!AE14+Sheet1!BS14+Sheet1!CM14),"unk"))</f>
        <v>26557419.884414274</v>
      </c>
      <c r="AF14">
        <f>IF(Sheet1!AF14="","",IFERROR(AF$5*1000/(Sheet1!AF14+Sheet1!BT14+Sheet1!CN14),"unk"))</f>
        <v>52894115.884731896</v>
      </c>
      <c r="AG14">
        <f>IF(Sheet1!AG14="","",IFERROR(AG$5*1000/(Sheet1!AG14+Sheet1!BU14+Sheet1!CO14),"unk"))</f>
        <v>100684215.11910161</v>
      </c>
      <c r="AH14">
        <f>IF(Sheet1!AH14="","",IFERROR(AH$5*1000/(Sheet1!AH14+Sheet1!BV14+Sheet1!CP14),"unk"))</f>
        <v>181761300.72930834</v>
      </c>
      <c r="AI14">
        <f>IF(Sheet1!AI14="","",IFERROR(AI$5*1000/(Sheet1!AI14+Sheet1!BW14+Sheet1!CQ14),"unk"))</f>
        <v>428477514.1818434</v>
      </c>
      <c r="AJ14">
        <f>IF(Sheet1!AJ14="","",IFERROR(AJ$5*1000/(Sheet1!AJ14+Sheet1!BX14+Sheet1!CR14),"unk"))</f>
        <v>783684871.0530107</v>
      </c>
      <c r="AK14">
        <f>IF(Sheet1!AK14="","",IFERROR(AK$5*1000/(Sheet1!AK14+Sheet1!BY14+Sheet1!CS14),"unk"))</f>
        <v>1814865623.1383181</v>
      </c>
      <c r="AL14">
        <f>IF(Sheet1!AL14="","",IFERROR(AL$5*1000/(Sheet1!AL14+Sheet1!BZ14+Sheet1!CT14),"unk"))</f>
        <v>2920113599.0847907</v>
      </c>
      <c r="AM14">
        <f>IF(Sheet1!AM14="","",IFERROR(AM$5*1000/(Sheet1!AM14+Sheet1!CA14+Sheet1!CU14),"unk"))</f>
        <v>5864127089.9400177</v>
      </c>
      <c r="AQ14" s="1" t="s">
        <v>12</v>
      </c>
      <c r="AR14" s="1" t="s">
        <v>13</v>
      </c>
      <c r="AS14" t="str">
        <f>IF(Sheet1!AS14="","",IFERROR(1000*AS$5/Sheet1!AS14,"unk"))</f>
        <v/>
      </c>
      <c r="AT14" t="str">
        <f>IF(Sheet1!AT14="","",IFERROR(1000*AT$5/Sheet1!AT14,"unk"))</f>
        <v/>
      </c>
      <c r="AU14" t="str">
        <f>IF(Sheet1!AU14="","",IFERROR(1000*AU$5/Sheet1!AU14,"unk"))</f>
        <v/>
      </c>
      <c r="AV14" t="str">
        <f>IF(Sheet1!AV14="","",IFERROR(1000*AV$5/Sheet1!AV14,"unk"))</f>
        <v/>
      </c>
      <c r="AW14" t="str">
        <f>IF(Sheet1!AW14="","",IFERROR(1000*AW$5/Sheet1!AW14,"unk"))</f>
        <v/>
      </c>
      <c r="AX14">
        <f>IF(Sheet1!AX14="","",IFERROR(1000*AX$5/Sheet1!AX14,"unk"))</f>
        <v>3364304206.6944394</v>
      </c>
      <c r="AY14">
        <f>IF(Sheet1!AY14="","",IFERROR(1000*AY$5/Sheet1!AY14,"unk"))</f>
        <v>5752590842.7629843</v>
      </c>
      <c r="AZ14">
        <f>IF(Sheet1!AZ14="","",IFERROR(1000*AZ$5/Sheet1!AZ14,"unk"))</f>
        <v>11059584320.555138</v>
      </c>
      <c r="BA14">
        <f>IF(Sheet1!BA14="","",IFERROR(1000*BA$5/Sheet1!BA14,"unk"))</f>
        <v>13695206426.983837</v>
      </c>
      <c r="BB14">
        <f>IF(Sheet1!BB14="","",IFERROR(1000*BB$5/Sheet1!BB14,"unk"))</f>
        <v>16547572756.69998</v>
      </c>
      <c r="BC14">
        <f>IF(Sheet1!BC14="","",IFERROR(1000*BC$5/Sheet1!BC14,"unk"))</f>
        <v>17608948922.870567</v>
      </c>
      <c r="BD14">
        <f>IF(Sheet1!BD14="","",IFERROR(1000*BD$5/Sheet1!BD14,"unk"))</f>
        <v>22051062395.125725</v>
      </c>
      <c r="BE14">
        <f>IF(Sheet1!BE14="","",IFERROR(1000*BE$5/Sheet1!BE14,"unk"))</f>
        <v>20736741925.794857</v>
      </c>
      <c r="BF14">
        <f>IF(Sheet1!BF14="","",IFERROR(1000*BF$5/Sheet1!BF14,"unk"))</f>
        <v>17406786896.542885</v>
      </c>
      <c r="BG14">
        <f>IF(Sheet1!BG14="","",IFERROR(1000*BG$5/Sheet1!BG14,"unk"))</f>
        <v>17724334982.047489</v>
      </c>
    </row>
    <row r="15" spans="3:79" x14ac:dyDescent="0.45">
      <c r="C15" s="1" t="s">
        <v>14</v>
      </c>
      <c r="D15" s="1" t="s">
        <v>15</v>
      </c>
      <c r="E15" t="str">
        <f>IF(Sheet1!E15="","",IFERROR(E$5*1000/Sheet1!E15,"unk"))</f>
        <v/>
      </c>
      <c r="F15" t="str">
        <f>IF(Sheet1!F15="","",IFERROR(F$5*1000/Sheet1!F15,"unk"))</f>
        <v/>
      </c>
      <c r="G15" t="str">
        <f>IF(Sheet1!G15="","",IFERROR(G$5*1000/Sheet1!G15,"unk"))</f>
        <v/>
      </c>
      <c r="H15" t="str">
        <f>IF(Sheet1!H15="","",IFERROR(H$5*1000/Sheet1!H15,"unk"))</f>
        <v/>
      </c>
      <c r="I15" t="str">
        <f>IF(Sheet1!I15="","",IFERROR(I$5*1000/Sheet1!I15,"unk"))</f>
        <v/>
      </c>
      <c r="J15" t="str">
        <f>IF(Sheet1!J15="","",IFERROR(J$5*1000/Sheet1!J15,"unk"))</f>
        <v/>
      </c>
      <c r="K15">
        <f>IF(Sheet1!K15="","",IFERROR(K$5*1000/Sheet1!K15,"unk"))</f>
        <v>113329.3586897444</v>
      </c>
      <c r="L15">
        <f>IF(Sheet1!L15="","",IFERROR(L$5*1000/Sheet1!L15,"unk"))</f>
        <v>184327.41484675332</v>
      </c>
      <c r="M15">
        <f>IF(Sheet1!M15="","",IFERROR(M$5*1000/Sheet1!M15,"unk"))</f>
        <v>330448.63080836477</v>
      </c>
      <c r="N15">
        <f>IF(Sheet1!N15="","",IFERROR(N$5*1000/Sheet1!N15,"unk"))</f>
        <v>746100.92592472839</v>
      </c>
      <c r="O15">
        <f>IF(Sheet1!O15="","",IFERROR(O$5*1000/Sheet1!O15,"unk"))</f>
        <v>1481315.4409312187</v>
      </c>
      <c r="P15">
        <f>IF(Sheet1!P15="","",IFERROR(P$5*1000/Sheet1!P15,"unk"))</f>
        <v>2948972.4562728247</v>
      </c>
      <c r="Q15">
        <f>IF(Sheet1!Q15="","",IFERROR(Q$5*1000/Sheet1!Q15,"unk"))</f>
        <v>5879933.7948488304</v>
      </c>
      <c r="R15">
        <f>IF(Sheet1!R15="","",IFERROR(R$5*1000/Sheet1!R15,"unk"))</f>
        <v>11791277.034156656</v>
      </c>
      <c r="S15">
        <f>IF(Sheet1!S15="","",IFERROR(S$5*1000/Sheet1!S15,"unk"))</f>
        <v>23271174.380484458</v>
      </c>
      <c r="W15" s="1" t="s">
        <v>14</v>
      </c>
      <c r="X15" s="1" t="s">
        <v>15</v>
      </c>
      <c r="Y15" t="str">
        <f>IF(Sheet1!Y15="","",IFERROR(Y$5*1000/(Sheet1!Y15+Sheet1!BM15+Sheet1!CG15),"unk"))</f>
        <v/>
      </c>
      <c r="Z15" t="str">
        <f>IF(Sheet1!Z15="","",IFERROR(Z$5*1000/(Sheet1!Z15+Sheet1!BN15+Sheet1!CH15),"unk"))</f>
        <v/>
      </c>
      <c r="AA15" t="str">
        <f>IF(Sheet1!AA15="","",IFERROR(AA$5*1000/(Sheet1!AA15+Sheet1!BO15+Sheet1!CI15),"unk"))</f>
        <v/>
      </c>
      <c r="AB15" t="str">
        <f>IF(Sheet1!AB15="","",IFERROR(AB$5*1000/(Sheet1!AB15+Sheet1!BP15+Sheet1!CJ15),"unk"))</f>
        <v/>
      </c>
      <c r="AC15" t="str">
        <f>IF(Sheet1!AC15="","",IFERROR(AC$5*1000/(Sheet1!AC15+Sheet1!BQ15+Sheet1!CK15),"unk"))</f>
        <v/>
      </c>
      <c r="AD15" t="str">
        <f>IF(Sheet1!AD15="","",IFERROR(AD$5*1000/(Sheet1!AD15+Sheet1!BR15+Sheet1!CL15),"unk"))</f>
        <v/>
      </c>
      <c r="AE15">
        <f>IF(Sheet1!AE15="","",IFERROR(AE$5*1000/(Sheet1!AE15+Sheet1!BS15+Sheet1!CM15),"unk"))</f>
        <v>11543730.121343037</v>
      </c>
      <c r="AF15">
        <f>IF(Sheet1!AF15="","",IFERROR(AF$5*1000/(Sheet1!AF15+Sheet1!BT15+Sheet1!CN15),"unk"))</f>
        <v>21153533.804725926</v>
      </c>
      <c r="AG15">
        <f>IF(Sheet1!AG15="","",IFERROR(AG$5*1000/(Sheet1!AG15+Sheet1!BU15+Sheet1!CO15),"unk"))</f>
        <v>34263412.95296707</v>
      </c>
      <c r="AH15">
        <f>IF(Sheet1!AH15="","",IFERROR(AH$5*1000/(Sheet1!AH15+Sheet1!BV15+Sheet1!CP15),"unk"))</f>
        <v>97081999.744614601</v>
      </c>
      <c r="AI15">
        <f>IF(Sheet1!AI15="","",IFERROR(AI$5*1000/(Sheet1!AI15+Sheet1!BW15+Sheet1!CQ15),"unk"))</f>
        <v>188548910.48386148</v>
      </c>
      <c r="AJ15">
        <f>IF(Sheet1!AJ15="","",IFERROR(AJ$5*1000/(Sheet1!AJ15+Sheet1!BX15+Sheet1!CR15),"unk"))</f>
        <v>390120317.2584905</v>
      </c>
      <c r="AK15">
        <f>IF(Sheet1!AK15="","",IFERROR(AK$5*1000/(Sheet1!AK15+Sheet1!BY15+Sheet1!CS15),"unk"))</f>
        <v>740008144.08682132</v>
      </c>
      <c r="AL15">
        <f>IF(Sheet1!AL15="","",IFERROR(AL$5*1000/(Sheet1!AL15+Sheet1!BZ15+Sheet1!CT15),"unk"))</f>
        <v>1577356073.4938996</v>
      </c>
      <c r="AM15">
        <f>IF(Sheet1!AM15="","",IFERROR(AM$5*1000/(Sheet1!AM15+Sheet1!CA15+Sheet1!CU15),"unk"))</f>
        <v>2938871557.9192505</v>
      </c>
      <c r="AQ15" s="1" t="s">
        <v>14</v>
      </c>
      <c r="AR15" s="1" t="s">
        <v>15</v>
      </c>
      <c r="AS15" t="str">
        <f>IF(Sheet1!AS15="","",IFERROR(1000*AS$5/Sheet1!AS15,"unk"))</f>
        <v/>
      </c>
      <c r="AT15" t="str">
        <f>IF(Sheet1!AT15="","",IFERROR(1000*AT$5/Sheet1!AT15,"unk"))</f>
        <v/>
      </c>
      <c r="AU15" t="str">
        <f>IF(Sheet1!AU15="","",IFERROR(1000*AU$5/Sheet1!AU15,"unk"))</f>
        <v/>
      </c>
      <c r="AV15" t="str">
        <f>IF(Sheet1!AV15="","",IFERROR(1000*AV$5/Sheet1!AV15,"unk"))</f>
        <v/>
      </c>
      <c r="AW15" t="str">
        <f>IF(Sheet1!AW15="","",IFERROR(1000*AW$5/Sheet1!AW15,"unk"))</f>
        <v/>
      </c>
      <c r="AX15" t="str">
        <f>IF(Sheet1!AX15="","",IFERROR(1000*AX$5/Sheet1!AX15,"unk"))</f>
        <v/>
      </c>
      <c r="AY15">
        <f>IF(Sheet1!AY15="","",IFERROR(1000*AY$5/Sheet1!AY15,"unk"))</f>
        <v>6079180735.4087057</v>
      </c>
      <c r="AZ15">
        <f>IF(Sheet1!AZ15="","",IFERROR(1000*AZ$5/Sheet1!AZ15,"unk"))</f>
        <v>10898646050.770767</v>
      </c>
      <c r="BA15">
        <f>IF(Sheet1!BA15="","",IFERROR(1000*BA$5/Sheet1!BA15,"unk"))</f>
        <v>12734863164.734751</v>
      </c>
      <c r="BB15">
        <f>IF(Sheet1!BB15="","",IFERROR(1000*BB$5/Sheet1!BB15,"unk"))</f>
        <v>17897844426.177128</v>
      </c>
      <c r="BC15">
        <f>IF(Sheet1!BC15="","",IFERROR(1000*BC$5/Sheet1!BC15,"unk"))</f>
        <v>19529109356.873791</v>
      </c>
      <c r="BD15">
        <f>IF(Sheet1!BD15="","",IFERROR(1000*BD$5/Sheet1!BD15,"unk"))</f>
        <v>21329021704.922279</v>
      </c>
      <c r="BE15">
        <f>IF(Sheet1!BE15="","",IFERROR(1000*BE$5/Sheet1!BE15,"unk"))</f>
        <v>19698997834.225399</v>
      </c>
      <c r="BF15">
        <f>IF(Sheet1!BF15="","",IFERROR(1000*BF$5/Sheet1!BF15,"unk"))</f>
        <v>13562022776.856033</v>
      </c>
      <c r="BG15">
        <f>IF(Sheet1!BG15="","",IFERROR(1000*BG$5/Sheet1!BG15,"unk"))</f>
        <v>21857904360.578709</v>
      </c>
    </row>
    <row r="16" spans="3:79" x14ac:dyDescent="0.45">
      <c r="C16" s="1" t="s">
        <v>16</v>
      </c>
      <c r="D16" s="1" t="s">
        <v>17</v>
      </c>
      <c r="E16" t="str">
        <f>IF(Sheet1!E16="","",IFERROR(E$5*1000/Sheet1!E16,"unk"))</f>
        <v/>
      </c>
      <c r="F16" t="str">
        <f>IF(Sheet1!F16="","",IFERROR(F$5*1000/Sheet1!F16,"unk"))</f>
        <v/>
      </c>
      <c r="G16" t="str">
        <f>IF(Sheet1!G16="","",IFERROR(G$5*1000/Sheet1!G16,"unk"))</f>
        <v/>
      </c>
      <c r="H16" t="str">
        <f>IF(Sheet1!H16="","",IFERROR(H$5*1000/Sheet1!H16,"unk"))</f>
        <v/>
      </c>
      <c r="I16" t="str">
        <f>IF(Sheet1!I16="","",IFERROR(I$5*1000/Sheet1!I16,"unk"))</f>
        <v/>
      </c>
      <c r="J16" t="str">
        <f>IF(Sheet1!J16="","",IFERROR(J$5*1000/Sheet1!J16,"unk"))</f>
        <v/>
      </c>
      <c r="K16" t="str">
        <f>IF(Sheet1!K16="","",IFERROR(K$5*1000/Sheet1!K16,"unk"))</f>
        <v/>
      </c>
      <c r="L16">
        <f>IF(Sheet1!L16="","",IFERROR(L$5*1000/Sheet1!L16,"unk"))</f>
        <v>52033.389564392106</v>
      </c>
      <c r="M16">
        <f>IF(Sheet1!M16="","",IFERROR(M$5*1000/Sheet1!M16,"unk"))</f>
        <v>85557.193149916595</v>
      </c>
      <c r="N16">
        <f>IF(Sheet1!N16="","",IFERROR(N$5*1000/Sheet1!N16,"unk"))</f>
        <v>188395.11178617828</v>
      </c>
      <c r="O16">
        <f>IF(Sheet1!O16="","",IFERROR(O$5*1000/Sheet1!O16,"unk"))</f>
        <v>363611.8289572575</v>
      </c>
      <c r="P16">
        <f>IF(Sheet1!P16="","",IFERROR(P$5*1000/Sheet1!P16,"unk"))</f>
        <v>725414.48138035438</v>
      </c>
      <c r="Q16">
        <f>IF(Sheet1!Q16="","",IFERROR(Q$5*1000/Sheet1!Q16,"unk"))</f>
        <v>1417951.5486338793</v>
      </c>
      <c r="R16">
        <f>IF(Sheet1!R16="","",IFERROR(R$5*1000/Sheet1!R16,"unk"))</f>
        <v>2862152.7615329055</v>
      </c>
      <c r="S16">
        <f>IF(Sheet1!S16="","",IFERROR(S$5*1000/Sheet1!S16,"unk"))</f>
        <v>5636685.5901259528</v>
      </c>
      <c r="W16" s="1" t="s">
        <v>16</v>
      </c>
      <c r="X16" s="1" t="s">
        <v>17</v>
      </c>
      <c r="Y16" t="str">
        <f>IF(Sheet1!Y16="","",IFERROR(Y$5*1000/(Sheet1!Y16+Sheet1!BM16+Sheet1!CG16),"unk"))</f>
        <v/>
      </c>
      <c r="Z16" t="str">
        <f>IF(Sheet1!Z16="","",IFERROR(Z$5*1000/(Sheet1!Z16+Sheet1!BN16+Sheet1!CH16),"unk"))</f>
        <v/>
      </c>
      <c r="AA16" t="str">
        <f>IF(Sheet1!AA16="","",IFERROR(AA$5*1000/(Sheet1!AA16+Sheet1!BO16+Sheet1!CI16),"unk"))</f>
        <v/>
      </c>
      <c r="AB16" t="str">
        <f>IF(Sheet1!AB16="","",IFERROR(AB$5*1000/(Sheet1!AB16+Sheet1!BP16+Sheet1!CJ16),"unk"))</f>
        <v/>
      </c>
      <c r="AC16" t="str">
        <f>IF(Sheet1!AC16="","",IFERROR(AC$5*1000/(Sheet1!AC16+Sheet1!BQ16+Sheet1!CK16),"unk"))</f>
        <v/>
      </c>
      <c r="AD16" t="str">
        <f>IF(Sheet1!AD16="","",IFERROR(AD$5*1000/(Sheet1!AD16+Sheet1!BR16+Sheet1!CL16),"unk"))</f>
        <v/>
      </c>
      <c r="AE16" t="str">
        <f>IF(Sheet1!AE16="","",IFERROR(AE$5*1000/(Sheet1!AE16+Sheet1!BS16+Sheet1!CM16),"unk"))</f>
        <v/>
      </c>
      <c r="AF16">
        <f>IF(Sheet1!AF16="","",IFERROR(AF$5*1000/(Sheet1!AF16+Sheet1!BT16+Sheet1!CN16),"unk"))</f>
        <v>9925349.0652700737</v>
      </c>
      <c r="AG16">
        <f>IF(Sheet1!AG16="","",IFERROR(AG$5*1000/(Sheet1!AG16+Sheet1!BU16+Sheet1!CO16),"unk"))</f>
        <v>23928044.700929012</v>
      </c>
      <c r="AH16">
        <f>IF(Sheet1!AH16="","",IFERROR(AH$5*1000/(Sheet1!AH16+Sheet1!BV16+Sheet1!CP16),"unk"))</f>
        <v>49507826.36272113</v>
      </c>
      <c r="AI16">
        <f>IF(Sheet1!AI16="","",IFERROR(AI$5*1000/(Sheet1!AI16+Sheet1!BW16+Sheet1!CQ16),"unk"))</f>
        <v>76756566.577209488</v>
      </c>
      <c r="AJ16">
        <f>IF(Sheet1!AJ16="","",IFERROR(AJ$5*1000/(Sheet1!AJ16+Sheet1!BX16+Sheet1!CR16),"unk"))</f>
        <v>201140716.09421903</v>
      </c>
      <c r="AK16">
        <f>IF(Sheet1!AK16="","",IFERROR(AK$5*1000/(Sheet1!AK16+Sheet1!BY16+Sheet1!CS16),"unk"))</f>
        <v>427201955.44498587</v>
      </c>
      <c r="AL16">
        <f>IF(Sheet1!AL16="","",IFERROR(AL$5*1000/(Sheet1!AL16+Sheet1!BZ16+Sheet1!CT16),"unk"))</f>
        <v>791264469.71427441</v>
      </c>
      <c r="AM16">
        <f>IF(Sheet1!AM16="","",IFERROR(AM$5*1000/(Sheet1!AM16+Sheet1!CA16+Sheet1!CU16),"unk"))</f>
        <v>1679435295.7758095</v>
      </c>
      <c r="AQ16" s="1" t="s">
        <v>16</v>
      </c>
      <c r="AR16" s="1" t="s">
        <v>17</v>
      </c>
      <c r="AS16" t="str">
        <f>IF(Sheet1!AS16="","",IFERROR(1000*AS$5/Sheet1!AS16,"unk"))</f>
        <v/>
      </c>
      <c r="AT16" t="str">
        <f>IF(Sheet1!AT16="","",IFERROR(1000*AT$5/Sheet1!AT16,"unk"))</f>
        <v/>
      </c>
      <c r="AU16" t="str">
        <f>IF(Sheet1!AU16="","",IFERROR(1000*AU$5/Sheet1!AU16,"unk"))</f>
        <v/>
      </c>
      <c r="AV16" t="str">
        <f>IF(Sheet1!AV16="","",IFERROR(1000*AV$5/Sheet1!AV16,"unk"))</f>
        <v/>
      </c>
      <c r="AW16" t="str">
        <f>IF(Sheet1!AW16="","",IFERROR(1000*AW$5/Sheet1!AW16,"unk"))</f>
        <v/>
      </c>
      <c r="AX16" t="str">
        <f>IF(Sheet1!AX16="","",IFERROR(1000*AX$5/Sheet1!AX16,"unk"))</f>
        <v/>
      </c>
      <c r="AY16" t="str">
        <f>IF(Sheet1!AY16="","",IFERROR(1000*AY$5/Sheet1!AY16,"unk"))</f>
        <v/>
      </c>
      <c r="AZ16">
        <f>IF(Sheet1!AZ16="","",IFERROR(1000*AZ$5/Sheet1!AZ16,"unk"))</f>
        <v>8541839581.9169931</v>
      </c>
      <c r="BA16">
        <f>IF(Sheet1!BA16="","",IFERROR(1000*BA$5/Sheet1!BA16,"unk"))</f>
        <v>14643476395.616968</v>
      </c>
      <c r="BB16">
        <f>IF(Sheet1!BB16="","",IFERROR(1000*BB$5/Sheet1!BB16,"unk"))</f>
        <v>17842275979.193447</v>
      </c>
      <c r="BC16">
        <f>IF(Sheet1!BC16="","",IFERROR(1000*BC$5/Sheet1!BC16,"unk"))</f>
        <v>20281545081.378708</v>
      </c>
      <c r="BD16">
        <f>IF(Sheet1!BD16="","",IFERROR(1000*BD$5/Sheet1!BD16,"unk"))</f>
        <v>21849688704.61512</v>
      </c>
      <c r="BE16">
        <f>IF(Sheet1!BE16="","",IFERROR(1000*BE$5/Sheet1!BE16,"unk"))</f>
        <v>18882571344.294815</v>
      </c>
      <c r="BF16">
        <f>IF(Sheet1!BF16="","",IFERROR(1000*BF$5/Sheet1!BF16,"unk"))</f>
        <v>12165421780.394888</v>
      </c>
      <c r="BG16">
        <f>IF(Sheet1!BG16="","",IFERROR(1000*BG$5/Sheet1!BG16,"unk"))</f>
        <v>19999234419.565578</v>
      </c>
    </row>
    <row r="17" spans="3:79" x14ac:dyDescent="0.45">
      <c r="C17" s="1" t="s">
        <v>18</v>
      </c>
      <c r="D17" s="1" t="s">
        <v>19</v>
      </c>
      <c r="E17" t="str">
        <f>IF(Sheet1!E17="","",IFERROR(E$5*1000/Sheet1!E17,"unk"))</f>
        <v/>
      </c>
      <c r="F17" t="str">
        <f>IF(Sheet1!F17="","",IFERROR(F$5*1000/Sheet1!F17,"unk"))</f>
        <v/>
      </c>
      <c r="G17" t="str">
        <f>IF(Sheet1!G17="","",IFERROR(G$5*1000/Sheet1!G17,"unk"))</f>
        <v/>
      </c>
      <c r="H17" t="str">
        <f>IF(Sheet1!H17="","",IFERROR(H$5*1000/Sheet1!H17,"unk"))</f>
        <v/>
      </c>
      <c r="I17" t="str">
        <f>IF(Sheet1!I17="","",IFERROR(I$5*1000/Sheet1!I17,"unk"))</f>
        <v/>
      </c>
      <c r="J17" t="str">
        <f>IF(Sheet1!J17="","",IFERROR(J$5*1000/Sheet1!J17,"unk"))</f>
        <v/>
      </c>
      <c r="K17" t="str">
        <f>IF(Sheet1!K17="","",IFERROR(K$5*1000/Sheet1!K17,"unk"))</f>
        <v/>
      </c>
      <c r="L17" t="str">
        <f>IF(Sheet1!L17="","",IFERROR(L$5*1000/Sheet1!L17,"unk"))</f>
        <v/>
      </c>
      <c r="M17">
        <f>IF(Sheet1!M17="","",IFERROR(M$5*1000/Sheet1!M17,"unk"))</f>
        <v>24623.119134418892</v>
      </c>
      <c r="N17">
        <f>IF(Sheet1!N17="","",IFERROR(N$5*1000/Sheet1!N17,"unk"))</f>
        <v>42698.824029482617</v>
      </c>
      <c r="O17">
        <f>IF(Sheet1!O17="","",IFERROR(O$5*1000/Sheet1!O17,"unk"))</f>
        <v>76506.444756526544</v>
      </c>
      <c r="P17">
        <f>IF(Sheet1!P17="","",IFERROR(P$5*1000/Sheet1!P17,"unk"))</f>
        <v>183259.31918777587</v>
      </c>
      <c r="Q17">
        <f>IF(Sheet1!Q17="","",IFERROR(Q$5*1000/Sheet1!Q17,"unk"))</f>
        <v>361239.13436714251</v>
      </c>
      <c r="R17">
        <f>IF(Sheet1!R17="","",IFERROR(R$5*1000/Sheet1!R17,"unk"))</f>
        <v>712714.4859276904</v>
      </c>
      <c r="S17">
        <f>IF(Sheet1!S17="","",IFERROR(S$5*1000/Sheet1!S17,"unk"))</f>
        <v>1412542.0301913009</v>
      </c>
      <c r="W17" s="1" t="s">
        <v>18</v>
      </c>
      <c r="X17" s="1" t="s">
        <v>19</v>
      </c>
      <c r="Y17" t="str">
        <f>IF(Sheet1!Y17="","",IFERROR(Y$5*1000/(Sheet1!Y17+Sheet1!BM17+Sheet1!CG17),"unk"))</f>
        <v/>
      </c>
      <c r="Z17" t="str">
        <f>IF(Sheet1!Z17="","",IFERROR(Z$5*1000/(Sheet1!Z17+Sheet1!BN17+Sheet1!CH17),"unk"))</f>
        <v/>
      </c>
      <c r="AA17" t="str">
        <f>IF(Sheet1!AA17="","",IFERROR(AA$5*1000/(Sheet1!AA17+Sheet1!BO17+Sheet1!CI17),"unk"))</f>
        <v/>
      </c>
      <c r="AB17" t="str">
        <f>IF(Sheet1!AB17="","",IFERROR(AB$5*1000/(Sheet1!AB17+Sheet1!BP17+Sheet1!CJ17),"unk"))</f>
        <v/>
      </c>
      <c r="AC17" t="str">
        <f>IF(Sheet1!AC17="","",IFERROR(AC$5*1000/(Sheet1!AC17+Sheet1!BQ17+Sheet1!CK17),"unk"))</f>
        <v/>
      </c>
      <c r="AD17" t="str">
        <f>IF(Sheet1!AD17="","",IFERROR(AD$5*1000/(Sheet1!AD17+Sheet1!BR17+Sheet1!CL17),"unk"))</f>
        <v/>
      </c>
      <c r="AE17" t="str">
        <f>IF(Sheet1!AE17="","",IFERROR(AE$5*1000/(Sheet1!AE17+Sheet1!BS17+Sheet1!CM17),"unk"))</f>
        <v/>
      </c>
      <c r="AF17" t="str">
        <f>IF(Sheet1!AF17="","",IFERROR(AF$5*1000/(Sheet1!AF17+Sheet1!BT17+Sheet1!CN17),"unk"))</f>
        <v/>
      </c>
      <c r="AG17">
        <f>IF(Sheet1!AG17="","",IFERROR(AG$5*1000/(Sheet1!AG17+Sheet1!BU17+Sheet1!CO17),"unk"))</f>
        <v>10621198.808174951</v>
      </c>
      <c r="AH17">
        <f>IF(Sheet1!AH17="","",IFERROR(AH$5*1000/(Sheet1!AH17+Sheet1!BV17+Sheet1!CP17),"unk"))</f>
        <v>20033751.319628909</v>
      </c>
      <c r="AI17">
        <f>IF(Sheet1!AI17="","",IFERROR(AI$5*1000/(Sheet1!AI17+Sheet1!BW17+Sheet1!CQ17),"unk"))</f>
        <v>36310790.245874345</v>
      </c>
      <c r="AJ17">
        <f>IF(Sheet1!AJ17="","",IFERROR(AJ$5*1000/(Sheet1!AJ17+Sheet1!BX17+Sheet1!CR17),"unk"))</f>
        <v>68052051.055029526</v>
      </c>
      <c r="AK17">
        <f>IF(Sheet1!AK17="","",IFERROR(AK$5*1000/(Sheet1!AK17+Sheet1!BY17+Sheet1!CS17),"unk"))</f>
        <v>170120133.5864611</v>
      </c>
      <c r="AL17">
        <f>IF(Sheet1!AL17="","",IFERROR(AL$5*1000/(Sheet1!AL17+Sheet1!BZ17+Sheet1!CT17),"unk"))</f>
        <v>330212367.69040829</v>
      </c>
      <c r="AM17">
        <f>IF(Sheet1!AM17="","",IFERROR(AM$5*1000/(Sheet1!AM17+Sheet1!CA17+Sheet1!CU17),"unk"))</f>
        <v>683275141.863801</v>
      </c>
      <c r="AQ17" s="1" t="s">
        <v>18</v>
      </c>
      <c r="AR17" s="1" t="s">
        <v>19</v>
      </c>
      <c r="AS17" t="str">
        <f>IF(Sheet1!AS17="","",IFERROR(1000*AS$5/Sheet1!AS17,"unk"))</f>
        <v/>
      </c>
      <c r="AT17" t="str">
        <f>IF(Sheet1!AT17="","",IFERROR(1000*AT$5/Sheet1!AT17,"unk"))</f>
        <v/>
      </c>
      <c r="AU17" t="str">
        <f>IF(Sheet1!AU17="","",IFERROR(1000*AU$5/Sheet1!AU17,"unk"))</f>
        <v/>
      </c>
      <c r="AV17" t="str">
        <f>IF(Sheet1!AV17="","",IFERROR(1000*AV$5/Sheet1!AV17,"unk"))</f>
        <v/>
      </c>
      <c r="AW17" t="str">
        <f>IF(Sheet1!AW17="","",IFERROR(1000*AW$5/Sheet1!AW17,"unk"))</f>
        <v/>
      </c>
      <c r="AX17" t="str">
        <f>IF(Sheet1!AX17="","",IFERROR(1000*AX$5/Sheet1!AX17,"unk"))</f>
        <v/>
      </c>
      <c r="AY17" t="str">
        <f>IF(Sheet1!AY17="","",IFERROR(1000*AY$5/Sheet1!AY17,"unk"))</f>
        <v/>
      </c>
      <c r="AZ17" t="str">
        <f>IF(Sheet1!AZ17="","",IFERROR(1000*AZ$5/Sheet1!AZ17,"unk"))</f>
        <v/>
      </c>
      <c r="BA17">
        <f>IF(Sheet1!BA17="","",IFERROR(1000*BA$5/Sheet1!BA17,"unk"))</f>
        <v>13358739725.535954</v>
      </c>
      <c r="BB17">
        <f>IF(Sheet1!BB17="","",IFERROR(1000*BB$5/Sheet1!BB17,"unk"))</f>
        <v>18121538406.235916</v>
      </c>
      <c r="BC17">
        <f>IF(Sheet1!BC17="","",IFERROR(1000*BC$5/Sheet1!BC17,"unk"))</f>
        <v>19995441712.963993</v>
      </c>
      <c r="BD17">
        <f>IF(Sheet1!BD17="","",IFERROR(1000*BD$5/Sheet1!BD17,"unk"))</f>
        <v>21442770336.824841</v>
      </c>
      <c r="BE17">
        <f>IF(Sheet1!BE17="","",IFERROR(1000*BE$5/Sheet1!BE17,"unk"))</f>
        <v>16672955872.039085</v>
      </c>
      <c r="BF17">
        <f>IF(Sheet1!BF17="","",IFERROR(1000*BF$5/Sheet1!BF17,"unk"))</f>
        <v>9331127247.5062943</v>
      </c>
      <c r="BG17">
        <f>IF(Sheet1!BG17="","",IFERROR(1000*BG$5/Sheet1!BG17,"unk"))</f>
        <v>17453810593.956478</v>
      </c>
    </row>
    <row r="18" spans="3:79" x14ac:dyDescent="0.45">
      <c r="C18" s="1" t="s">
        <v>20</v>
      </c>
      <c r="D18" s="1" t="s">
        <v>21</v>
      </c>
      <c r="E18" t="str">
        <f>IF(Sheet1!E18="","",IFERROR(E$5*1000/Sheet1!E18,"unk"))</f>
        <v/>
      </c>
      <c r="F18" t="str">
        <f>IF(Sheet1!F18="","",IFERROR(F$5*1000/Sheet1!F18,"unk"))</f>
        <v/>
      </c>
      <c r="G18" t="str">
        <f>IF(Sheet1!G18="","",IFERROR(G$5*1000/Sheet1!G18,"unk"))</f>
        <v/>
      </c>
      <c r="H18" t="str">
        <f>IF(Sheet1!H18="","",IFERROR(H$5*1000/Sheet1!H18,"unk"))</f>
        <v/>
      </c>
      <c r="I18" t="str">
        <f>IF(Sheet1!I18="","",IFERROR(I$5*1000/Sheet1!I18,"unk"))</f>
        <v/>
      </c>
      <c r="J18" t="str">
        <f>IF(Sheet1!J18="","",IFERROR(J$5*1000/Sheet1!J18,"unk"))</f>
        <v/>
      </c>
      <c r="K18" t="str">
        <f>IF(Sheet1!K18="","",IFERROR(K$5*1000/Sheet1!K18,"unk"))</f>
        <v/>
      </c>
      <c r="L18" t="str">
        <f>IF(Sheet1!L18="","",IFERROR(L$5*1000/Sheet1!L18,"unk"))</f>
        <v/>
      </c>
      <c r="M18" t="str">
        <f>IF(Sheet1!M18="","",IFERROR(M$5*1000/Sheet1!M18,"unk"))</f>
        <v/>
      </c>
      <c r="N18">
        <f>IF(Sheet1!N18="","",IFERROR(N$5*1000/Sheet1!N18,"unk"))</f>
        <v>12020.899015129691</v>
      </c>
      <c r="O18">
        <f>IF(Sheet1!O18="","",IFERROR(O$5*1000/Sheet1!O18,"unk"))</f>
        <v>20247.657869060371</v>
      </c>
      <c r="P18">
        <f>IF(Sheet1!P18="","",IFERROR(P$5*1000/Sheet1!P18,"unk"))</f>
        <v>46762.943367228283</v>
      </c>
      <c r="Q18">
        <f>IF(Sheet1!Q18="","",IFERROR(Q$5*1000/Sheet1!Q18,"unk"))</f>
        <v>90961.549488498218</v>
      </c>
      <c r="R18">
        <f>IF(Sheet1!R18="","",IFERROR(R$5*1000/Sheet1!R18,"unk"))</f>
        <v>179481.55208590196</v>
      </c>
      <c r="S18">
        <f>IF(Sheet1!S18="","",IFERROR(S$5*1000/Sheet1!S18,"unk"))</f>
        <v>357091.69082136493</v>
      </c>
      <c r="W18" s="1" t="s">
        <v>20</v>
      </c>
      <c r="X18" s="1" t="s">
        <v>21</v>
      </c>
      <c r="Y18" t="str">
        <f>IF(Sheet1!Y18="","",IFERROR(Y$5*1000/(Sheet1!Y18+Sheet1!BM18+Sheet1!CG18),"unk"))</f>
        <v/>
      </c>
      <c r="Z18" t="str">
        <f>IF(Sheet1!Z18="","",IFERROR(Z$5*1000/(Sheet1!Z18+Sheet1!BN18+Sheet1!CH18),"unk"))</f>
        <v/>
      </c>
      <c r="AA18" t="str">
        <f>IF(Sheet1!AA18="","",IFERROR(AA$5*1000/(Sheet1!AA18+Sheet1!BO18+Sheet1!CI18),"unk"))</f>
        <v/>
      </c>
      <c r="AB18" t="str">
        <f>IF(Sheet1!AB18="","",IFERROR(AB$5*1000/(Sheet1!AB18+Sheet1!BP18+Sheet1!CJ18),"unk"))</f>
        <v/>
      </c>
      <c r="AC18" t="str">
        <f>IF(Sheet1!AC18="","",IFERROR(AC$5*1000/(Sheet1!AC18+Sheet1!BQ18+Sheet1!CK18),"unk"))</f>
        <v/>
      </c>
      <c r="AD18" t="str">
        <f>IF(Sheet1!AD18="","",IFERROR(AD$5*1000/(Sheet1!AD18+Sheet1!BR18+Sheet1!CL18),"unk"))</f>
        <v/>
      </c>
      <c r="AE18" t="str">
        <f>IF(Sheet1!AE18="","",IFERROR(AE$5*1000/(Sheet1!AE18+Sheet1!BS18+Sheet1!CM18),"unk"))</f>
        <v/>
      </c>
      <c r="AF18" t="str">
        <f>IF(Sheet1!AF18="","",IFERROR(AF$5*1000/(Sheet1!AF18+Sheet1!BT18+Sheet1!CN18),"unk"))</f>
        <v/>
      </c>
      <c r="AG18" t="str">
        <f>IF(Sheet1!AG18="","",IFERROR(AG$5*1000/(Sheet1!AG18+Sheet1!BU18+Sheet1!CO18),"unk"))</f>
        <v/>
      </c>
      <c r="AH18">
        <f>IF(Sheet1!AH18="","",IFERROR(AH$5*1000/(Sheet1!AH18+Sheet1!BV18+Sheet1!CP18),"unk"))</f>
        <v>9259938.654884547</v>
      </c>
      <c r="AI18">
        <f>IF(Sheet1!AI18="","",IFERROR(AI$5*1000/(Sheet1!AI18+Sheet1!BW18+Sheet1!CQ18),"unk"))</f>
        <v>17586951.907189757</v>
      </c>
      <c r="AJ18">
        <f>IF(Sheet1!AJ18="","",IFERROR(AJ$5*1000/(Sheet1!AJ18+Sheet1!BX18+Sheet1!CR18),"unk"))</f>
        <v>45184644.990950711</v>
      </c>
      <c r="AK18">
        <f>IF(Sheet1!AK18="","",IFERROR(AK$5*1000/(Sheet1!AK18+Sheet1!BY18+Sheet1!CS18),"unk"))</f>
        <v>92899989.056580886</v>
      </c>
      <c r="AL18">
        <f>IF(Sheet1!AL18="","",IFERROR(AL$5*1000/(Sheet1!AL18+Sheet1!BZ18+Sheet1!CT18),"unk"))</f>
        <v>185969386.46114007</v>
      </c>
      <c r="AM18">
        <f>IF(Sheet1!AM18="","",IFERROR(AM$5*1000/(Sheet1!AM18+Sheet1!CA18+Sheet1!CU18),"unk"))</f>
        <v>383951057.02010584</v>
      </c>
      <c r="AQ18" s="1" t="s">
        <v>20</v>
      </c>
      <c r="AR18" s="1" t="s">
        <v>21</v>
      </c>
      <c r="AS18" t="str">
        <f>IF(Sheet1!AS18="","",IFERROR(1000*AS$5/Sheet1!AS18,"unk"))</f>
        <v/>
      </c>
      <c r="AT18" t="str">
        <f>IF(Sheet1!AT18="","",IFERROR(1000*AT$5/Sheet1!AT18,"unk"))</f>
        <v/>
      </c>
      <c r="AU18" t="str">
        <f>IF(Sheet1!AU18="","",IFERROR(1000*AU$5/Sheet1!AU18,"unk"))</f>
        <v/>
      </c>
      <c r="AV18" t="str">
        <f>IF(Sheet1!AV18="","",IFERROR(1000*AV$5/Sheet1!AV18,"unk"))</f>
        <v/>
      </c>
      <c r="AW18" t="str">
        <f>IF(Sheet1!AW18="","",IFERROR(1000*AW$5/Sheet1!AW18,"unk"))</f>
        <v/>
      </c>
      <c r="AX18" t="str">
        <f>IF(Sheet1!AX18="","",IFERROR(1000*AX$5/Sheet1!AX18,"unk"))</f>
        <v/>
      </c>
      <c r="AY18" t="str">
        <f>IF(Sheet1!AY18="","",IFERROR(1000*AY$5/Sheet1!AY18,"unk"))</f>
        <v/>
      </c>
      <c r="AZ18" t="str">
        <f>IF(Sheet1!AZ18="","",IFERROR(1000*AZ$5/Sheet1!AZ18,"unk"))</f>
        <v/>
      </c>
      <c r="BA18" t="str">
        <f>IF(Sheet1!BA18="","",IFERROR(1000*BA$5/Sheet1!BA18,"unk"))</f>
        <v/>
      </c>
      <c r="BB18">
        <f>IF(Sheet1!BB18="","",IFERROR(1000*BB$5/Sheet1!BB18,"unk"))</f>
        <v>18087938025.84906</v>
      </c>
      <c r="BC18">
        <f>IF(Sheet1!BC18="","",IFERROR(1000*BC$5/Sheet1!BC18,"unk"))</f>
        <v>19982553074.845234</v>
      </c>
      <c r="BD18">
        <f>IF(Sheet1!BD18="","",IFERROR(1000*BD$5/Sheet1!BD18,"unk"))</f>
        <v>20781461069.641487</v>
      </c>
      <c r="BE18">
        <f>IF(Sheet1!BE18="","",IFERROR(1000*BE$5/Sheet1!BE18,"unk"))</f>
        <v>14873363587.595282</v>
      </c>
      <c r="BF18">
        <f>IF(Sheet1!BF18="","",IFERROR(1000*BF$5/Sheet1!BF18,"unk"))</f>
        <v>9570921724.2241268</v>
      </c>
      <c r="BG18">
        <f>IF(Sheet1!BG18="","",IFERROR(1000*BG$5/Sheet1!BG18,"unk"))</f>
        <v>15892604396.877695</v>
      </c>
    </row>
    <row r="22" spans="3:79" ht="23.25" x14ac:dyDescent="0.7">
      <c r="E22" s="7" t="s">
        <v>72</v>
      </c>
      <c r="Y22" s="7" t="s">
        <v>73</v>
      </c>
      <c r="AS22" s="7" t="s">
        <v>71</v>
      </c>
      <c r="BM22" s="7" t="s">
        <v>77</v>
      </c>
    </row>
    <row r="23" spans="3:79" ht="14.65" thickBot="1" x14ac:dyDescent="0.5"/>
    <row r="24" spans="3:79" ht="24" thickTop="1" thickBot="1" x14ac:dyDescent="0.5">
      <c r="C24" s="8"/>
      <c r="D24" s="9"/>
      <c r="E24" s="26" t="s">
        <v>59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W24" s="8"/>
      <c r="X24" s="9"/>
      <c r="Y24" s="26" t="s">
        <v>59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8"/>
      <c r="AQ24" s="8"/>
      <c r="AR24" s="9"/>
      <c r="AS24" s="26" t="s">
        <v>59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8"/>
      <c r="BK24" s="8"/>
      <c r="BL24" s="9"/>
      <c r="BM24" s="26" t="s">
        <v>59</v>
      </c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8"/>
    </row>
    <row r="25" spans="3:79" ht="18.75" thickTop="1" thickBot="1" x14ac:dyDescent="0.5">
      <c r="C25" s="10"/>
      <c r="D25" s="11"/>
      <c r="E25" s="4">
        <v>64</v>
      </c>
      <c r="F25" s="4" t="s">
        <v>6</v>
      </c>
      <c r="G25" s="4" t="s">
        <v>8</v>
      </c>
      <c r="H25" s="4" t="s">
        <v>10</v>
      </c>
      <c r="I25" s="4" t="s">
        <v>48</v>
      </c>
      <c r="J25" s="4" t="s">
        <v>49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  <c r="Q25" s="4" t="s">
        <v>56</v>
      </c>
      <c r="R25" s="4" t="s">
        <v>57</v>
      </c>
      <c r="S25" s="4" t="s">
        <v>58</v>
      </c>
      <c r="W25" s="10"/>
      <c r="X25" s="11"/>
      <c r="Y25" s="4">
        <v>64</v>
      </c>
      <c r="Z25" s="4" t="s">
        <v>6</v>
      </c>
      <c r="AA25" s="4" t="s">
        <v>8</v>
      </c>
      <c r="AB25" s="4" t="s">
        <v>10</v>
      </c>
      <c r="AC25" s="4" t="s">
        <v>48</v>
      </c>
      <c r="AD25" s="4" t="s">
        <v>49</v>
      </c>
      <c r="AE25" s="4" t="s">
        <v>50</v>
      </c>
      <c r="AF25" s="4" t="s">
        <v>51</v>
      </c>
      <c r="AG25" s="4" t="s">
        <v>52</v>
      </c>
      <c r="AH25" s="4" t="s">
        <v>53</v>
      </c>
      <c r="AI25" s="4" t="s">
        <v>54</v>
      </c>
      <c r="AJ25" s="4" t="s">
        <v>55</v>
      </c>
      <c r="AK25" s="4" t="s">
        <v>56</v>
      </c>
      <c r="AL25" s="4" t="s">
        <v>57</v>
      </c>
      <c r="AM25" s="4" t="s">
        <v>58</v>
      </c>
      <c r="AQ25" s="10"/>
      <c r="AR25" s="11"/>
      <c r="AS25" s="4">
        <v>64</v>
      </c>
      <c r="AT25" s="4" t="s">
        <v>6</v>
      </c>
      <c r="AU25" s="4" t="s">
        <v>8</v>
      </c>
      <c r="AV25" s="4" t="s">
        <v>10</v>
      </c>
      <c r="AW25" s="4" t="s">
        <v>48</v>
      </c>
      <c r="AX25" s="4" t="s">
        <v>49</v>
      </c>
      <c r="AY25" s="4" t="s">
        <v>50</v>
      </c>
      <c r="AZ25" s="4" t="s">
        <v>51</v>
      </c>
      <c r="BA25" s="4" t="s">
        <v>52</v>
      </c>
      <c r="BB25" s="4" t="s">
        <v>53</v>
      </c>
      <c r="BC25" s="4" t="s">
        <v>54</v>
      </c>
      <c r="BD25" s="4" t="s">
        <v>55</v>
      </c>
      <c r="BE25" s="4" t="s">
        <v>56</v>
      </c>
      <c r="BF25" s="4" t="s">
        <v>57</v>
      </c>
      <c r="BG25" s="4" t="s">
        <v>58</v>
      </c>
      <c r="BK25" s="10"/>
      <c r="BL25" s="11"/>
      <c r="BM25" s="4">
        <v>64</v>
      </c>
      <c r="BN25" s="4" t="s">
        <v>6</v>
      </c>
      <c r="BO25" s="4" t="s">
        <v>8</v>
      </c>
      <c r="BP25" s="4" t="s">
        <v>10</v>
      </c>
      <c r="BQ25" s="4" t="s">
        <v>48</v>
      </c>
      <c r="BR25" s="4" t="s">
        <v>49</v>
      </c>
      <c r="BS25" s="4" t="s">
        <v>50</v>
      </c>
      <c r="BT25" s="4" t="s">
        <v>51</v>
      </c>
      <c r="BU25" s="4" t="s">
        <v>52</v>
      </c>
      <c r="BV25" s="4" t="s">
        <v>53</v>
      </c>
      <c r="BW25" s="4" t="s">
        <v>54</v>
      </c>
      <c r="BX25" s="4" t="s">
        <v>55</v>
      </c>
      <c r="BY25" s="4" t="s">
        <v>56</v>
      </c>
      <c r="BZ25" s="4" t="s">
        <v>57</v>
      </c>
      <c r="CA25" s="4" t="s">
        <v>58</v>
      </c>
    </row>
    <row r="26" spans="3:79" ht="18.75" customHeight="1" thickTop="1" thickBot="1" x14ac:dyDescent="0.5">
      <c r="C26" s="29" t="s">
        <v>3</v>
      </c>
      <c r="D26" s="5">
        <v>8</v>
      </c>
      <c r="E26" s="6" t="str">
        <f>IF(E7="","",IF(E7="unk","unk",CONCATENATE(INT(E7/VLOOKUP(E7,$D$44:$H$49,1)),VLOOKUP(E7,$D$44:$H$49,5))))</f>
        <v>42M</v>
      </c>
      <c r="F26" s="6" t="str">
        <f t="shared" ref="F26:S26" si="2">IF(F7="","",IF(F7="unk","unk",CONCATENATE(INT(F7/VLOOKUP(F7,$D$44:$H$49,1)),VLOOKUP(F7,$D$44:$H$49,5))))</f>
        <v>80M</v>
      </c>
      <c r="G26" s="6" t="str">
        <f t="shared" si="2"/>
        <v>163M</v>
      </c>
      <c r="H26" s="6" t="str">
        <f t="shared" si="2"/>
        <v>349M</v>
      </c>
      <c r="I26" s="6" t="str">
        <f t="shared" si="2"/>
        <v>699M</v>
      </c>
      <c r="J26" s="6" t="str">
        <f t="shared" si="2"/>
        <v>unk</v>
      </c>
      <c r="K26" s="20" t="str">
        <f t="shared" si="2"/>
        <v>2G</v>
      </c>
      <c r="L26" s="20" t="str">
        <f t="shared" si="2"/>
        <v>4G</v>
      </c>
      <c r="M26" s="20" t="str">
        <f t="shared" si="2"/>
        <v>4G</v>
      </c>
      <c r="N26" s="20" t="str">
        <f t="shared" si="2"/>
        <v>16G</v>
      </c>
      <c r="O26" s="20" t="str">
        <f t="shared" si="2"/>
        <v>16G</v>
      </c>
      <c r="P26" s="20" t="str">
        <f t="shared" si="2"/>
        <v>66G</v>
      </c>
      <c r="Q26" s="6" t="str">
        <f t="shared" si="2"/>
        <v>unk</v>
      </c>
      <c r="R26" s="20" t="str">
        <f t="shared" si="2"/>
        <v>263G</v>
      </c>
      <c r="S26" s="19" t="str">
        <f t="shared" si="2"/>
        <v>1T</v>
      </c>
      <c r="W26" s="29" t="s">
        <v>3</v>
      </c>
      <c r="X26" s="5">
        <v>8</v>
      </c>
      <c r="Y26" s="6" t="str">
        <f>IF(Y7="","",IF((Y8+BM8+CG8)="unk","unk",CONCATENATE(INT(Y7/VLOOKUP(Y7,$D$44:$H$49,1)),VLOOKUP(Y7,$D$44:$H$49,5))))</f>
        <v>23M</v>
      </c>
      <c r="Z26" s="6" t="str">
        <f t="shared" ref="Z26:AM26" si="3">IF(Z7="","",IF(Z7="unk","unk",CONCATENATE(INT(Z7/VLOOKUP(Z7,$D$44:$H$49,1)),VLOOKUP(Z7,$D$44:$H$49,5))))</f>
        <v>35M</v>
      </c>
      <c r="AA26" s="6" t="str">
        <f t="shared" si="3"/>
        <v>80M</v>
      </c>
      <c r="AB26" s="6" t="str">
        <f t="shared" si="3"/>
        <v>233M</v>
      </c>
      <c r="AC26" s="6" t="str">
        <f t="shared" si="3"/>
        <v>225M</v>
      </c>
      <c r="AD26" s="6" t="str">
        <f t="shared" si="3"/>
        <v>233M</v>
      </c>
      <c r="AE26" s="20" t="str">
        <f t="shared" si="3"/>
        <v>1G</v>
      </c>
      <c r="AF26" s="20" t="str">
        <f t="shared" si="3"/>
        <v>3G</v>
      </c>
      <c r="AG26" s="20" t="str">
        <f t="shared" si="3"/>
        <v>8G</v>
      </c>
      <c r="AH26" s="20" t="str">
        <f t="shared" si="3"/>
        <v>21G</v>
      </c>
      <c r="AI26" s="20" t="str">
        <f t="shared" si="3"/>
        <v>10G</v>
      </c>
      <c r="AJ26" s="20" t="str">
        <f t="shared" si="3"/>
        <v>87G</v>
      </c>
      <c r="AK26" s="20" t="str">
        <f t="shared" si="3"/>
        <v>131G</v>
      </c>
      <c r="AL26" s="20" t="str">
        <f t="shared" si="3"/>
        <v>263G</v>
      </c>
      <c r="AM26" s="20" t="str">
        <f t="shared" si="3"/>
        <v>708G</v>
      </c>
      <c r="AQ26" s="29" t="s">
        <v>3</v>
      </c>
      <c r="AR26" s="5">
        <v>8</v>
      </c>
      <c r="AS26" s="6" t="str">
        <f>IF(AS7="","",IF(AS7="unk","unk",CONCATENATE(INT(AS7/VLOOKUP(AS7,$D$44:$H$49,1)),VLOOKUP(AS7,$D$44:$H$49,5))))</f>
        <v>124M</v>
      </c>
      <c r="AT26" s="6" t="str">
        <f t="shared" ref="AT26:BG26" si="4">IF(AT7="","",IF(AT7="unk","unk",CONCATENATE(INT(AT7/VLOOKUP(AT7,$D$44:$H$49,1)),VLOOKUP(AT7,$D$44:$H$49,5))))</f>
        <v>262M</v>
      </c>
      <c r="AU26" s="6" t="str">
        <f t="shared" si="4"/>
        <v>540M</v>
      </c>
      <c r="AV26" s="20" t="str">
        <f t="shared" si="4"/>
        <v>1G</v>
      </c>
      <c r="AW26" s="20" t="str">
        <f t="shared" si="4"/>
        <v>2G</v>
      </c>
      <c r="AX26" s="20" t="str">
        <f t="shared" si="4"/>
        <v>3G</v>
      </c>
      <c r="AY26" s="20" t="str">
        <f t="shared" si="4"/>
        <v>5G</v>
      </c>
      <c r="AZ26" s="20" t="str">
        <f t="shared" si="4"/>
        <v>9G</v>
      </c>
      <c r="BA26" s="20" t="str">
        <f t="shared" si="4"/>
        <v>13G</v>
      </c>
      <c r="BB26" s="20" t="str">
        <f t="shared" si="4"/>
        <v>16G</v>
      </c>
      <c r="BC26" s="20" t="str">
        <f t="shared" si="4"/>
        <v>18G</v>
      </c>
      <c r="BD26" s="20" t="str">
        <f t="shared" si="4"/>
        <v>21G</v>
      </c>
      <c r="BE26" s="20" t="str">
        <f t="shared" si="4"/>
        <v>21G</v>
      </c>
      <c r="BF26" s="20" t="str">
        <f t="shared" si="4"/>
        <v>17G</v>
      </c>
      <c r="BG26" s="20" t="str">
        <f t="shared" si="4"/>
        <v>18G</v>
      </c>
      <c r="BK26" s="29" t="s">
        <v>81</v>
      </c>
      <c r="BL26" s="5" t="s">
        <v>58</v>
      </c>
      <c r="BM26" s="6" t="str">
        <f>IF(BM7="","",IF(BM7="unk","unk",CONCATENATE(INT(BM7/VLOOKUP(BM7,$D$44:$H$49,1)),VLOOKUP(BM7,$D$44:$H$49,5))))</f>
        <v>64M</v>
      </c>
      <c r="BN26" s="6" t="str">
        <f t="shared" ref="BN26:CA26" si="5">IF(BN7="","",IF(BN7="unk","unk",CONCATENATE(INT(BN7/VLOOKUP(BN7,$D$44:$H$49,1)),VLOOKUP(BN7,$D$44:$H$49,5))))</f>
        <v>128M</v>
      </c>
      <c r="BO26" s="6" t="str">
        <f t="shared" si="5"/>
        <v>256M</v>
      </c>
      <c r="BP26" s="6" t="str">
        <f t="shared" si="5"/>
        <v>512M</v>
      </c>
      <c r="BQ26" s="20" t="str">
        <f t="shared" si="5"/>
        <v>1G</v>
      </c>
      <c r="BR26" s="20" t="str">
        <f t="shared" si="5"/>
        <v>2G</v>
      </c>
      <c r="BS26" s="20" t="str">
        <f t="shared" si="5"/>
        <v>4G</v>
      </c>
      <c r="BT26" s="20" t="str">
        <f t="shared" si="5"/>
        <v>8G</v>
      </c>
      <c r="BU26" s="20" t="str">
        <f t="shared" si="5"/>
        <v>16G</v>
      </c>
      <c r="BV26" s="20" t="str">
        <f t="shared" si="5"/>
        <v>32G</v>
      </c>
      <c r="BW26" s="20" t="str">
        <f t="shared" si="5"/>
        <v>65G</v>
      </c>
      <c r="BX26" s="20" t="str">
        <f t="shared" si="5"/>
        <v>131G</v>
      </c>
      <c r="BY26" s="20" t="str">
        <f t="shared" si="5"/>
        <v>262G</v>
      </c>
      <c r="BZ26" s="20" t="str">
        <f t="shared" si="5"/>
        <v>524G</v>
      </c>
      <c r="CA26" s="19" t="str">
        <f t="shared" si="5"/>
        <v>1T</v>
      </c>
    </row>
    <row r="27" spans="3:79" ht="18.75" thickTop="1" thickBot="1" x14ac:dyDescent="0.5">
      <c r="C27" s="30"/>
      <c r="D27" s="5">
        <v>16</v>
      </c>
      <c r="E27" s="6" t="str">
        <f t="shared" ref="E27:S27" si="6">IF(E8="","",IF(E8="unk","unk",CONCATENATE(INT(E8/VLOOKUP(E8,$D$44:$H$49,1)),VLOOKUP(E8,$D$44:$H$49,5))))</f>
        <v>16M</v>
      </c>
      <c r="F27" s="6" t="str">
        <f t="shared" si="6"/>
        <v>31M</v>
      </c>
      <c r="G27" s="6" t="str">
        <f t="shared" si="6"/>
        <v>66M</v>
      </c>
      <c r="H27" s="6" t="str">
        <f t="shared" si="6"/>
        <v>129M</v>
      </c>
      <c r="I27" s="6" t="str">
        <f t="shared" si="6"/>
        <v>258M</v>
      </c>
      <c r="J27" s="6" t="str">
        <f t="shared" si="6"/>
        <v>224M</v>
      </c>
      <c r="K27" s="20" t="str">
        <f t="shared" si="6"/>
        <v>1G</v>
      </c>
      <c r="L27" s="6" t="str">
        <f t="shared" si="6"/>
        <v>524M</v>
      </c>
      <c r="M27" s="20" t="str">
        <f t="shared" si="6"/>
        <v>4G</v>
      </c>
      <c r="N27" s="6" t="str">
        <f t="shared" si="6"/>
        <v>unk</v>
      </c>
      <c r="O27" s="20" t="str">
        <f t="shared" si="6"/>
        <v>16G</v>
      </c>
      <c r="P27" s="20" t="str">
        <f t="shared" si="6"/>
        <v>8G</v>
      </c>
      <c r="Q27" s="20" t="str">
        <f t="shared" si="6"/>
        <v>65G</v>
      </c>
      <c r="R27" s="19" t="str">
        <f t="shared" si="6"/>
        <v>16T</v>
      </c>
      <c r="S27" s="20" t="str">
        <f t="shared" si="6"/>
        <v>262G</v>
      </c>
      <c r="W27" s="30"/>
      <c r="X27" s="5">
        <v>16</v>
      </c>
      <c r="Y27" s="6" t="str">
        <f t="shared" ref="Y27:AM27" si="7">IF(Y8="","",IF(Y8="unk","unk",CONCATENATE(INT(Y8/VLOOKUP(Y8,$D$44:$H$49,1)),VLOOKUP(Y8,$D$44:$H$49,5))))</f>
        <v>16M</v>
      </c>
      <c r="Z27" s="6" t="str">
        <f t="shared" si="7"/>
        <v>28M</v>
      </c>
      <c r="AA27" s="6" t="str">
        <f t="shared" si="7"/>
        <v>58M</v>
      </c>
      <c r="AB27" s="6" t="str">
        <f t="shared" si="7"/>
        <v>179M</v>
      </c>
      <c r="AC27" s="6" t="str">
        <f t="shared" si="7"/>
        <v>326M</v>
      </c>
      <c r="AD27" s="20" t="str">
        <f t="shared" si="7"/>
        <v>1G</v>
      </c>
      <c r="AE27" s="20" t="str">
        <f t="shared" si="7"/>
        <v>1G</v>
      </c>
      <c r="AF27" s="6" t="str">
        <f t="shared" si="7"/>
        <v>unk</v>
      </c>
      <c r="AG27" s="20" t="str">
        <f t="shared" si="7"/>
        <v>4G</v>
      </c>
      <c r="AH27" s="20" t="str">
        <f t="shared" si="7"/>
        <v>2G</v>
      </c>
      <c r="AI27" s="20" t="str">
        <f t="shared" si="7"/>
        <v>32G</v>
      </c>
      <c r="AJ27" s="20" t="str">
        <f t="shared" si="7"/>
        <v>unk</v>
      </c>
      <c r="AK27" s="20" t="str">
        <f t="shared" si="7"/>
        <v>58G</v>
      </c>
      <c r="AL27" s="20" t="str">
        <f t="shared" si="7"/>
        <v>37G</v>
      </c>
      <c r="AM27" s="20" t="str">
        <f t="shared" si="7"/>
        <v>422G</v>
      </c>
      <c r="AQ27" s="30"/>
      <c r="AR27" s="5">
        <v>16</v>
      </c>
      <c r="AS27" s="6" t="str">
        <f t="shared" ref="AS27:BG27" si="8">IF(AS8="","",IF(AS8="unk","unk",CONCATENATE(INT(AS8/VLOOKUP(AS8,$D$44:$H$49,1)),VLOOKUP(AS8,$D$44:$H$49,5))))</f>
        <v>122M</v>
      </c>
      <c r="AT27" s="6" t="str">
        <f t="shared" si="8"/>
        <v>266M</v>
      </c>
      <c r="AU27" s="6" t="str">
        <f t="shared" si="8"/>
        <v>494M</v>
      </c>
      <c r="AV27" s="20" t="str">
        <f t="shared" si="8"/>
        <v>1G</v>
      </c>
      <c r="AW27" s="20" t="str">
        <f t="shared" si="8"/>
        <v>1G</v>
      </c>
      <c r="AX27" s="20" t="str">
        <f t="shared" si="8"/>
        <v>10G</v>
      </c>
      <c r="AY27" s="20" t="str">
        <f t="shared" si="8"/>
        <v>6G</v>
      </c>
      <c r="AZ27" s="20" t="str">
        <f t="shared" si="8"/>
        <v>9G</v>
      </c>
      <c r="BA27" s="20" t="str">
        <f t="shared" si="8"/>
        <v>13G</v>
      </c>
      <c r="BB27" s="20" t="str">
        <f t="shared" si="8"/>
        <v>17G</v>
      </c>
      <c r="BC27" s="20" t="str">
        <f t="shared" si="8"/>
        <v>19G</v>
      </c>
      <c r="BD27" s="20" t="str">
        <f t="shared" si="8"/>
        <v>21G</v>
      </c>
      <c r="BE27" s="20" t="str">
        <f t="shared" si="8"/>
        <v>22G</v>
      </c>
      <c r="BF27" s="20" t="str">
        <f t="shared" si="8"/>
        <v>18G</v>
      </c>
      <c r="BG27" s="20" t="str">
        <f t="shared" si="8"/>
        <v>19G</v>
      </c>
      <c r="BK27" s="30"/>
      <c r="BL27" s="5" t="s">
        <v>78</v>
      </c>
      <c r="BM27" s="6" t="str">
        <f t="shared" ref="BM27:CA27" si="9">IF(BM8="","",IF(BM8="unk","unk",CONCATENATE(INT(BM8/VLOOKUP(BM8,$D$44:$H$49,1)),VLOOKUP(BM8,$D$44:$H$49,5))))</f>
        <v>640M</v>
      </c>
      <c r="BN27" s="20" t="str">
        <f t="shared" si="9"/>
        <v>1G</v>
      </c>
      <c r="BO27" s="20" t="str">
        <f t="shared" si="9"/>
        <v>2G</v>
      </c>
      <c r="BP27" s="20" t="str">
        <f t="shared" si="9"/>
        <v>5G</v>
      </c>
      <c r="BQ27" s="20" t="str">
        <f t="shared" si="9"/>
        <v>10G</v>
      </c>
      <c r="BR27" s="20" t="str">
        <f t="shared" si="9"/>
        <v>20G</v>
      </c>
      <c r="BS27" s="20" t="str">
        <f t="shared" si="9"/>
        <v>40G</v>
      </c>
      <c r="BT27" s="20" t="str">
        <f t="shared" si="9"/>
        <v>81G</v>
      </c>
      <c r="BU27" s="20" t="str">
        <f t="shared" si="9"/>
        <v>163G</v>
      </c>
      <c r="BV27" s="20" t="str">
        <f t="shared" si="9"/>
        <v>327G</v>
      </c>
      <c r="BW27" s="20" t="str">
        <f t="shared" si="9"/>
        <v>655G</v>
      </c>
      <c r="BX27" s="19" t="str">
        <f t="shared" si="9"/>
        <v>1T</v>
      </c>
      <c r="BY27" s="19" t="str">
        <f t="shared" si="9"/>
        <v>2T</v>
      </c>
      <c r="BZ27" s="19" t="str">
        <f t="shared" si="9"/>
        <v>5T</v>
      </c>
      <c r="CA27" s="19" t="str">
        <f t="shared" si="9"/>
        <v>10T</v>
      </c>
    </row>
    <row r="28" spans="3:79" ht="18.75" thickTop="1" thickBot="1" x14ac:dyDescent="0.5">
      <c r="C28" s="30"/>
      <c r="D28" s="5">
        <v>32</v>
      </c>
      <c r="E28" s="6" t="str">
        <f t="shared" ref="E28:S28" si="10">IF(E9="","",IF(E9="unk","unk",CONCATENATE(INT(E9/VLOOKUP(E9,$D$44:$H$49,1)),VLOOKUP(E9,$D$44:$H$49,5))))</f>
        <v>5M</v>
      </c>
      <c r="F28" s="6" t="str">
        <f t="shared" si="10"/>
        <v>10M</v>
      </c>
      <c r="G28" s="6" t="str">
        <f t="shared" si="10"/>
        <v>20M</v>
      </c>
      <c r="H28" s="6" t="str">
        <f t="shared" si="10"/>
        <v>44M</v>
      </c>
      <c r="I28" s="6" t="str">
        <f t="shared" si="10"/>
        <v>60M</v>
      </c>
      <c r="J28" s="6" t="str">
        <f t="shared" si="10"/>
        <v>unk</v>
      </c>
      <c r="K28" s="6" t="str">
        <f t="shared" si="10"/>
        <v>299M</v>
      </c>
      <c r="L28" s="6" t="str">
        <f t="shared" si="10"/>
        <v>524M</v>
      </c>
      <c r="M28" s="20" t="str">
        <f t="shared" si="10"/>
        <v>1G</v>
      </c>
      <c r="N28" s="20" t="str">
        <f t="shared" si="10"/>
        <v>2G</v>
      </c>
      <c r="O28" s="20" t="str">
        <f t="shared" si="10"/>
        <v>4G</v>
      </c>
      <c r="P28" s="20" t="str">
        <f t="shared" si="10"/>
        <v>8G</v>
      </c>
      <c r="Q28" s="20" t="str">
        <f t="shared" si="10"/>
        <v>21G</v>
      </c>
      <c r="R28" s="20" t="str">
        <f t="shared" si="10"/>
        <v>26G</v>
      </c>
      <c r="S28" s="20" t="str">
        <f t="shared" si="10"/>
        <v>87G</v>
      </c>
      <c r="W28" s="30"/>
      <c r="X28" s="5">
        <v>32</v>
      </c>
      <c r="Y28" s="6" t="str">
        <f t="shared" ref="Y28:AM28" si="11">IF(Y9="","",IF(Y9="unk","unk",CONCATENATE(INT(Y9/VLOOKUP(Y9,$D$44:$H$49,1)),VLOOKUP(Y9,$D$44:$H$49,5))))</f>
        <v>8M</v>
      </c>
      <c r="Z28" s="6" t="str">
        <f t="shared" si="11"/>
        <v>23M</v>
      </c>
      <c r="AA28" s="6" t="str">
        <f t="shared" si="11"/>
        <v>36M</v>
      </c>
      <c r="AB28" s="6" t="str">
        <f t="shared" si="11"/>
        <v>60M</v>
      </c>
      <c r="AC28" s="6" t="str">
        <f t="shared" si="11"/>
        <v>156M</v>
      </c>
      <c r="AD28" s="6" t="str">
        <f t="shared" si="11"/>
        <v>89M</v>
      </c>
      <c r="AE28" s="6" t="str">
        <f t="shared" si="11"/>
        <v>700M</v>
      </c>
      <c r="AF28" s="6" t="str">
        <f t="shared" si="11"/>
        <v>unk</v>
      </c>
      <c r="AG28" s="20" t="str">
        <f t="shared" si="11"/>
        <v>714M</v>
      </c>
      <c r="AH28" s="20" t="str">
        <f t="shared" si="11"/>
        <v>2G</v>
      </c>
      <c r="AI28" s="20" t="str">
        <f t="shared" si="11"/>
        <v>10G</v>
      </c>
      <c r="AJ28" s="20" t="str">
        <f t="shared" si="11"/>
        <v>5G</v>
      </c>
      <c r="AK28" s="20" t="str">
        <f t="shared" si="11"/>
        <v>32G</v>
      </c>
      <c r="AL28" s="20" t="str">
        <f t="shared" si="11"/>
        <v>515G</v>
      </c>
      <c r="AM28" s="20" t="str">
        <f t="shared" si="11"/>
        <v>131G</v>
      </c>
      <c r="AQ28" s="30"/>
      <c r="AR28" s="5">
        <v>32</v>
      </c>
      <c r="AS28" s="6" t="str">
        <f t="shared" ref="AS28:BG28" si="12">IF(AS9="","",IF(AS9="unk","unk",CONCATENATE(INT(AS9/VLOOKUP(AS9,$D$44:$H$49,1)),VLOOKUP(AS9,$D$44:$H$49,5))))</f>
        <v>118M</v>
      </c>
      <c r="AT28" s="6" t="str">
        <f t="shared" si="12"/>
        <v>291M</v>
      </c>
      <c r="AU28" s="6" t="str">
        <f t="shared" si="12"/>
        <v>502M</v>
      </c>
      <c r="AV28" s="6" t="str">
        <f t="shared" si="12"/>
        <v>981M</v>
      </c>
      <c r="AW28" s="20" t="str">
        <f t="shared" si="12"/>
        <v>1G</v>
      </c>
      <c r="AX28" s="20" t="str">
        <f t="shared" si="12"/>
        <v>4G</v>
      </c>
      <c r="AY28" s="20" t="str">
        <f t="shared" si="12"/>
        <v>6G</v>
      </c>
      <c r="AZ28" s="20" t="str">
        <f t="shared" si="12"/>
        <v>8G</v>
      </c>
      <c r="BA28" s="20" t="str">
        <f t="shared" si="12"/>
        <v>12G</v>
      </c>
      <c r="BB28" s="20" t="str">
        <f t="shared" si="12"/>
        <v>17G</v>
      </c>
      <c r="BC28" s="20" t="str">
        <f t="shared" si="12"/>
        <v>19G</v>
      </c>
      <c r="BD28" s="20" t="str">
        <f t="shared" si="12"/>
        <v>22G</v>
      </c>
      <c r="BE28" s="20" t="str">
        <f t="shared" si="12"/>
        <v>22G</v>
      </c>
      <c r="BF28" s="20" t="str">
        <f t="shared" si="12"/>
        <v>18G</v>
      </c>
      <c r="BG28" s="20" t="str">
        <f t="shared" si="12"/>
        <v>19G</v>
      </c>
      <c r="BK28" s="30"/>
      <c r="BL28" s="5" t="s">
        <v>79</v>
      </c>
      <c r="BM28" s="20" t="str">
        <f t="shared" ref="BM28:CA28" si="13">IF(BM9="","",IF(BM9="unk","unk",CONCATENATE(INT(BM9/VLOOKUP(BM9,$D$44:$H$49,1)),VLOOKUP(BM9,$D$44:$H$49,5))))</f>
        <v>6G</v>
      </c>
      <c r="BN28" s="20" t="str">
        <f t="shared" si="13"/>
        <v>12G</v>
      </c>
      <c r="BO28" s="20" t="str">
        <f t="shared" si="13"/>
        <v>25G</v>
      </c>
      <c r="BP28" s="20" t="str">
        <f t="shared" si="13"/>
        <v>51G</v>
      </c>
      <c r="BQ28" s="20" t="str">
        <f t="shared" si="13"/>
        <v>102G</v>
      </c>
      <c r="BR28" s="20" t="str">
        <f t="shared" si="13"/>
        <v>204G</v>
      </c>
      <c r="BS28" s="20" t="str">
        <f t="shared" si="13"/>
        <v>409G</v>
      </c>
      <c r="BT28" s="20" t="str">
        <f t="shared" si="13"/>
        <v>819G</v>
      </c>
      <c r="BU28" s="19" t="str">
        <f t="shared" si="13"/>
        <v>1T</v>
      </c>
      <c r="BV28" s="19" t="str">
        <f t="shared" si="13"/>
        <v>3T</v>
      </c>
      <c r="BW28" s="19" t="str">
        <f t="shared" si="13"/>
        <v>6T</v>
      </c>
      <c r="BX28" s="19" t="str">
        <f t="shared" si="13"/>
        <v>13T</v>
      </c>
      <c r="BY28" s="19" t="str">
        <f t="shared" si="13"/>
        <v>26T</v>
      </c>
      <c r="BZ28" s="19" t="str">
        <f t="shared" si="13"/>
        <v>52T</v>
      </c>
      <c r="CA28" s="19" t="str">
        <f t="shared" si="13"/>
        <v>104T</v>
      </c>
    </row>
    <row r="29" spans="3:79" ht="18.75" thickTop="1" thickBot="1" x14ac:dyDescent="0.5">
      <c r="C29" s="30"/>
      <c r="D29" s="5">
        <v>64</v>
      </c>
      <c r="E29" s="6" t="str">
        <f t="shared" ref="E29:S29" si="14">IF(E10="","",IF(E10="unk","unk",CONCATENATE(INT(E10/VLOOKUP(E10,$D$44:$H$49,1)),VLOOKUP(E10,$D$44:$H$49,5))))</f>
        <v/>
      </c>
      <c r="F29" s="6" t="str">
        <f t="shared" si="14"/>
        <v>3M</v>
      </c>
      <c r="G29" s="6" t="str">
        <f t="shared" si="14"/>
        <v>5M</v>
      </c>
      <c r="H29" s="6" t="str">
        <f t="shared" si="14"/>
        <v>10M</v>
      </c>
      <c r="I29" s="6" t="str">
        <f t="shared" si="14"/>
        <v>22M</v>
      </c>
      <c r="J29" s="6" t="str">
        <f t="shared" si="14"/>
        <v>44M</v>
      </c>
      <c r="K29" s="6" t="str">
        <f t="shared" si="14"/>
        <v>80M</v>
      </c>
      <c r="L29" s="6" t="str">
        <f t="shared" si="14"/>
        <v>170M</v>
      </c>
      <c r="M29" s="6" t="str">
        <f t="shared" si="14"/>
        <v>341M</v>
      </c>
      <c r="N29" s="6" t="str">
        <f t="shared" si="14"/>
        <v>683M</v>
      </c>
      <c r="O29" s="20" t="str">
        <f t="shared" si="14"/>
        <v>1G</v>
      </c>
      <c r="P29" s="20" t="str">
        <f t="shared" si="14"/>
        <v>2G</v>
      </c>
      <c r="Q29" s="20" t="str">
        <f t="shared" si="14"/>
        <v>5G</v>
      </c>
      <c r="R29" s="20" t="str">
        <f t="shared" si="14"/>
        <v>10G</v>
      </c>
      <c r="S29" s="20" t="str">
        <f t="shared" si="14"/>
        <v>22G</v>
      </c>
      <c r="W29" s="30"/>
      <c r="X29" s="5">
        <v>64</v>
      </c>
      <c r="Y29" s="6" t="str">
        <f t="shared" ref="Y29:AM29" si="15">IF(Y10="","",IF(Y10="unk","unk",CONCATENATE(INT(Y10/VLOOKUP(Y10,$D$44:$H$49,1)),VLOOKUP(Y10,$D$44:$H$49,5))))</f>
        <v/>
      </c>
      <c r="Z29" s="6" t="str">
        <f t="shared" si="15"/>
        <v>12M</v>
      </c>
      <c r="AA29" s="6" t="str">
        <f t="shared" si="15"/>
        <v>20M</v>
      </c>
      <c r="AB29" s="6" t="str">
        <f t="shared" si="15"/>
        <v>26M</v>
      </c>
      <c r="AC29" s="6" t="str">
        <f t="shared" si="15"/>
        <v>89M</v>
      </c>
      <c r="AD29" s="6" t="str">
        <f t="shared" si="15"/>
        <v>194M</v>
      </c>
      <c r="AE29" s="6" t="str">
        <f t="shared" si="15"/>
        <v>525M</v>
      </c>
      <c r="AF29" s="20" t="str">
        <f t="shared" si="15"/>
        <v>1G</v>
      </c>
      <c r="AG29" s="20" t="str">
        <f t="shared" si="15"/>
        <v>1G</v>
      </c>
      <c r="AH29" s="20" t="str">
        <f t="shared" si="15"/>
        <v>5G</v>
      </c>
      <c r="AI29" s="20" t="str">
        <f t="shared" si="15"/>
        <v>4G</v>
      </c>
      <c r="AJ29" s="20" t="str">
        <f t="shared" si="15"/>
        <v>10G</v>
      </c>
      <c r="AK29" s="20" t="str">
        <f t="shared" si="15"/>
        <v>29G</v>
      </c>
      <c r="AL29" s="20" t="str">
        <f t="shared" si="15"/>
        <v>52G</v>
      </c>
      <c r="AM29" s="20" t="str">
        <f t="shared" si="15"/>
        <v>123G</v>
      </c>
      <c r="AQ29" s="30"/>
      <c r="AR29" s="5">
        <v>64</v>
      </c>
      <c r="AS29" s="6" t="str">
        <f t="shared" ref="AS29:BG29" si="16">IF(AS10="","",IF(AS10="unk","unk",CONCATENATE(INT(AS10/VLOOKUP(AS10,$D$44:$H$49,1)),VLOOKUP(AS10,$D$44:$H$49,5))))</f>
        <v/>
      </c>
      <c r="AT29" s="6" t="str">
        <f t="shared" si="16"/>
        <v>255M</v>
      </c>
      <c r="AU29" s="6" t="str">
        <f t="shared" si="16"/>
        <v>503M</v>
      </c>
      <c r="AV29" s="6" t="str">
        <f t="shared" si="16"/>
        <v>920M</v>
      </c>
      <c r="AW29" s="20" t="str">
        <f t="shared" si="16"/>
        <v>2G</v>
      </c>
      <c r="AX29" s="20" t="str">
        <f t="shared" si="16"/>
        <v>3G</v>
      </c>
      <c r="AY29" s="20" t="str">
        <f t="shared" si="16"/>
        <v>6G</v>
      </c>
      <c r="AZ29" s="20" t="str">
        <f t="shared" si="16"/>
        <v>9G</v>
      </c>
      <c r="BA29" s="20" t="str">
        <f t="shared" si="16"/>
        <v>14G</v>
      </c>
      <c r="BB29" s="20" t="str">
        <f t="shared" si="16"/>
        <v>16G</v>
      </c>
      <c r="BC29" s="20" t="str">
        <f t="shared" si="16"/>
        <v>20G</v>
      </c>
      <c r="BD29" s="20" t="str">
        <f t="shared" si="16"/>
        <v>21G</v>
      </c>
      <c r="BE29" s="20" t="str">
        <f t="shared" si="16"/>
        <v>22G</v>
      </c>
      <c r="BF29" s="20" t="str">
        <f t="shared" si="16"/>
        <v>18G</v>
      </c>
      <c r="BG29" s="20" t="str">
        <f t="shared" si="16"/>
        <v>19G</v>
      </c>
      <c r="BK29" s="31"/>
      <c r="BL29" s="5" t="s">
        <v>80</v>
      </c>
      <c r="BM29" s="20" t="str">
        <f t="shared" ref="BM29:CA29" si="17">IF(BM10="","",IF(BM10="unk","unk",CONCATENATE(INT(BM10/VLOOKUP(BM10,$D$44:$H$49,1)),VLOOKUP(BM10,$D$44:$H$49,5))))</f>
        <v>64G</v>
      </c>
      <c r="BN29" s="20" t="str">
        <f t="shared" si="17"/>
        <v>128G</v>
      </c>
      <c r="BO29" s="20" t="str">
        <f t="shared" si="17"/>
        <v>256G</v>
      </c>
      <c r="BP29" s="20" t="str">
        <f t="shared" si="17"/>
        <v>512G</v>
      </c>
      <c r="BQ29" s="19" t="str">
        <f t="shared" si="17"/>
        <v>1T</v>
      </c>
      <c r="BR29" s="19" t="str">
        <f t="shared" si="17"/>
        <v>2T</v>
      </c>
      <c r="BS29" s="19" t="str">
        <f t="shared" si="17"/>
        <v>4T</v>
      </c>
      <c r="BT29" s="19" t="str">
        <f t="shared" si="17"/>
        <v>8T</v>
      </c>
      <c r="BU29" s="19" t="str">
        <f t="shared" si="17"/>
        <v>16T</v>
      </c>
      <c r="BV29" s="19" t="str">
        <f t="shared" si="17"/>
        <v>32T</v>
      </c>
      <c r="BW29" s="19" t="str">
        <f t="shared" si="17"/>
        <v>65T</v>
      </c>
      <c r="BX29" s="19" t="str">
        <f t="shared" si="17"/>
        <v>131T</v>
      </c>
      <c r="BY29" s="19" t="str">
        <f t="shared" si="17"/>
        <v>262T</v>
      </c>
      <c r="BZ29" s="19" t="str">
        <f t="shared" si="17"/>
        <v>524T</v>
      </c>
      <c r="CA29" s="18" t="str">
        <f t="shared" si="17"/>
        <v>1P</v>
      </c>
    </row>
    <row r="30" spans="3:79" ht="18.75" thickTop="1" thickBot="1" x14ac:dyDescent="0.5">
      <c r="C30" s="30"/>
      <c r="D30" s="5">
        <v>128</v>
      </c>
      <c r="E30" s="6" t="str">
        <f t="shared" ref="E30:S30" si="18">IF(E11="","",IF(E11="unk","unk",CONCATENATE(INT(E11/VLOOKUP(E11,$D$44:$H$49,1)),VLOOKUP(E11,$D$44:$H$49,5))))</f>
        <v/>
      </c>
      <c r="F30" s="6" t="str">
        <f t="shared" si="18"/>
        <v/>
      </c>
      <c r="G30" s="6" t="str">
        <f t="shared" si="18"/>
        <v>1M</v>
      </c>
      <c r="H30" s="6" t="str">
        <f t="shared" si="18"/>
        <v>3M</v>
      </c>
      <c r="I30" s="6" t="str">
        <f t="shared" si="18"/>
        <v>5M</v>
      </c>
      <c r="J30" s="6" t="str">
        <f t="shared" si="18"/>
        <v>11M</v>
      </c>
      <c r="K30" s="6" t="str">
        <f t="shared" si="18"/>
        <v>22M</v>
      </c>
      <c r="L30" s="6" t="str">
        <f t="shared" si="18"/>
        <v>45M</v>
      </c>
      <c r="M30" s="6" t="str">
        <f t="shared" si="18"/>
        <v>90M</v>
      </c>
      <c r="N30" s="6" t="str">
        <f t="shared" si="18"/>
        <v>181M</v>
      </c>
      <c r="O30" s="6" t="str">
        <f t="shared" si="18"/>
        <v>361M</v>
      </c>
      <c r="P30" s="6" t="str">
        <f t="shared" si="18"/>
        <v>713M</v>
      </c>
      <c r="Q30" s="20" t="str">
        <f t="shared" si="18"/>
        <v>1G</v>
      </c>
      <c r="R30" s="20" t="str">
        <f t="shared" si="18"/>
        <v>2G</v>
      </c>
      <c r="S30" s="20" t="str">
        <f t="shared" si="18"/>
        <v>5G</v>
      </c>
      <c r="W30" s="30"/>
      <c r="X30" s="5">
        <v>128</v>
      </c>
      <c r="Y30" s="6" t="str">
        <f t="shared" ref="Y30:AM30" si="19">IF(Y11="","",IF(Y11="unk","unk",CONCATENATE(INT(Y11/VLOOKUP(Y11,$D$44:$H$49,1)),VLOOKUP(Y11,$D$44:$H$49,5))))</f>
        <v/>
      </c>
      <c r="Z30" s="6" t="str">
        <f t="shared" si="19"/>
        <v/>
      </c>
      <c r="AA30" s="6" t="str">
        <f t="shared" si="19"/>
        <v>10M</v>
      </c>
      <c r="AB30" s="6" t="str">
        <f t="shared" si="19"/>
        <v>20M</v>
      </c>
      <c r="AC30" s="6" t="str">
        <f t="shared" si="19"/>
        <v>43M</v>
      </c>
      <c r="AD30" s="6" t="str">
        <f t="shared" si="19"/>
        <v>102M</v>
      </c>
      <c r="AE30" s="6" t="str">
        <f t="shared" si="19"/>
        <v>200M</v>
      </c>
      <c r="AF30" s="6" t="str">
        <f t="shared" si="19"/>
        <v>315M</v>
      </c>
      <c r="AG30" s="6" t="str">
        <f t="shared" si="19"/>
        <v>821M</v>
      </c>
      <c r="AH30" s="20" t="str">
        <f t="shared" si="19"/>
        <v>1G</v>
      </c>
      <c r="AI30" s="20" t="str">
        <f t="shared" si="19"/>
        <v>2G</v>
      </c>
      <c r="AJ30" s="20" t="str">
        <f t="shared" si="19"/>
        <v>6G</v>
      </c>
      <c r="AK30" s="20" t="str">
        <f t="shared" si="19"/>
        <v>12G</v>
      </c>
      <c r="AL30" s="20" t="str">
        <f t="shared" si="19"/>
        <v>33G</v>
      </c>
      <c r="AM30" s="20" t="str">
        <f t="shared" si="19"/>
        <v>41G</v>
      </c>
      <c r="AQ30" s="30"/>
      <c r="AR30" s="5">
        <v>128</v>
      </c>
      <c r="AS30" s="6" t="str">
        <f t="shared" ref="AS30:BG30" si="20">IF(AS11="","",IF(AS11="unk","unk",CONCATENATE(INT(AS11/VLOOKUP(AS11,$D$44:$H$49,1)),VLOOKUP(AS11,$D$44:$H$49,5))))</f>
        <v/>
      </c>
      <c r="AT30" s="6" t="str">
        <f t="shared" si="20"/>
        <v/>
      </c>
      <c r="AU30" s="6" t="str">
        <f t="shared" si="20"/>
        <v>457M</v>
      </c>
      <c r="AV30" s="6" t="str">
        <f t="shared" si="20"/>
        <v>988M</v>
      </c>
      <c r="AW30" s="20" t="str">
        <f t="shared" si="20"/>
        <v>1G</v>
      </c>
      <c r="AX30" s="20" t="str">
        <f t="shared" si="20"/>
        <v>3G</v>
      </c>
      <c r="AY30" s="20" t="str">
        <f t="shared" si="20"/>
        <v>6G</v>
      </c>
      <c r="AZ30" s="20" t="str">
        <f t="shared" si="20"/>
        <v>9G</v>
      </c>
      <c r="BA30" s="20" t="str">
        <f t="shared" si="20"/>
        <v>13G</v>
      </c>
      <c r="BB30" s="20" t="str">
        <f t="shared" si="20"/>
        <v>17G</v>
      </c>
      <c r="BC30" s="20" t="str">
        <f t="shared" si="20"/>
        <v>19G</v>
      </c>
      <c r="BD30" s="20" t="str">
        <f t="shared" si="20"/>
        <v>22G</v>
      </c>
      <c r="BE30" s="20" t="str">
        <f t="shared" si="20"/>
        <v>21G</v>
      </c>
      <c r="BF30" s="20" t="str">
        <f t="shared" si="20"/>
        <v>17G</v>
      </c>
      <c r="BG30" s="20" t="str">
        <f t="shared" si="20"/>
        <v>19G</v>
      </c>
    </row>
    <row r="31" spans="3:79" ht="18.75" thickTop="1" thickBot="1" x14ac:dyDescent="0.5">
      <c r="C31" s="30"/>
      <c r="D31" s="5">
        <v>256</v>
      </c>
      <c r="E31" s="6" t="str">
        <f t="shared" ref="E31:S31" si="21">IF(E12="","",IF(E12="unk","unk",CONCATENATE(INT(E12/VLOOKUP(E12,$D$44:$H$49,1)),VLOOKUP(E12,$D$44:$H$49,5))))</f>
        <v/>
      </c>
      <c r="F31" s="6" t="str">
        <f t="shared" si="21"/>
        <v/>
      </c>
      <c r="G31" s="6" t="str">
        <f t="shared" si="21"/>
        <v/>
      </c>
      <c r="H31" s="6" t="str">
        <f t="shared" si="21"/>
        <v>898k</v>
      </c>
      <c r="I31" s="6" t="str">
        <f t="shared" si="21"/>
        <v>1M</v>
      </c>
      <c r="J31" s="6" t="str">
        <f t="shared" si="21"/>
        <v>3M</v>
      </c>
      <c r="K31" s="6" t="str">
        <f t="shared" si="21"/>
        <v>5M</v>
      </c>
      <c r="L31" s="6" t="str">
        <f t="shared" si="21"/>
        <v>11M</v>
      </c>
      <c r="M31" s="6" t="str">
        <f t="shared" si="21"/>
        <v>23M</v>
      </c>
      <c r="N31" s="6" t="str">
        <f t="shared" si="21"/>
        <v>46M</v>
      </c>
      <c r="O31" s="6" t="str">
        <f t="shared" si="21"/>
        <v>93M</v>
      </c>
      <c r="P31" s="6" t="str">
        <f t="shared" si="21"/>
        <v>185M</v>
      </c>
      <c r="Q31" s="6" t="str">
        <f t="shared" si="21"/>
        <v>369M</v>
      </c>
      <c r="R31" s="6" t="str">
        <f t="shared" si="21"/>
        <v>712M</v>
      </c>
      <c r="S31" s="20" t="str">
        <f t="shared" si="21"/>
        <v>1G</v>
      </c>
      <c r="W31" s="30"/>
      <c r="X31" s="5">
        <v>256</v>
      </c>
      <c r="Y31" s="6" t="str">
        <f t="shared" ref="Y31:AM31" si="22">IF(Y12="","",IF(Y12="unk","unk",CONCATENATE(INT(Y12/VLOOKUP(Y12,$D$44:$H$49,1)),VLOOKUP(Y12,$D$44:$H$49,5))))</f>
        <v/>
      </c>
      <c r="Z31" s="6" t="str">
        <f t="shared" si="22"/>
        <v/>
      </c>
      <c r="AA31" s="6" t="str">
        <f t="shared" si="22"/>
        <v/>
      </c>
      <c r="AB31" s="6" t="str">
        <f t="shared" si="22"/>
        <v>14M</v>
      </c>
      <c r="AC31" s="6" t="str">
        <f t="shared" si="22"/>
        <v>28M</v>
      </c>
      <c r="AD31" s="6" t="str">
        <f t="shared" si="22"/>
        <v>44M</v>
      </c>
      <c r="AE31" s="6" t="str">
        <f t="shared" si="22"/>
        <v>115M</v>
      </c>
      <c r="AF31" s="6" t="str">
        <f t="shared" si="22"/>
        <v>228M</v>
      </c>
      <c r="AG31" s="6" t="str">
        <f t="shared" si="22"/>
        <v>456M</v>
      </c>
      <c r="AH31" s="6" t="str">
        <f t="shared" si="22"/>
        <v>900M</v>
      </c>
      <c r="AI31" s="20" t="str">
        <f t="shared" si="22"/>
        <v>1G</v>
      </c>
      <c r="AJ31" s="20" t="str">
        <f t="shared" si="22"/>
        <v>3G</v>
      </c>
      <c r="AK31" s="20" t="str">
        <f t="shared" si="22"/>
        <v>5G</v>
      </c>
      <c r="AL31" s="20" t="str">
        <f t="shared" si="22"/>
        <v>16G</v>
      </c>
      <c r="AM31" s="20" t="str">
        <f t="shared" si="22"/>
        <v>30G</v>
      </c>
      <c r="AQ31" s="30"/>
      <c r="AR31" s="5">
        <v>256</v>
      </c>
      <c r="AS31" s="6" t="str">
        <f t="shared" ref="AS31:BG31" si="23">IF(AS12="","",IF(AS12="unk","unk",CONCATENATE(INT(AS12/VLOOKUP(AS12,$D$44:$H$49,1)),VLOOKUP(AS12,$D$44:$H$49,5))))</f>
        <v/>
      </c>
      <c r="AT31" s="6" t="str">
        <f t="shared" si="23"/>
        <v/>
      </c>
      <c r="AU31" s="6" t="str">
        <f t="shared" si="23"/>
        <v/>
      </c>
      <c r="AV31" s="20" t="str">
        <f t="shared" si="23"/>
        <v>1G</v>
      </c>
      <c r="AW31" s="20" t="str">
        <f t="shared" si="23"/>
        <v>1G</v>
      </c>
      <c r="AX31" s="20" t="str">
        <f t="shared" si="23"/>
        <v>3G</v>
      </c>
      <c r="AY31" s="20" t="str">
        <f t="shared" si="23"/>
        <v>6G</v>
      </c>
      <c r="AZ31" s="20" t="str">
        <f t="shared" si="23"/>
        <v>9G</v>
      </c>
      <c r="BA31" s="20" t="str">
        <f t="shared" si="23"/>
        <v>13G</v>
      </c>
      <c r="BB31" s="20" t="str">
        <f t="shared" si="23"/>
        <v>16G</v>
      </c>
      <c r="BC31" s="20" t="str">
        <f t="shared" si="23"/>
        <v>20G</v>
      </c>
      <c r="BD31" s="20" t="str">
        <f t="shared" si="23"/>
        <v>21G</v>
      </c>
      <c r="BE31" s="20" t="str">
        <f t="shared" si="23"/>
        <v>22G</v>
      </c>
      <c r="BF31" s="20" t="str">
        <f t="shared" si="23"/>
        <v>17G</v>
      </c>
      <c r="BG31" s="20" t="str">
        <f t="shared" si="23"/>
        <v>19G</v>
      </c>
    </row>
    <row r="32" spans="3:79" ht="18.75" thickTop="1" thickBot="1" x14ac:dyDescent="0.5">
      <c r="C32" s="30"/>
      <c r="D32" s="5">
        <v>512</v>
      </c>
      <c r="E32" s="6" t="str">
        <f t="shared" ref="E32:S32" si="24">IF(E13="","",IF(E13="unk","unk",CONCATENATE(INT(E13/VLOOKUP(E13,$D$44:$H$49,1)),VLOOKUP(E13,$D$44:$H$49,5))))</f>
        <v/>
      </c>
      <c r="F32" s="6" t="str">
        <f t="shared" si="24"/>
        <v/>
      </c>
      <c r="G32" s="6" t="str">
        <f t="shared" si="24"/>
        <v/>
      </c>
      <c r="H32" s="6" t="str">
        <f t="shared" si="24"/>
        <v/>
      </c>
      <c r="I32" s="6" t="str">
        <f t="shared" si="24"/>
        <v>449k</v>
      </c>
      <c r="J32" s="6" t="str">
        <f t="shared" si="24"/>
        <v>812k</v>
      </c>
      <c r="K32" s="6" t="str">
        <f t="shared" si="24"/>
        <v>1M</v>
      </c>
      <c r="L32" s="6" t="str">
        <f t="shared" si="24"/>
        <v>3M</v>
      </c>
      <c r="M32" s="6" t="str">
        <f t="shared" si="24"/>
        <v>5M</v>
      </c>
      <c r="N32" s="6" t="str">
        <f t="shared" si="24"/>
        <v>11M</v>
      </c>
      <c r="O32" s="6" t="str">
        <f t="shared" si="24"/>
        <v>24M</v>
      </c>
      <c r="P32" s="6" t="str">
        <f t="shared" si="24"/>
        <v>45M</v>
      </c>
      <c r="Q32" s="6" t="str">
        <f t="shared" si="24"/>
        <v>92M</v>
      </c>
      <c r="R32" s="6" t="str">
        <f t="shared" si="24"/>
        <v>186M</v>
      </c>
      <c r="S32" s="6" t="str">
        <f t="shared" si="24"/>
        <v>373M</v>
      </c>
      <c r="W32" s="30"/>
      <c r="X32" s="5">
        <v>512</v>
      </c>
      <c r="Y32" s="6" t="str">
        <f t="shared" ref="Y32:AM32" si="25">IF(Y13="","",IF(Y13="unk","unk",CONCATENATE(INT(Y13/VLOOKUP(Y13,$D$44:$H$49,1)),VLOOKUP(Y13,$D$44:$H$49,5))))</f>
        <v/>
      </c>
      <c r="Z32" s="6" t="str">
        <f t="shared" si="25"/>
        <v/>
      </c>
      <c r="AA32" s="6" t="str">
        <f t="shared" si="25"/>
        <v/>
      </c>
      <c r="AB32" s="6" t="str">
        <f t="shared" si="25"/>
        <v/>
      </c>
      <c r="AC32" s="6" t="str">
        <f t="shared" si="25"/>
        <v>12M</v>
      </c>
      <c r="AD32" s="6" t="str">
        <f t="shared" si="25"/>
        <v>18M</v>
      </c>
      <c r="AE32" s="6" t="str">
        <f t="shared" si="25"/>
        <v>46M</v>
      </c>
      <c r="AF32" s="6" t="str">
        <f t="shared" si="25"/>
        <v>86M</v>
      </c>
      <c r="AG32" s="6" t="str">
        <f t="shared" si="25"/>
        <v>189M</v>
      </c>
      <c r="AH32" s="6" t="str">
        <f t="shared" si="25"/>
        <v>296M</v>
      </c>
      <c r="AI32" s="6" t="str">
        <f t="shared" si="25"/>
        <v>777M</v>
      </c>
      <c r="AJ32" s="20" t="str">
        <f t="shared" si="25"/>
        <v>1G</v>
      </c>
      <c r="AK32" s="20" t="str">
        <f t="shared" si="25"/>
        <v>3G</v>
      </c>
      <c r="AL32" s="20" t="str">
        <f t="shared" si="25"/>
        <v>6G</v>
      </c>
      <c r="AM32" s="20" t="str">
        <f t="shared" si="25"/>
        <v>9G</v>
      </c>
      <c r="AQ32" s="30"/>
      <c r="AR32" s="5">
        <v>512</v>
      </c>
      <c r="AS32" s="6" t="str">
        <f t="shared" ref="AS32:BG32" si="26">IF(AS13="","",IF(AS13="unk","unk",CONCATENATE(INT(AS13/VLOOKUP(AS13,$D$44:$H$49,1)),VLOOKUP(AS13,$D$44:$H$49,5))))</f>
        <v/>
      </c>
      <c r="AT32" s="6" t="str">
        <f t="shared" si="26"/>
        <v/>
      </c>
      <c r="AU32" s="6" t="str">
        <f t="shared" si="26"/>
        <v/>
      </c>
      <c r="AV32" s="6" t="str">
        <f t="shared" si="26"/>
        <v/>
      </c>
      <c r="AW32" s="20" t="str">
        <f t="shared" si="26"/>
        <v>1G</v>
      </c>
      <c r="AX32" s="20" t="str">
        <f t="shared" si="26"/>
        <v>3G</v>
      </c>
      <c r="AY32" s="20" t="str">
        <f t="shared" si="26"/>
        <v>7G</v>
      </c>
      <c r="AZ32" s="20" t="str">
        <f t="shared" si="26"/>
        <v>9G</v>
      </c>
      <c r="BA32" s="20" t="str">
        <f t="shared" si="26"/>
        <v>12G</v>
      </c>
      <c r="BB32" s="20" t="str">
        <f t="shared" si="26"/>
        <v>17G</v>
      </c>
      <c r="BC32" s="20" t="str">
        <f t="shared" si="26"/>
        <v>20G</v>
      </c>
      <c r="BD32" s="20" t="str">
        <f t="shared" si="26"/>
        <v>22G</v>
      </c>
      <c r="BE32" s="20" t="str">
        <f t="shared" si="26"/>
        <v>21G</v>
      </c>
      <c r="BF32" s="20" t="str">
        <f t="shared" si="26"/>
        <v>19G</v>
      </c>
      <c r="BG32" s="20" t="str">
        <f t="shared" si="26"/>
        <v>17G</v>
      </c>
    </row>
    <row r="33" spans="3:76" ht="18.75" thickTop="1" thickBot="1" x14ac:dyDescent="0.5">
      <c r="C33" s="30"/>
      <c r="D33" s="5" t="s">
        <v>48</v>
      </c>
      <c r="E33" s="6" t="str">
        <f t="shared" ref="E33:S33" si="27">IF(E14="","",IF(E14="unk","unk",CONCATENATE(INT(E14/VLOOKUP(E14,$D$44:$H$49,1)),VLOOKUP(E14,$D$44:$H$49,5))))</f>
        <v/>
      </c>
      <c r="F33" s="6" t="str">
        <f t="shared" si="27"/>
        <v/>
      </c>
      <c r="G33" s="6" t="str">
        <f t="shared" si="27"/>
        <v/>
      </c>
      <c r="H33" s="6" t="str">
        <f t="shared" si="27"/>
        <v/>
      </c>
      <c r="I33" s="6" t="str">
        <f t="shared" si="27"/>
        <v/>
      </c>
      <c r="J33" s="6" t="str">
        <f t="shared" si="27"/>
        <v>232k</v>
      </c>
      <c r="K33" s="6" t="str">
        <f t="shared" si="27"/>
        <v>405k</v>
      </c>
      <c r="L33" s="6" t="str">
        <f t="shared" si="27"/>
        <v>782k</v>
      </c>
      <c r="M33" s="6" t="str">
        <f t="shared" si="27"/>
        <v>1M</v>
      </c>
      <c r="N33" s="6" t="str">
        <f t="shared" si="27"/>
        <v>2M</v>
      </c>
      <c r="O33" s="6" t="str">
        <f t="shared" si="27"/>
        <v>6M</v>
      </c>
      <c r="P33" s="6" t="str">
        <f t="shared" si="27"/>
        <v>11M</v>
      </c>
      <c r="Q33" s="6" t="str">
        <f t="shared" si="27"/>
        <v>24M</v>
      </c>
      <c r="R33" s="6" t="str">
        <f t="shared" si="27"/>
        <v>47M</v>
      </c>
      <c r="S33" s="6" t="str">
        <f t="shared" si="27"/>
        <v>94M</v>
      </c>
      <c r="W33" s="30"/>
      <c r="X33" s="5" t="s">
        <v>48</v>
      </c>
      <c r="Y33" s="6" t="str">
        <f t="shared" ref="Y33:AM33" si="28">IF(Y14="","",IF(Y14="unk","unk",CONCATENATE(INT(Y14/VLOOKUP(Y14,$D$44:$H$49,1)),VLOOKUP(Y14,$D$44:$H$49,5))))</f>
        <v/>
      </c>
      <c r="Z33" s="6" t="str">
        <f t="shared" si="28"/>
        <v/>
      </c>
      <c r="AA33" s="6" t="str">
        <f t="shared" si="28"/>
        <v/>
      </c>
      <c r="AB33" s="6" t="str">
        <f t="shared" si="28"/>
        <v/>
      </c>
      <c r="AC33" s="6" t="str">
        <f t="shared" si="28"/>
        <v/>
      </c>
      <c r="AD33" s="6" t="str">
        <f t="shared" si="28"/>
        <v>13M</v>
      </c>
      <c r="AE33" s="6" t="str">
        <f t="shared" si="28"/>
        <v>26M</v>
      </c>
      <c r="AF33" s="6" t="str">
        <f t="shared" si="28"/>
        <v>52M</v>
      </c>
      <c r="AG33" s="6" t="str">
        <f t="shared" si="28"/>
        <v>100M</v>
      </c>
      <c r="AH33" s="6" t="str">
        <f t="shared" si="28"/>
        <v>181M</v>
      </c>
      <c r="AI33" s="6" t="str">
        <f t="shared" si="28"/>
        <v>428M</v>
      </c>
      <c r="AJ33" s="6" t="str">
        <f t="shared" si="28"/>
        <v>783M</v>
      </c>
      <c r="AK33" s="20" t="str">
        <f t="shared" si="28"/>
        <v>1G</v>
      </c>
      <c r="AL33" s="20" t="str">
        <f t="shared" si="28"/>
        <v>2G</v>
      </c>
      <c r="AM33" s="20" t="str">
        <f t="shared" si="28"/>
        <v>5G</v>
      </c>
      <c r="AQ33" s="30"/>
      <c r="AR33" s="5" t="s">
        <v>48</v>
      </c>
      <c r="AS33" s="6" t="str">
        <f t="shared" ref="AS33:BG33" si="29">IF(AS14="","",IF(AS14="unk","unk",CONCATENATE(INT(AS14/VLOOKUP(AS14,$D$44:$H$49,1)),VLOOKUP(AS14,$D$44:$H$49,5))))</f>
        <v/>
      </c>
      <c r="AT33" s="6" t="str">
        <f t="shared" si="29"/>
        <v/>
      </c>
      <c r="AU33" s="6" t="str">
        <f t="shared" si="29"/>
        <v/>
      </c>
      <c r="AV33" s="6" t="str">
        <f t="shared" si="29"/>
        <v/>
      </c>
      <c r="AW33" s="6" t="str">
        <f t="shared" si="29"/>
        <v/>
      </c>
      <c r="AX33" s="20" t="str">
        <f t="shared" si="29"/>
        <v>3G</v>
      </c>
      <c r="AY33" s="20" t="str">
        <f t="shared" si="29"/>
        <v>5G</v>
      </c>
      <c r="AZ33" s="20" t="str">
        <f t="shared" si="29"/>
        <v>11G</v>
      </c>
      <c r="BA33" s="20" t="str">
        <f t="shared" si="29"/>
        <v>13G</v>
      </c>
      <c r="BB33" s="20" t="str">
        <f t="shared" si="29"/>
        <v>16G</v>
      </c>
      <c r="BC33" s="20" t="str">
        <f t="shared" si="29"/>
        <v>17G</v>
      </c>
      <c r="BD33" s="20" t="str">
        <f t="shared" si="29"/>
        <v>22G</v>
      </c>
      <c r="BE33" s="20" t="str">
        <f t="shared" si="29"/>
        <v>20G</v>
      </c>
      <c r="BF33" s="20" t="str">
        <f t="shared" si="29"/>
        <v>17G</v>
      </c>
      <c r="BG33" s="20" t="str">
        <f t="shared" si="29"/>
        <v>17G</v>
      </c>
    </row>
    <row r="34" spans="3:76" ht="18.75" thickTop="1" thickBot="1" x14ac:dyDescent="0.5">
      <c r="C34" s="30"/>
      <c r="D34" s="5" t="s">
        <v>49</v>
      </c>
      <c r="E34" s="6" t="str">
        <f t="shared" ref="E34:S34" si="30">IF(E15="","",IF(E15="unk","unk",CONCATENATE(INT(E15/VLOOKUP(E15,$D$44:$H$49,1)),VLOOKUP(E15,$D$44:$H$49,5))))</f>
        <v/>
      </c>
      <c r="F34" s="6" t="str">
        <f t="shared" si="30"/>
        <v/>
      </c>
      <c r="G34" s="6" t="str">
        <f t="shared" si="30"/>
        <v/>
      </c>
      <c r="H34" s="6" t="str">
        <f t="shared" si="30"/>
        <v/>
      </c>
      <c r="I34" s="6" t="str">
        <f t="shared" si="30"/>
        <v/>
      </c>
      <c r="J34" s="6" t="str">
        <f t="shared" si="30"/>
        <v/>
      </c>
      <c r="K34" s="6" t="str">
        <f t="shared" si="30"/>
        <v>113k</v>
      </c>
      <c r="L34" s="6" t="str">
        <f t="shared" si="30"/>
        <v>184k</v>
      </c>
      <c r="M34" s="6" t="str">
        <f t="shared" si="30"/>
        <v>330k</v>
      </c>
      <c r="N34" s="6" t="str">
        <f t="shared" si="30"/>
        <v>746k</v>
      </c>
      <c r="O34" s="6" t="str">
        <f t="shared" si="30"/>
        <v>1M</v>
      </c>
      <c r="P34" s="6" t="str">
        <f t="shared" si="30"/>
        <v>2M</v>
      </c>
      <c r="Q34" s="6" t="str">
        <f t="shared" si="30"/>
        <v>5M</v>
      </c>
      <c r="R34" s="6" t="str">
        <f t="shared" si="30"/>
        <v>11M</v>
      </c>
      <c r="S34" s="6" t="str">
        <f t="shared" si="30"/>
        <v>23M</v>
      </c>
      <c r="W34" s="30"/>
      <c r="X34" s="5" t="s">
        <v>49</v>
      </c>
      <c r="Y34" s="6" t="str">
        <f t="shared" ref="Y34:AM34" si="31">IF(Y15="","",IF(Y15="unk","unk",CONCATENATE(INT(Y15/VLOOKUP(Y15,$D$44:$H$49,1)),VLOOKUP(Y15,$D$44:$H$49,5))))</f>
        <v/>
      </c>
      <c r="Z34" s="6" t="str">
        <f t="shared" si="31"/>
        <v/>
      </c>
      <c r="AA34" s="6" t="str">
        <f t="shared" si="31"/>
        <v/>
      </c>
      <c r="AB34" s="6" t="str">
        <f t="shared" si="31"/>
        <v/>
      </c>
      <c r="AC34" s="6" t="str">
        <f t="shared" si="31"/>
        <v/>
      </c>
      <c r="AD34" s="6" t="str">
        <f t="shared" si="31"/>
        <v/>
      </c>
      <c r="AE34" s="6" t="str">
        <f t="shared" si="31"/>
        <v>11M</v>
      </c>
      <c r="AF34" s="6" t="str">
        <f t="shared" si="31"/>
        <v>21M</v>
      </c>
      <c r="AG34" s="6" t="str">
        <f t="shared" si="31"/>
        <v>34M</v>
      </c>
      <c r="AH34" s="6" t="str">
        <f t="shared" si="31"/>
        <v>97M</v>
      </c>
      <c r="AI34" s="6" t="str">
        <f t="shared" si="31"/>
        <v>188M</v>
      </c>
      <c r="AJ34" s="6" t="str">
        <f t="shared" si="31"/>
        <v>390M</v>
      </c>
      <c r="AK34" s="6" t="str">
        <f t="shared" si="31"/>
        <v>740M</v>
      </c>
      <c r="AL34" s="20" t="str">
        <f t="shared" si="31"/>
        <v>1G</v>
      </c>
      <c r="AM34" s="20" t="str">
        <f t="shared" si="31"/>
        <v>2G</v>
      </c>
      <c r="AQ34" s="30"/>
      <c r="AR34" s="5" t="s">
        <v>49</v>
      </c>
      <c r="AS34" s="6" t="str">
        <f t="shared" ref="AS34:BG34" si="32">IF(AS15="","",IF(AS15="unk","unk",CONCATENATE(INT(AS15/VLOOKUP(AS15,$D$44:$H$49,1)),VLOOKUP(AS15,$D$44:$H$49,5))))</f>
        <v/>
      </c>
      <c r="AT34" s="6" t="str">
        <f t="shared" si="32"/>
        <v/>
      </c>
      <c r="AU34" s="6" t="str">
        <f t="shared" si="32"/>
        <v/>
      </c>
      <c r="AV34" s="6" t="str">
        <f t="shared" si="32"/>
        <v/>
      </c>
      <c r="AW34" s="6" t="str">
        <f t="shared" si="32"/>
        <v/>
      </c>
      <c r="AX34" s="6" t="str">
        <f t="shared" si="32"/>
        <v/>
      </c>
      <c r="AY34" s="20" t="str">
        <f t="shared" si="32"/>
        <v>6G</v>
      </c>
      <c r="AZ34" s="20" t="str">
        <f t="shared" si="32"/>
        <v>10G</v>
      </c>
      <c r="BA34" s="20" t="str">
        <f t="shared" si="32"/>
        <v>12G</v>
      </c>
      <c r="BB34" s="20" t="str">
        <f t="shared" si="32"/>
        <v>17G</v>
      </c>
      <c r="BC34" s="20" t="str">
        <f t="shared" si="32"/>
        <v>19G</v>
      </c>
      <c r="BD34" s="20" t="str">
        <f t="shared" si="32"/>
        <v>21G</v>
      </c>
      <c r="BE34" s="20" t="str">
        <f t="shared" si="32"/>
        <v>19G</v>
      </c>
      <c r="BF34" s="20" t="str">
        <f t="shared" si="32"/>
        <v>13G</v>
      </c>
      <c r="BG34" s="20" t="str">
        <f t="shared" si="32"/>
        <v>21G</v>
      </c>
    </row>
    <row r="35" spans="3:76" ht="18.75" thickTop="1" thickBot="1" x14ac:dyDescent="0.5">
      <c r="C35" s="30"/>
      <c r="D35" s="5" t="s">
        <v>50</v>
      </c>
      <c r="E35" s="6" t="str">
        <f t="shared" ref="E35:S35" si="33">IF(E16="","",IF(E16="unk","unk",CONCATENATE(INT(E16/VLOOKUP(E16,$D$44:$H$49,1)),VLOOKUP(E16,$D$44:$H$49,5))))</f>
        <v/>
      </c>
      <c r="F35" s="6" t="str">
        <f t="shared" si="33"/>
        <v/>
      </c>
      <c r="G35" s="6" t="str">
        <f t="shared" si="33"/>
        <v/>
      </c>
      <c r="H35" s="6" t="str">
        <f t="shared" si="33"/>
        <v/>
      </c>
      <c r="I35" s="6" t="str">
        <f t="shared" si="33"/>
        <v/>
      </c>
      <c r="J35" s="6" t="str">
        <f t="shared" si="33"/>
        <v/>
      </c>
      <c r="K35" s="6" t="str">
        <f t="shared" si="33"/>
        <v/>
      </c>
      <c r="L35" s="6" t="str">
        <f t="shared" si="33"/>
        <v>52k</v>
      </c>
      <c r="M35" s="6" t="str">
        <f t="shared" si="33"/>
        <v>85k</v>
      </c>
      <c r="N35" s="6" t="str">
        <f t="shared" si="33"/>
        <v>188k</v>
      </c>
      <c r="O35" s="6" t="str">
        <f t="shared" si="33"/>
        <v>363k</v>
      </c>
      <c r="P35" s="6" t="str">
        <f t="shared" si="33"/>
        <v>725k</v>
      </c>
      <c r="Q35" s="6" t="str">
        <f t="shared" si="33"/>
        <v>1M</v>
      </c>
      <c r="R35" s="6" t="str">
        <f t="shared" si="33"/>
        <v>2M</v>
      </c>
      <c r="S35" s="6" t="str">
        <f t="shared" si="33"/>
        <v>5M</v>
      </c>
      <c r="W35" s="30"/>
      <c r="X35" s="5" t="s">
        <v>50</v>
      </c>
      <c r="Y35" s="6" t="str">
        <f t="shared" ref="Y35:AM35" si="34">IF(Y16="","",IF(Y16="unk","unk",CONCATENATE(INT(Y16/VLOOKUP(Y16,$D$44:$H$49,1)),VLOOKUP(Y16,$D$44:$H$49,5))))</f>
        <v/>
      </c>
      <c r="Z35" s="6" t="str">
        <f t="shared" si="34"/>
        <v/>
      </c>
      <c r="AA35" s="6" t="str">
        <f t="shared" si="34"/>
        <v/>
      </c>
      <c r="AB35" s="6" t="str">
        <f t="shared" si="34"/>
        <v/>
      </c>
      <c r="AC35" s="6" t="str">
        <f t="shared" si="34"/>
        <v/>
      </c>
      <c r="AD35" s="6" t="str">
        <f t="shared" si="34"/>
        <v/>
      </c>
      <c r="AE35" s="6" t="str">
        <f t="shared" si="34"/>
        <v/>
      </c>
      <c r="AF35" s="6" t="str">
        <f t="shared" si="34"/>
        <v>9M</v>
      </c>
      <c r="AG35" s="6" t="str">
        <f t="shared" si="34"/>
        <v>23M</v>
      </c>
      <c r="AH35" s="6" t="str">
        <f t="shared" si="34"/>
        <v>49M</v>
      </c>
      <c r="AI35" s="6" t="str">
        <f t="shared" si="34"/>
        <v>76M</v>
      </c>
      <c r="AJ35" s="6" t="str">
        <f t="shared" si="34"/>
        <v>201M</v>
      </c>
      <c r="AK35" s="6" t="str">
        <f t="shared" si="34"/>
        <v>427M</v>
      </c>
      <c r="AL35" s="6" t="str">
        <f t="shared" si="34"/>
        <v>791M</v>
      </c>
      <c r="AM35" s="20" t="str">
        <f t="shared" si="34"/>
        <v>1G</v>
      </c>
      <c r="AQ35" s="30"/>
      <c r="AR35" s="5" t="s">
        <v>50</v>
      </c>
      <c r="AS35" s="6" t="str">
        <f t="shared" ref="AS35:BG35" si="35">IF(AS16="","",IF(AS16="unk","unk",CONCATENATE(INT(AS16/VLOOKUP(AS16,$D$44:$H$49,1)),VLOOKUP(AS16,$D$44:$H$49,5))))</f>
        <v/>
      </c>
      <c r="AT35" s="6" t="str">
        <f t="shared" si="35"/>
        <v/>
      </c>
      <c r="AU35" s="6" t="str">
        <f t="shared" si="35"/>
        <v/>
      </c>
      <c r="AV35" s="6" t="str">
        <f t="shared" si="35"/>
        <v/>
      </c>
      <c r="AW35" s="6" t="str">
        <f t="shared" si="35"/>
        <v/>
      </c>
      <c r="AX35" s="6" t="str">
        <f t="shared" si="35"/>
        <v/>
      </c>
      <c r="AY35" s="6" t="str">
        <f t="shared" si="35"/>
        <v/>
      </c>
      <c r="AZ35" s="20" t="str">
        <f t="shared" si="35"/>
        <v>8G</v>
      </c>
      <c r="BA35" s="20" t="str">
        <f t="shared" si="35"/>
        <v>14G</v>
      </c>
      <c r="BB35" s="20" t="str">
        <f t="shared" si="35"/>
        <v>17G</v>
      </c>
      <c r="BC35" s="20" t="str">
        <f t="shared" si="35"/>
        <v>20G</v>
      </c>
      <c r="BD35" s="20" t="str">
        <f t="shared" si="35"/>
        <v>21G</v>
      </c>
      <c r="BE35" s="20" t="str">
        <f t="shared" si="35"/>
        <v>18G</v>
      </c>
      <c r="BF35" s="20" t="str">
        <f t="shared" si="35"/>
        <v>12G</v>
      </c>
      <c r="BG35" s="20" t="str">
        <f t="shared" si="35"/>
        <v>19G</v>
      </c>
    </row>
    <row r="36" spans="3:76" ht="18.75" thickTop="1" thickBot="1" x14ac:dyDescent="0.5">
      <c r="C36" s="30"/>
      <c r="D36" s="5" t="s">
        <v>51</v>
      </c>
      <c r="E36" s="6" t="str">
        <f t="shared" ref="E36:S36" si="36">IF(E17="","",IF(E17="unk","unk",CONCATENATE(INT(E17/VLOOKUP(E17,$D$44:$H$49,1)),VLOOKUP(E17,$D$44:$H$49,5))))</f>
        <v/>
      </c>
      <c r="F36" s="6" t="str">
        <f t="shared" si="36"/>
        <v/>
      </c>
      <c r="G36" s="6" t="str">
        <f t="shared" si="36"/>
        <v/>
      </c>
      <c r="H36" s="6" t="str">
        <f t="shared" si="36"/>
        <v/>
      </c>
      <c r="I36" s="6" t="str">
        <f t="shared" si="36"/>
        <v/>
      </c>
      <c r="J36" s="6" t="str">
        <f t="shared" si="36"/>
        <v/>
      </c>
      <c r="K36" s="6" t="str">
        <f t="shared" si="36"/>
        <v/>
      </c>
      <c r="L36" s="6" t="str">
        <f t="shared" si="36"/>
        <v/>
      </c>
      <c r="M36" s="6" t="str">
        <f t="shared" si="36"/>
        <v>24k</v>
      </c>
      <c r="N36" s="6" t="str">
        <f t="shared" si="36"/>
        <v>42k</v>
      </c>
      <c r="O36" s="6" t="str">
        <f t="shared" si="36"/>
        <v>76k</v>
      </c>
      <c r="P36" s="6" t="str">
        <f t="shared" si="36"/>
        <v>183k</v>
      </c>
      <c r="Q36" s="6" t="str">
        <f t="shared" si="36"/>
        <v>361k</v>
      </c>
      <c r="R36" s="6" t="str">
        <f t="shared" si="36"/>
        <v>712k</v>
      </c>
      <c r="S36" s="6" t="str">
        <f t="shared" si="36"/>
        <v>1M</v>
      </c>
      <c r="W36" s="30"/>
      <c r="X36" s="5" t="s">
        <v>51</v>
      </c>
      <c r="Y36" s="6" t="str">
        <f t="shared" ref="Y36:AM36" si="37">IF(Y17="","",IF(Y17="unk","unk",CONCATENATE(INT(Y17/VLOOKUP(Y17,$D$44:$H$49,1)),VLOOKUP(Y17,$D$44:$H$49,5))))</f>
        <v/>
      </c>
      <c r="Z36" s="6" t="str">
        <f t="shared" si="37"/>
        <v/>
      </c>
      <c r="AA36" s="6" t="str">
        <f t="shared" si="37"/>
        <v/>
      </c>
      <c r="AB36" s="6" t="str">
        <f t="shared" si="37"/>
        <v/>
      </c>
      <c r="AC36" s="6" t="str">
        <f t="shared" si="37"/>
        <v/>
      </c>
      <c r="AD36" s="6" t="str">
        <f t="shared" si="37"/>
        <v/>
      </c>
      <c r="AE36" s="6" t="str">
        <f t="shared" si="37"/>
        <v/>
      </c>
      <c r="AF36" s="6" t="str">
        <f t="shared" si="37"/>
        <v/>
      </c>
      <c r="AG36" s="6" t="str">
        <f t="shared" si="37"/>
        <v>10M</v>
      </c>
      <c r="AH36" s="6" t="str">
        <f t="shared" si="37"/>
        <v>20M</v>
      </c>
      <c r="AI36" s="6" t="str">
        <f t="shared" si="37"/>
        <v>36M</v>
      </c>
      <c r="AJ36" s="6" t="str">
        <f t="shared" si="37"/>
        <v>68M</v>
      </c>
      <c r="AK36" s="6" t="str">
        <f t="shared" si="37"/>
        <v>170M</v>
      </c>
      <c r="AL36" s="6" t="str">
        <f t="shared" si="37"/>
        <v>330M</v>
      </c>
      <c r="AM36" s="6" t="str">
        <f t="shared" si="37"/>
        <v>683M</v>
      </c>
      <c r="AQ36" s="30"/>
      <c r="AR36" s="5" t="s">
        <v>51</v>
      </c>
      <c r="AS36" s="6" t="str">
        <f t="shared" ref="AS36:BG36" si="38">IF(AS17="","",IF(AS17="unk","unk",CONCATENATE(INT(AS17/VLOOKUP(AS17,$D$44:$H$49,1)),VLOOKUP(AS17,$D$44:$H$49,5))))</f>
        <v/>
      </c>
      <c r="AT36" s="6" t="str">
        <f t="shared" si="38"/>
        <v/>
      </c>
      <c r="AU36" s="6" t="str">
        <f t="shared" si="38"/>
        <v/>
      </c>
      <c r="AV36" s="6" t="str">
        <f t="shared" si="38"/>
        <v/>
      </c>
      <c r="AW36" s="6" t="str">
        <f t="shared" si="38"/>
        <v/>
      </c>
      <c r="AX36" s="6" t="str">
        <f t="shared" si="38"/>
        <v/>
      </c>
      <c r="AY36" s="6" t="str">
        <f t="shared" si="38"/>
        <v/>
      </c>
      <c r="AZ36" s="6" t="str">
        <f t="shared" si="38"/>
        <v/>
      </c>
      <c r="BA36" s="20" t="str">
        <f t="shared" si="38"/>
        <v>13G</v>
      </c>
      <c r="BB36" s="20" t="str">
        <f t="shared" si="38"/>
        <v>18G</v>
      </c>
      <c r="BC36" s="20" t="str">
        <f t="shared" si="38"/>
        <v>19G</v>
      </c>
      <c r="BD36" s="20" t="str">
        <f t="shared" si="38"/>
        <v>21G</v>
      </c>
      <c r="BE36" s="20" t="str">
        <f t="shared" si="38"/>
        <v>16G</v>
      </c>
      <c r="BF36" s="20" t="str">
        <f t="shared" si="38"/>
        <v>9G</v>
      </c>
      <c r="BG36" s="20" t="str">
        <f t="shared" si="38"/>
        <v>17G</v>
      </c>
    </row>
    <row r="37" spans="3:76" ht="18.75" thickTop="1" thickBot="1" x14ac:dyDescent="0.5">
      <c r="C37" s="31"/>
      <c r="D37" s="5" t="s">
        <v>52</v>
      </c>
      <c r="E37" s="6" t="str">
        <f t="shared" ref="E37:S37" si="39">IF(E18="","",IF(E18="unk","unk",CONCATENATE(INT(E18/VLOOKUP(E18,$D$44:$H$49,1)),VLOOKUP(E18,$D$44:$H$49,5))))</f>
        <v/>
      </c>
      <c r="F37" s="6" t="str">
        <f t="shared" si="39"/>
        <v/>
      </c>
      <c r="G37" s="6" t="str">
        <f t="shared" si="39"/>
        <v/>
      </c>
      <c r="H37" s="6" t="str">
        <f t="shared" si="39"/>
        <v/>
      </c>
      <c r="I37" s="6" t="str">
        <f t="shared" si="39"/>
        <v/>
      </c>
      <c r="J37" s="6" t="str">
        <f t="shared" si="39"/>
        <v/>
      </c>
      <c r="K37" s="6" t="str">
        <f t="shared" si="39"/>
        <v/>
      </c>
      <c r="L37" s="6" t="str">
        <f t="shared" si="39"/>
        <v/>
      </c>
      <c r="M37" s="6" t="str">
        <f t="shared" si="39"/>
        <v/>
      </c>
      <c r="N37" s="6" t="str">
        <f t="shared" si="39"/>
        <v>12k</v>
      </c>
      <c r="O37" s="6" t="str">
        <f t="shared" si="39"/>
        <v>20k</v>
      </c>
      <c r="P37" s="6" t="str">
        <f t="shared" si="39"/>
        <v>46k</v>
      </c>
      <c r="Q37" s="6" t="str">
        <f t="shared" si="39"/>
        <v>90k</v>
      </c>
      <c r="R37" s="6" t="str">
        <f t="shared" si="39"/>
        <v>179k</v>
      </c>
      <c r="S37" s="6" t="str">
        <f t="shared" si="39"/>
        <v>357k</v>
      </c>
      <c r="W37" s="31"/>
      <c r="X37" s="5" t="s">
        <v>52</v>
      </c>
      <c r="Y37" s="6" t="str">
        <f t="shared" ref="Y37:AM37" si="40">IF(Y18="","",IF(Y18="unk","unk",CONCATENATE(INT(Y18/VLOOKUP(Y18,$D$44:$H$49,1)),VLOOKUP(Y18,$D$44:$H$49,5))))</f>
        <v/>
      </c>
      <c r="Z37" s="6" t="str">
        <f t="shared" si="40"/>
        <v/>
      </c>
      <c r="AA37" s="6" t="str">
        <f t="shared" si="40"/>
        <v/>
      </c>
      <c r="AB37" s="6" t="str">
        <f t="shared" si="40"/>
        <v/>
      </c>
      <c r="AC37" s="6" t="str">
        <f t="shared" si="40"/>
        <v/>
      </c>
      <c r="AD37" s="6" t="str">
        <f t="shared" si="40"/>
        <v/>
      </c>
      <c r="AE37" s="6" t="str">
        <f t="shared" si="40"/>
        <v/>
      </c>
      <c r="AF37" s="6" t="str">
        <f t="shared" si="40"/>
        <v/>
      </c>
      <c r="AG37" s="6" t="str">
        <f t="shared" si="40"/>
        <v/>
      </c>
      <c r="AH37" s="6" t="str">
        <f t="shared" si="40"/>
        <v>9M</v>
      </c>
      <c r="AI37" s="6" t="str">
        <f t="shared" si="40"/>
        <v>17M</v>
      </c>
      <c r="AJ37" s="6" t="str">
        <f t="shared" si="40"/>
        <v>45M</v>
      </c>
      <c r="AK37" s="6" t="str">
        <f t="shared" si="40"/>
        <v>92M</v>
      </c>
      <c r="AL37" s="6" t="str">
        <f t="shared" si="40"/>
        <v>185M</v>
      </c>
      <c r="AM37" s="6" t="str">
        <f t="shared" si="40"/>
        <v>383M</v>
      </c>
      <c r="AQ37" s="31"/>
      <c r="AR37" s="5" t="s">
        <v>52</v>
      </c>
      <c r="AS37" s="6" t="str">
        <f t="shared" ref="AS37:BG37" si="41">IF(AS18="","",IF(AS18="unk","unk",CONCATENATE(INT(AS18/VLOOKUP(AS18,$D$44:$H$49,1)),VLOOKUP(AS18,$D$44:$H$49,5))))</f>
        <v/>
      </c>
      <c r="AT37" s="6" t="str">
        <f t="shared" si="41"/>
        <v/>
      </c>
      <c r="AU37" s="6" t="str">
        <f t="shared" si="41"/>
        <v/>
      </c>
      <c r="AV37" s="6" t="str">
        <f t="shared" si="41"/>
        <v/>
      </c>
      <c r="AW37" s="6" t="str">
        <f t="shared" si="41"/>
        <v/>
      </c>
      <c r="AX37" s="6" t="str">
        <f t="shared" si="41"/>
        <v/>
      </c>
      <c r="AY37" s="6" t="str">
        <f t="shared" si="41"/>
        <v/>
      </c>
      <c r="AZ37" s="6" t="str">
        <f t="shared" si="41"/>
        <v/>
      </c>
      <c r="BA37" s="6" t="str">
        <f t="shared" si="41"/>
        <v/>
      </c>
      <c r="BB37" s="20" t="str">
        <f t="shared" si="41"/>
        <v>18G</v>
      </c>
      <c r="BC37" s="20" t="str">
        <f t="shared" si="41"/>
        <v>19G</v>
      </c>
      <c r="BD37" s="20" t="str">
        <f t="shared" si="41"/>
        <v>20G</v>
      </c>
      <c r="BE37" s="20" t="str">
        <f t="shared" si="41"/>
        <v>14G</v>
      </c>
      <c r="BF37" s="20" t="str">
        <f t="shared" si="41"/>
        <v>9G</v>
      </c>
      <c r="BG37" s="20" t="str">
        <f t="shared" si="41"/>
        <v>15G</v>
      </c>
    </row>
    <row r="38" spans="3:76" ht="14.65" thickTop="1" x14ac:dyDescent="0.45"/>
    <row r="42" spans="3:76" ht="18" x14ac:dyDescent="0.55000000000000004">
      <c r="D42" s="16" t="s">
        <v>69</v>
      </c>
      <c r="X42" s="16" t="s">
        <v>69</v>
      </c>
      <c r="AR42" s="16" t="s">
        <v>69</v>
      </c>
      <c r="BL42" s="16" t="s">
        <v>69</v>
      </c>
    </row>
    <row r="43" spans="3:76" x14ac:dyDescent="0.45">
      <c r="D43" s="32" t="s">
        <v>61</v>
      </c>
      <c r="E43" s="32"/>
      <c r="F43" s="32" t="s">
        <v>62</v>
      </c>
      <c r="G43" s="32"/>
      <c r="H43" s="1" t="s">
        <v>63</v>
      </c>
      <c r="X43" s="32" t="s">
        <v>61</v>
      </c>
      <c r="Y43" s="32"/>
      <c r="Z43" s="32" t="s">
        <v>62</v>
      </c>
      <c r="AA43" s="32"/>
      <c r="AB43" s="1" t="s">
        <v>63</v>
      </c>
      <c r="AR43" s="32" t="s">
        <v>61</v>
      </c>
      <c r="AS43" s="32"/>
      <c r="AT43" s="32" t="s">
        <v>62</v>
      </c>
      <c r="AU43" s="32"/>
      <c r="AV43" s="1" t="s">
        <v>63</v>
      </c>
      <c r="BL43" s="32" t="s">
        <v>61</v>
      </c>
      <c r="BM43" s="32"/>
      <c r="BN43" s="32" t="s">
        <v>62</v>
      </c>
      <c r="BO43" s="32"/>
      <c r="BP43" s="1" t="s">
        <v>63</v>
      </c>
    </row>
    <row r="44" spans="3:76" x14ac:dyDescent="0.45">
      <c r="D44" s="23">
        <v>1</v>
      </c>
      <c r="E44" s="24"/>
      <c r="F44" s="23">
        <v>1000</v>
      </c>
      <c r="G44" s="24"/>
      <c r="H44" s="17" t="s">
        <v>70</v>
      </c>
      <c r="X44" s="23">
        <v>1</v>
      </c>
      <c r="Y44" s="24"/>
      <c r="Z44" s="23">
        <v>1000</v>
      </c>
      <c r="AA44" s="24"/>
      <c r="AB44" s="17" t="s">
        <v>70</v>
      </c>
      <c r="AR44" s="23">
        <v>1</v>
      </c>
      <c r="AS44" s="24"/>
      <c r="AT44" s="23">
        <v>1000</v>
      </c>
      <c r="AU44" s="24"/>
      <c r="AV44" s="17" t="s">
        <v>70</v>
      </c>
      <c r="BL44" s="23">
        <v>1</v>
      </c>
      <c r="BM44" s="24"/>
      <c r="BN44" s="23">
        <v>1000</v>
      </c>
      <c r="BO44" s="24"/>
      <c r="BP44" s="17" t="s">
        <v>70</v>
      </c>
    </row>
    <row r="45" spans="3:76" x14ac:dyDescent="0.45">
      <c r="D45" s="23">
        <v>1000</v>
      </c>
      <c r="E45" s="24"/>
      <c r="F45" s="23">
        <v>1000000</v>
      </c>
      <c r="G45" s="24"/>
      <c r="H45" s="15" t="s">
        <v>76</v>
      </c>
      <c r="X45" s="23">
        <v>1000</v>
      </c>
      <c r="Y45" s="24"/>
      <c r="Z45" s="23">
        <v>1000000</v>
      </c>
      <c r="AA45" s="24"/>
      <c r="AB45" s="15" t="s">
        <v>76</v>
      </c>
      <c r="AR45" s="23">
        <v>1000</v>
      </c>
      <c r="AS45" s="24"/>
      <c r="AT45" s="23">
        <v>1000000</v>
      </c>
      <c r="AU45" s="24"/>
      <c r="AV45" s="15" t="s">
        <v>76</v>
      </c>
      <c r="BL45" s="23">
        <v>1000</v>
      </c>
      <c r="BM45" s="24"/>
      <c r="BN45" s="23">
        <v>1000000</v>
      </c>
      <c r="BO45" s="24"/>
      <c r="BP45" s="15" t="s">
        <v>76</v>
      </c>
    </row>
    <row r="46" spans="3:76" x14ac:dyDescent="0.45">
      <c r="D46" s="23">
        <v>1000000</v>
      </c>
      <c r="E46" s="24"/>
      <c r="F46" s="23">
        <v>1000000000</v>
      </c>
      <c r="G46" s="24"/>
      <c r="H46" s="15" t="s">
        <v>65</v>
      </c>
      <c r="L46" s="23">
        <v>3000000000</v>
      </c>
      <c r="M46" s="23"/>
      <c r="N46" s="25">
        <f>L46/VLOOKUP(L46,$D$44:$H$49,1)</f>
        <v>3</v>
      </c>
      <c r="O46" s="25"/>
      <c r="P46" t="str">
        <f>VLOOKUP(L46,$D$44:$H$49,5)</f>
        <v>G</v>
      </c>
      <c r="X46" s="23">
        <v>1000000</v>
      </c>
      <c r="Y46" s="24"/>
      <c r="Z46" s="23">
        <v>1000000000</v>
      </c>
      <c r="AA46" s="24"/>
      <c r="AB46" s="15" t="s">
        <v>65</v>
      </c>
      <c r="AF46" s="23">
        <v>3000000000</v>
      </c>
      <c r="AG46" s="23"/>
      <c r="AH46" s="25">
        <f>AF46/VLOOKUP(AF46,$D$44:$H$49,1)</f>
        <v>3</v>
      </c>
      <c r="AI46" s="25"/>
      <c r="AJ46" t="str">
        <f>VLOOKUP(AF46,$D$44:$H$49,5)</f>
        <v>G</v>
      </c>
      <c r="AR46" s="23">
        <v>1000000</v>
      </c>
      <c r="AS46" s="24"/>
      <c r="AT46" s="23">
        <v>1000000000</v>
      </c>
      <c r="AU46" s="24"/>
      <c r="AV46" s="15" t="s">
        <v>65</v>
      </c>
      <c r="AZ46" s="23">
        <v>3000000000</v>
      </c>
      <c r="BA46" s="23"/>
      <c r="BB46" s="25" t="e">
        <f>AZ46/VLOOKUP(AZ46,$D$103:$H$108,1)</f>
        <v>#N/A</v>
      </c>
      <c r="BC46" s="25"/>
      <c r="BD46" t="e">
        <f>VLOOKUP(AZ46,$D$103:$H$108,5)</f>
        <v>#N/A</v>
      </c>
      <c r="BL46" s="23">
        <v>1000000</v>
      </c>
      <c r="BM46" s="24"/>
      <c r="BN46" s="23">
        <v>1000000000</v>
      </c>
      <c r="BO46" s="24"/>
      <c r="BP46" s="15" t="s">
        <v>65</v>
      </c>
      <c r="BT46" s="23">
        <v>3000000000</v>
      </c>
      <c r="BU46" s="23"/>
      <c r="BV46" s="25" t="e">
        <f>BT46/VLOOKUP(BT46,$D$103:$H$108,1)</f>
        <v>#N/A</v>
      </c>
      <c r="BW46" s="25"/>
      <c r="BX46" t="e">
        <f>VLOOKUP(BT46,$D$103:$H$108,5)</f>
        <v>#N/A</v>
      </c>
    </row>
    <row r="47" spans="3:76" x14ac:dyDescent="0.45">
      <c r="D47" s="23">
        <v>1000000000</v>
      </c>
      <c r="E47" s="24"/>
      <c r="F47" s="23">
        <v>1000000000000</v>
      </c>
      <c r="G47" s="24"/>
      <c r="H47" s="15" t="s">
        <v>66</v>
      </c>
      <c r="X47" s="23">
        <v>1000000000</v>
      </c>
      <c r="Y47" s="24"/>
      <c r="Z47" s="23">
        <v>1000000000000</v>
      </c>
      <c r="AA47" s="24"/>
      <c r="AB47" s="15" t="s">
        <v>66</v>
      </c>
      <c r="AR47" s="23">
        <v>1000000000</v>
      </c>
      <c r="AS47" s="24"/>
      <c r="AT47" s="23">
        <v>1000000000000</v>
      </c>
      <c r="AU47" s="24"/>
      <c r="AV47" s="15" t="s">
        <v>66</v>
      </c>
      <c r="BL47" s="23">
        <v>1000000000</v>
      </c>
      <c r="BM47" s="24"/>
      <c r="BN47" s="23">
        <v>1000000000000</v>
      </c>
      <c r="BO47" s="24"/>
      <c r="BP47" s="15" t="s">
        <v>66</v>
      </c>
    </row>
    <row r="48" spans="3:76" x14ac:dyDescent="0.45">
      <c r="D48" s="23">
        <v>1000000000000</v>
      </c>
      <c r="E48" s="24"/>
      <c r="F48" s="23">
        <v>1000000000000000</v>
      </c>
      <c r="G48" s="23"/>
      <c r="H48" s="15" t="s">
        <v>67</v>
      </c>
      <c r="X48" s="23">
        <v>1000000000000</v>
      </c>
      <c r="Y48" s="24"/>
      <c r="Z48" s="23">
        <v>1000000000000000</v>
      </c>
      <c r="AA48" s="23"/>
      <c r="AB48" s="15" t="s">
        <v>67</v>
      </c>
      <c r="AR48" s="23">
        <v>1000000000000</v>
      </c>
      <c r="AS48" s="24"/>
      <c r="AT48" s="23">
        <v>1000000000000000</v>
      </c>
      <c r="AU48" s="23"/>
      <c r="AV48" s="15" t="s">
        <v>67</v>
      </c>
      <c r="BL48" s="23">
        <v>1000000000000</v>
      </c>
      <c r="BM48" s="24"/>
      <c r="BN48" s="23">
        <v>1000000000000000</v>
      </c>
      <c r="BO48" s="23"/>
      <c r="BP48" s="15" t="s">
        <v>67</v>
      </c>
    </row>
    <row r="49" spans="3:79" x14ac:dyDescent="0.45">
      <c r="D49" s="23">
        <v>1000000000000000</v>
      </c>
      <c r="E49" s="23"/>
      <c r="F49" s="23">
        <v>1E+18</v>
      </c>
      <c r="G49" s="24"/>
      <c r="H49" s="15" t="s">
        <v>68</v>
      </c>
      <c r="X49" s="23">
        <v>1000000000000000</v>
      </c>
      <c r="Y49" s="23"/>
      <c r="Z49" s="23">
        <v>1E+18</v>
      </c>
      <c r="AA49" s="24"/>
      <c r="AB49" s="15" t="s">
        <v>68</v>
      </c>
      <c r="AR49" s="23">
        <v>1000000000000000</v>
      </c>
      <c r="AS49" s="23"/>
      <c r="AT49" s="23">
        <v>1E+18</v>
      </c>
      <c r="AU49" s="24"/>
      <c r="AV49" s="15" t="s">
        <v>68</v>
      </c>
      <c r="BL49" s="23">
        <v>1000000000000000</v>
      </c>
      <c r="BM49" s="23"/>
      <c r="BN49" s="23">
        <v>1E+18</v>
      </c>
      <c r="BO49" s="24"/>
      <c r="BP49" s="15" t="s">
        <v>68</v>
      </c>
    </row>
    <row r="50" spans="3:79" x14ac:dyDescent="0.45">
      <c r="D50" s="23">
        <v>1E+18</v>
      </c>
      <c r="E50" s="24"/>
      <c r="F50" s="23">
        <v>1E+21</v>
      </c>
      <c r="G50" s="23"/>
      <c r="H50" s="15" t="s">
        <v>74</v>
      </c>
      <c r="X50" s="23">
        <v>1E+18</v>
      </c>
      <c r="Y50" s="24"/>
      <c r="Z50" s="23">
        <v>1E+21</v>
      </c>
      <c r="AA50" s="23"/>
      <c r="AB50" s="15" t="s">
        <v>74</v>
      </c>
      <c r="AR50" s="23">
        <v>1E+18</v>
      </c>
      <c r="AS50" s="24"/>
      <c r="AT50" s="23">
        <v>1E+21</v>
      </c>
      <c r="AU50" s="23"/>
      <c r="AV50" s="15" t="s">
        <v>74</v>
      </c>
      <c r="BL50" s="23">
        <v>1E+18</v>
      </c>
      <c r="BM50" s="24"/>
      <c r="BN50" s="23">
        <v>1E+21</v>
      </c>
      <c r="BO50" s="23"/>
      <c r="BP50" s="15" t="s">
        <v>74</v>
      </c>
    </row>
    <row r="51" spans="3:79" x14ac:dyDescent="0.45">
      <c r="D51" s="23">
        <v>1E+21</v>
      </c>
      <c r="E51" s="23"/>
      <c r="F51" s="23">
        <v>9.9999999999999998E+23</v>
      </c>
      <c r="G51" s="24"/>
      <c r="H51" s="15" t="s">
        <v>75</v>
      </c>
      <c r="X51" s="23">
        <v>1E+21</v>
      </c>
      <c r="Y51" s="23"/>
      <c r="Z51" s="23">
        <v>9.9999999999999998E+23</v>
      </c>
      <c r="AA51" s="24"/>
      <c r="AB51" s="15" t="s">
        <v>75</v>
      </c>
      <c r="AR51" s="23">
        <v>1E+21</v>
      </c>
      <c r="AS51" s="23"/>
      <c r="AT51" s="23">
        <v>9.9999999999999998E+23</v>
      </c>
      <c r="AU51" s="24"/>
      <c r="AV51" s="15" t="s">
        <v>75</v>
      </c>
      <c r="BL51" s="23">
        <v>1E+21</v>
      </c>
      <c r="BM51" s="23"/>
      <c r="BN51" s="23">
        <v>9.9999999999999998E+23</v>
      </c>
      <c r="BO51" s="24"/>
      <c r="BP51" s="15" t="s">
        <v>75</v>
      </c>
    </row>
    <row r="53" spans="3:79" x14ac:dyDescent="0.45">
      <c r="E53" s="23"/>
      <c r="F53" s="23"/>
    </row>
    <row r="55" spans="3:79" ht="23.25" x14ac:dyDescent="0.7">
      <c r="E55" s="7" t="s">
        <v>82</v>
      </c>
      <c r="Y55" s="7" t="s">
        <v>83</v>
      </c>
      <c r="AS55" s="7" t="s">
        <v>84</v>
      </c>
      <c r="BM55" s="7" t="s">
        <v>77</v>
      </c>
    </row>
    <row r="56" spans="3:79" ht="14.65" thickBot="1" x14ac:dyDescent="0.5"/>
    <row r="57" spans="3:79" ht="24" thickTop="1" thickBot="1" x14ac:dyDescent="0.5">
      <c r="C57" s="8"/>
      <c r="D57" s="9"/>
      <c r="E57" s="26" t="s">
        <v>59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8"/>
      <c r="W57" s="8"/>
      <c r="X57" s="9"/>
      <c r="Y57" s="26" t="s">
        <v>59</v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8"/>
      <c r="AQ57" s="8"/>
      <c r="AR57" s="9"/>
      <c r="AS57" s="26" t="s">
        <v>59</v>
      </c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8"/>
      <c r="BK57" s="8"/>
      <c r="BL57" s="9"/>
      <c r="BM57" s="26" t="s">
        <v>59</v>
      </c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8"/>
    </row>
    <row r="58" spans="3:79" ht="18.75" thickTop="1" thickBot="1" x14ac:dyDescent="0.5">
      <c r="C58" s="10"/>
      <c r="D58" s="11"/>
      <c r="E58" s="4">
        <v>64</v>
      </c>
      <c r="F58" s="4" t="s">
        <v>6</v>
      </c>
      <c r="G58" s="4" t="s">
        <v>8</v>
      </c>
      <c r="H58" s="4" t="s">
        <v>10</v>
      </c>
      <c r="I58" s="4" t="s">
        <v>48</v>
      </c>
      <c r="J58" s="4" t="s">
        <v>49</v>
      </c>
      <c r="K58" s="4" t="s">
        <v>50</v>
      </c>
      <c r="L58" s="4" t="s">
        <v>51</v>
      </c>
      <c r="M58" s="4" t="s">
        <v>52</v>
      </c>
      <c r="N58" s="4" t="s">
        <v>53</v>
      </c>
      <c r="O58" s="4" t="s">
        <v>54</v>
      </c>
      <c r="P58" s="4" t="s">
        <v>55</v>
      </c>
      <c r="Q58" s="4" t="s">
        <v>56</v>
      </c>
      <c r="R58" s="4" t="s">
        <v>57</v>
      </c>
      <c r="S58" s="4" t="s">
        <v>58</v>
      </c>
      <c r="W58" s="10"/>
      <c r="X58" s="11"/>
      <c r="Y58" s="4">
        <v>64</v>
      </c>
      <c r="Z58" s="4" t="s">
        <v>6</v>
      </c>
      <c r="AA58" s="4" t="s">
        <v>8</v>
      </c>
      <c r="AB58" s="4" t="s">
        <v>10</v>
      </c>
      <c r="AC58" s="4" t="s">
        <v>48</v>
      </c>
      <c r="AD58" s="4" t="s">
        <v>49</v>
      </c>
      <c r="AE58" s="4" t="s">
        <v>50</v>
      </c>
      <c r="AF58" s="4" t="s">
        <v>51</v>
      </c>
      <c r="AG58" s="4" t="s">
        <v>52</v>
      </c>
      <c r="AH58" s="4" t="s">
        <v>53</v>
      </c>
      <c r="AI58" s="4" t="s">
        <v>54</v>
      </c>
      <c r="AJ58" s="4" t="s">
        <v>55</v>
      </c>
      <c r="AK58" s="4" t="s">
        <v>56</v>
      </c>
      <c r="AL58" s="4" t="s">
        <v>57</v>
      </c>
      <c r="AM58" s="4" t="s">
        <v>58</v>
      </c>
      <c r="AQ58" s="10"/>
      <c r="AR58" s="11"/>
      <c r="AS58" s="4">
        <v>64</v>
      </c>
      <c r="AT58" s="4" t="s">
        <v>6</v>
      </c>
      <c r="AU58" s="4" t="s">
        <v>8</v>
      </c>
      <c r="AV58" s="4" t="s">
        <v>10</v>
      </c>
      <c r="AW58" s="4" t="s">
        <v>48</v>
      </c>
      <c r="AX58" s="4" t="s">
        <v>49</v>
      </c>
      <c r="AY58" s="4" t="s">
        <v>50</v>
      </c>
      <c r="AZ58" s="4" t="s">
        <v>51</v>
      </c>
      <c r="BA58" s="4" t="s">
        <v>52</v>
      </c>
      <c r="BB58" s="4" t="s">
        <v>53</v>
      </c>
      <c r="BC58" s="4" t="s">
        <v>54</v>
      </c>
      <c r="BD58" s="4" t="s">
        <v>55</v>
      </c>
      <c r="BE58" s="4" t="s">
        <v>56</v>
      </c>
      <c r="BF58" s="4" t="s">
        <v>57</v>
      </c>
      <c r="BG58" s="4" t="s">
        <v>58</v>
      </c>
      <c r="BK58" s="10"/>
      <c r="BL58" s="11"/>
      <c r="BM58" s="4">
        <v>64</v>
      </c>
      <c r="BN58" s="4" t="s">
        <v>6</v>
      </c>
      <c r="BO58" s="4" t="s">
        <v>8</v>
      </c>
      <c r="BP58" s="4" t="s">
        <v>10</v>
      </c>
      <c r="BQ58" s="4" t="s">
        <v>48</v>
      </c>
      <c r="BR58" s="4" t="s">
        <v>49</v>
      </c>
      <c r="BS58" s="4" t="s">
        <v>50</v>
      </c>
      <c r="BT58" s="4" t="s">
        <v>51</v>
      </c>
      <c r="BU58" s="4" t="s">
        <v>52</v>
      </c>
      <c r="BV58" s="4" t="s">
        <v>53</v>
      </c>
      <c r="BW58" s="4" t="s">
        <v>54</v>
      </c>
      <c r="BX58" s="4" t="s">
        <v>55</v>
      </c>
      <c r="BY58" s="4" t="s">
        <v>56</v>
      </c>
      <c r="BZ58" s="4" t="s">
        <v>57</v>
      </c>
      <c r="CA58" s="4" t="s">
        <v>58</v>
      </c>
    </row>
    <row r="59" spans="3:79" ht="18.75" customHeight="1" thickTop="1" thickBot="1" x14ac:dyDescent="0.5">
      <c r="C59" s="29" t="s">
        <v>3</v>
      </c>
      <c r="D59" s="5">
        <v>8</v>
      </c>
      <c r="E59" s="36" t="str">
        <f>IF(E7="","",IF(E7="unk","unk",CONCATENATE(INT(BM$10/E7/VLOOKUP(BM$10/E7,$D$44:$H$49,1)),VLOOKUP(BM$10/E7,$D$44:$H$49,5))))</f>
        <v>1k</v>
      </c>
      <c r="F59" s="36" t="str">
        <f t="shared" ref="F59:S59" si="42">IF(F7="","",IF(F7="unk","unk",CONCATENATE(INT(BN$10/F7/VLOOKUP(BN$10/F7,$D$44:$H$49,1)),VLOOKUP(BN$10/F7,$D$44:$H$49,5))))</f>
        <v>1k</v>
      </c>
      <c r="G59" s="36" t="str">
        <f t="shared" si="42"/>
        <v>1k</v>
      </c>
      <c r="H59" s="36" t="str">
        <f t="shared" si="42"/>
        <v>1k</v>
      </c>
      <c r="I59" s="36" t="str">
        <f t="shared" si="42"/>
        <v>1k</v>
      </c>
      <c r="J59" s="36" t="str">
        <f t="shared" si="42"/>
        <v>unk</v>
      </c>
      <c r="K59" s="36" t="str">
        <f t="shared" si="42"/>
        <v>1k</v>
      </c>
      <c r="L59" s="36" t="str">
        <f t="shared" si="42"/>
        <v>1k</v>
      </c>
      <c r="M59" s="36" t="str">
        <f t="shared" si="42"/>
        <v>3k</v>
      </c>
      <c r="N59" s="36" t="str">
        <f t="shared" si="42"/>
        <v>1k</v>
      </c>
      <c r="O59" s="36" t="str">
        <f t="shared" si="42"/>
        <v>3k</v>
      </c>
      <c r="P59" s="36" t="str">
        <f t="shared" si="42"/>
        <v>1k</v>
      </c>
      <c r="Q59" s="36" t="str">
        <f t="shared" si="42"/>
        <v>unk</v>
      </c>
      <c r="R59" s="36" t="str">
        <f t="shared" si="42"/>
        <v>1k</v>
      </c>
      <c r="S59" s="19" t="str">
        <f t="shared" si="42"/>
        <v>972</v>
      </c>
      <c r="W59" s="29" t="s">
        <v>3</v>
      </c>
      <c r="X59" s="5">
        <v>8</v>
      </c>
      <c r="Y59" s="36" t="str">
        <f>IF(Y7="","",IF(Y7="unk","unk",CONCATENATE(INT(BM$10/Y7/VLOOKUP(BM$10/Y7,$D$44:$H$49,1)),VLOOKUP(BM$10/Y7,$D$44:$H$49,5))))</f>
        <v>2k</v>
      </c>
      <c r="Z59" s="36" t="str">
        <f t="shared" ref="Z59:AM59" si="43">IF(Z7="","",IF(Z7="unk","unk",CONCATENATE(INT(BN$10/Z7/VLOOKUP(BN$10/Z7,$D$44:$H$49,1)),VLOOKUP(BN$10/Z7,$D$44:$H$49,5))))</f>
        <v>3k</v>
      </c>
      <c r="AA59" s="36" t="str">
        <f t="shared" si="43"/>
        <v>3k</v>
      </c>
      <c r="AB59" s="36" t="str">
        <f t="shared" si="43"/>
        <v>2k</v>
      </c>
      <c r="AC59" s="36" t="str">
        <f t="shared" si="43"/>
        <v>4k</v>
      </c>
      <c r="AD59" s="36" t="str">
        <f t="shared" si="43"/>
        <v>8k</v>
      </c>
      <c r="AE59" s="36" t="str">
        <f t="shared" si="43"/>
        <v>2k</v>
      </c>
      <c r="AF59" s="36" t="str">
        <f t="shared" si="43"/>
        <v>2k</v>
      </c>
      <c r="AG59" s="36" t="str">
        <f t="shared" si="43"/>
        <v>1k</v>
      </c>
      <c r="AH59" s="36" t="str">
        <f t="shared" si="43"/>
        <v>1k</v>
      </c>
      <c r="AI59" s="36" t="str">
        <f t="shared" si="43"/>
        <v>5k</v>
      </c>
      <c r="AJ59" s="36" t="str">
        <f t="shared" si="43"/>
        <v>1k</v>
      </c>
      <c r="AK59" s="36" t="str">
        <f t="shared" si="43"/>
        <v>1k</v>
      </c>
      <c r="AL59" s="36" t="str">
        <f t="shared" si="43"/>
        <v>1k</v>
      </c>
      <c r="AM59" s="36" t="str">
        <f t="shared" si="43"/>
        <v>1k</v>
      </c>
      <c r="AQ59" s="29" t="s">
        <v>3</v>
      </c>
      <c r="AR59" s="5">
        <v>8</v>
      </c>
      <c r="AS59" s="19" t="str">
        <f>IF(AS7="","",IF(AS7="unk","unk",CONCATENATE(INT(BM$10/AS7/VLOOKUP(BM$10/AS7,$D$44:$H$49,1)),VLOOKUP(BM$10/AS7,$D$44:$H$49,5))))</f>
        <v>512</v>
      </c>
      <c r="AT59" s="19" t="str">
        <f t="shared" ref="AT59:BG59" si="44">IF(AT7="","",IF(AT7="unk","unk",CONCATENATE(INT(BN$10/AT7/VLOOKUP(BN$10/AT7,$D$44:$H$49,1)),VLOOKUP(BN$10/AT7,$D$44:$H$49,5))))</f>
        <v>487</v>
      </c>
      <c r="AU59" s="19" t="str">
        <f t="shared" si="44"/>
        <v>473</v>
      </c>
      <c r="AV59" s="19" t="str">
        <f t="shared" si="44"/>
        <v>487</v>
      </c>
      <c r="AW59" s="19" t="str">
        <f t="shared" si="44"/>
        <v>487</v>
      </c>
      <c r="AX59" s="19" t="str">
        <f t="shared" si="44"/>
        <v>596</v>
      </c>
      <c r="AY59" s="19" t="str">
        <f t="shared" si="44"/>
        <v>702</v>
      </c>
      <c r="AZ59" s="19" t="str">
        <f t="shared" si="44"/>
        <v>887</v>
      </c>
      <c r="BA59" s="36" t="str">
        <f t="shared" si="44"/>
        <v>1k</v>
      </c>
      <c r="BB59" s="36" t="str">
        <f t="shared" si="44"/>
        <v>1k</v>
      </c>
      <c r="BC59" s="36" t="str">
        <f t="shared" si="44"/>
        <v>3k</v>
      </c>
      <c r="BD59" s="36" t="str">
        <f t="shared" si="44"/>
        <v>6k</v>
      </c>
      <c r="BE59" s="36" t="str">
        <f t="shared" si="44"/>
        <v>12k</v>
      </c>
      <c r="BF59" s="36" t="str">
        <f t="shared" si="44"/>
        <v>29k</v>
      </c>
      <c r="BG59" s="36" t="str">
        <f t="shared" si="44"/>
        <v>56k</v>
      </c>
      <c r="BK59" s="29" t="s">
        <v>81</v>
      </c>
      <c r="BL59" s="5" t="s">
        <v>58</v>
      </c>
      <c r="BM59" s="6" t="str">
        <f>IF(BM40="","",IF(BM40="unk","unk",CONCATENATE(INT(BM40/VLOOKUP(BM40,$D$44:$H$49,1)),VLOOKUP(BM40,$D$44:$H$49,5))))</f>
        <v/>
      </c>
      <c r="BN59" s="6" t="str">
        <f t="shared" ref="BN59:CA59" si="45">IF(BN40="","",IF(BN40="unk","unk",CONCATENATE(INT(BN40/VLOOKUP(BN40,$D$44:$H$49,1)),VLOOKUP(BN40,$D$44:$H$49,5))))</f>
        <v/>
      </c>
      <c r="BO59" s="6" t="str">
        <f t="shared" si="45"/>
        <v/>
      </c>
      <c r="BP59" s="6" t="str">
        <f t="shared" si="45"/>
        <v/>
      </c>
      <c r="BQ59" s="20" t="str">
        <f t="shared" si="45"/>
        <v/>
      </c>
      <c r="BR59" s="20" t="str">
        <f t="shared" si="45"/>
        <v/>
      </c>
      <c r="BS59" s="20" t="str">
        <f t="shared" si="45"/>
        <v/>
      </c>
      <c r="BT59" s="20" t="str">
        <f t="shared" si="45"/>
        <v/>
      </c>
      <c r="BU59" s="20" t="str">
        <f t="shared" si="45"/>
        <v/>
      </c>
      <c r="BV59" s="20" t="str">
        <f t="shared" si="45"/>
        <v/>
      </c>
      <c r="BW59" s="20" t="str">
        <f t="shared" si="45"/>
        <v/>
      </c>
      <c r="BX59" s="20" t="str">
        <f t="shared" si="45"/>
        <v/>
      </c>
      <c r="BY59" s="20" t="str">
        <f t="shared" si="45"/>
        <v/>
      </c>
      <c r="BZ59" s="20" t="str">
        <f t="shared" si="45"/>
        <v/>
      </c>
      <c r="CA59" s="19" t="str">
        <f t="shared" si="45"/>
        <v/>
      </c>
    </row>
    <row r="60" spans="3:79" ht="18.75" thickTop="1" thickBot="1" x14ac:dyDescent="0.5">
      <c r="C60" s="30"/>
      <c r="D60" s="5">
        <v>16</v>
      </c>
      <c r="E60" s="36" t="str">
        <f t="shared" ref="E60:E70" si="46">IF(E8="","",IF(E8="unk","unk",CONCATENATE(INT(BM$10/E8/VLOOKUP(BM$10/E8,$D$44:$H$49,1)),VLOOKUP(BM$10/E8,$D$44:$H$49,5))))</f>
        <v>3k</v>
      </c>
      <c r="F60" s="36" t="str">
        <f t="shared" ref="F60:F70" si="47">IF(F8="","",IF(F8="unk","unk",CONCATENATE(INT(BN$10/F8/VLOOKUP(BN$10/F8,$D$44:$H$49,1)),VLOOKUP(BN$10/F8,$D$44:$H$49,5))))</f>
        <v>4k</v>
      </c>
      <c r="G60" s="36" t="str">
        <f t="shared" ref="G60:G70" si="48">IF(G8="","",IF(G8="unk","unk",CONCATENATE(INT(BO$10/G8/VLOOKUP(BO$10/G8,$D$44:$H$49,1)),VLOOKUP(BO$10/G8,$D$44:$H$49,5))))</f>
        <v>3k</v>
      </c>
      <c r="H60" s="36" t="str">
        <f t="shared" ref="H60:H70" si="49">IF(H8="","",IF(H8="unk","unk",CONCATENATE(INT(BP$10/H8/VLOOKUP(BP$10/H8,$D$44:$H$49,1)),VLOOKUP(BP$10/H8,$D$44:$H$49,5))))</f>
        <v>3k</v>
      </c>
      <c r="I60" s="36" t="str">
        <f t="shared" ref="I60:I70" si="50">IF(I8="","",IF(I8="unk","unk",CONCATENATE(INT(BQ$10/I8/VLOOKUP(BQ$10/I8,$D$44:$H$49,1)),VLOOKUP(BQ$10/I8,$D$44:$H$49,5))))</f>
        <v>3k</v>
      </c>
      <c r="J60" s="36" t="str">
        <f t="shared" ref="J60:J70" si="51">IF(J8="","",IF(J8="unk","unk",CONCATENATE(INT(BR$10/J8/VLOOKUP(BR$10/J8,$D$44:$H$49,1)),VLOOKUP(BR$10/J8,$D$44:$H$49,5))))</f>
        <v>9k</v>
      </c>
      <c r="K60" s="36" t="str">
        <f t="shared" ref="K60:K70" si="52">IF(K8="","",IF(K8="unk","unk",CONCATENATE(INT(BS$10/K8/VLOOKUP(BS$10/K8,$D$44:$H$49,1)),VLOOKUP(BS$10/K8,$D$44:$H$49,5))))</f>
        <v>3k</v>
      </c>
      <c r="L60" s="36" t="str">
        <f t="shared" ref="L60:L70" si="53">IF(L8="","",IF(L8="unk","unk",CONCATENATE(INT(BT$10/L8/VLOOKUP(BT$10/L8,$D$44:$H$49,1)),VLOOKUP(BT$10/L8,$D$44:$H$49,5))))</f>
        <v>15k</v>
      </c>
      <c r="M60" s="36" t="str">
        <f t="shared" ref="M60:M70" si="54">IF(M8="","",IF(M8="unk","unk",CONCATENATE(INT(BU$10/M8/VLOOKUP(BU$10/M8,$D$44:$H$49,1)),VLOOKUP(BU$10/M8,$D$44:$H$49,5))))</f>
        <v>3k</v>
      </c>
      <c r="N60" s="36" t="str">
        <f t="shared" ref="N60:N70" si="55">IF(N8="","",IF(N8="unk","unk",CONCATENATE(INT(BV$10/N8/VLOOKUP(BV$10/N8,$D$44:$H$49,1)),VLOOKUP(BV$10/N8,$D$44:$H$49,5))))</f>
        <v>unk</v>
      </c>
      <c r="O60" s="36" t="str">
        <f t="shared" ref="O60:O70" si="56">IF(O8="","",IF(O8="unk","unk",CONCATENATE(INT(BW$10/O8/VLOOKUP(BW$10/O8,$D$44:$H$49,1)),VLOOKUP(BW$10/O8,$D$44:$H$49,5))))</f>
        <v>3k</v>
      </c>
      <c r="P60" s="36" t="str">
        <f t="shared" ref="P60:P70" si="57">IF(P8="","",IF(P8="unk","unk",CONCATENATE(INT(BX$10/P8/VLOOKUP(BX$10/P8,$D$44:$H$49,1)),VLOOKUP(BX$10/P8,$D$44:$H$49,5))))</f>
        <v>15k</v>
      </c>
      <c r="Q60" s="36" t="str">
        <f t="shared" ref="Q60:Q70" si="58">IF(Q8="","",IF(Q8="unk","unk",CONCATENATE(INT(BY$10/Q8/VLOOKUP(BY$10/Q8,$D$44:$H$49,1)),VLOOKUP(BY$10/Q8,$D$44:$H$49,5))))</f>
        <v>3k</v>
      </c>
      <c r="R60" s="36" t="str">
        <f t="shared" ref="R60:R70" si="59">IF(R8="","",IF(R8="unk","unk",CONCATENATE(INT(BZ$10/R8/VLOOKUP(BZ$10/R8,$D$44:$H$49,1)),VLOOKUP(BZ$10/R8,$D$44:$H$49,5))))</f>
        <v>32</v>
      </c>
      <c r="S60" s="36" t="str">
        <f t="shared" ref="S60:S70" si="60">IF(S8="","",IF(S8="unk","unk",CONCATENATE(INT(CA$10/S8/VLOOKUP(CA$10/S8,$D$44:$H$49,1)),VLOOKUP(CA$10/S8,$D$44:$H$49,5))))</f>
        <v>3k</v>
      </c>
      <c r="W60" s="30"/>
      <c r="X60" s="5">
        <v>16</v>
      </c>
      <c r="Y60" s="36" t="str">
        <f t="shared" ref="Y60:Y70" si="61">IF(Y8="","",IF(Y8="unk","unk",CONCATENATE(INT(BM$10/Y8/VLOOKUP(BM$10/Y8,$D$44:$H$49,1)),VLOOKUP(BM$10/Y8,$D$44:$H$49,5))))</f>
        <v>3k</v>
      </c>
      <c r="Z60" s="36" t="str">
        <f t="shared" ref="Z60:Z70" si="62">IF(Z8="","",IF(Z8="unk","unk",CONCATENATE(INT(BN$10/Z8/VLOOKUP(BN$10/Z8,$D$44:$H$49,1)),VLOOKUP(BN$10/Z8,$D$44:$H$49,5))))</f>
        <v>4k</v>
      </c>
      <c r="AA60" s="36" t="str">
        <f t="shared" ref="AA60:AA70" si="63">IF(AA8="","",IF(AA8="unk","unk",CONCATENATE(INT(BO$10/AA8/VLOOKUP(BO$10/AA8,$D$44:$H$49,1)),VLOOKUP(BO$10/AA8,$D$44:$H$49,5))))</f>
        <v>4k</v>
      </c>
      <c r="AB60" s="36" t="str">
        <f t="shared" ref="AB60:AB70" si="64">IF(AB8="","",IF(AB8="unk","unk",CONCATENATE(INT(BP$10/AB8/VLOOKUP(BP$10/AB8,$D$44:$H$49,1)),VLOOKUP(BP$10/AB8,$D$44:$H$49,5))))</f>
        <v>2k</v>
      </c>
      <c r="AC60" s="36" t="str">
        <f t="shared" ref="AC60:AC70" si="65">IF(AC8="","",IF(AC8="unk","unk",CONCATENATE(INT(BQ$10/AC8/VLOOKUP(BQ$10/AC8,$D$44:$H$49,1)),VLOOKUP(BQ$10/AC8,$D$44:$H$49,5))))</f>
        <v>3k</v>
      </c>
      <c r="AD60" s="36" t="str">
        <f t="shared" ref="AD60:AD70" si="66">IF(AD8="","",IF(AD8="unk","unk",CONCATENATE(INT(BR$10/AD8/VLOOKUP(BR$10/AD8,$D$44:$H$49,1)),VLOOKUP(BR$10/AD8,$D$44:$H$49,5))))</f>
        <v>1k</v>
      </c>
      <c r="AE60" s="36" t="str">
        <f t="shared" ref="AE60:AE70" si="67">IF(AE8="","",IF(AE8="unk","unk",CONCATENATE(INT(BS$10/AE8/VLOOKUP(BS$10/AE8,$D$44:$H$49,1)),VLOOKUP(BS$10/AE8,$D$44:$H$49,5))))</f>
        <v>3k</v>
      </c>
      <c r="AF60" s="36" t="str">
        <f t="shared" ref="AF60:AF70" si="68">IF(AF8="","",IF(AF8="unk","unk",CONCATENATE(INT(BT$10/AF8/VLOOKUP(BT$10/AF8,$D$44:$H$49,1)),VLOOKUP(BT$10/AF8,$D$44:$H$49,5))))</f>
        <v>unk</v>
      </c>
      <c r="AG60" s="36" t="str">
        <f t="shared" ref="AG60:AG70" si="69">IF(AG8="","",IF(AG8="unk","unk",CONCATENATE(INT(BU$10/AG8/VLOOKUP(BU$10/AG8,$D$44:$H$49,1)),VLOOKUP(BU$10/AG8,$D$44:$H$49,5))))</f>
        <v>3k</v>
      </c>
      <c r="AH60" s="36" t="str">
        <f t="shared" ref="AH60:AH70" si="70">IF(AH8="","",IF(AH8="unk","unk",CONCATENATE(INT(BV$10/AH8/VLOOKUP(BV$10/AH8,$D$44:$H$49,1)),VLOOKUP(BV$10/AH8,$D$44:$H$49,5))))</f>
        <v>15k</v>
      </c>
      <c r="AI60" s="36" t="str">
        <f t="shared" ref="AI60:AI70" si="71">IF(AI8="","",IF(AI8="unk","unk",CONCATENATE(INT(BW$10/AI8/VLOOKUP(BW$10/AI8,$D$44:$H$49,1)),VLOOKUP(BW$10/AI8,$D$44:$H$49,5))))</f>
        <v>2k</v>
      </c>
      <c r="AJ60" s="36" t="str">
        <f t="shared" ref="AJ60:AJ70" si="72">IF(AJ8="","",IF(AJ8="unk","unk",CONCATENATE(INT(BX$10/AJ8/VLOOKUP(BX$10/AJ8,$D$44:$H$49,1)),VLOOKUP(BX$10/AJ8,$D$44:$H$49,5))))</f>
        <v>unk</v>
      </c>
      <c r="AK60" s="36" t="str">
        <f t="shared" ref="AK60:AK70" si="73">IF(AK8="","",IF(AK8="unk","unk",CONCATENATE(INT(BY$10/AK8/VLOOKUP(BY$10/AK8,$D$44:$H$49,1)),VLOOKUP(BY$10/AK8,$D$44:$H$49,5))))</f>
        <v>4k</v>
      </c>
      <c r="AL60" s="36" t="str">
        <f t="shared" ref="AL60:AL70" si="74">IF(AL8="","",IF(AL8="unk","unk",CONCATENATE(INT(BZ$10/AL8/VLOOKUP(BZ$10/AL8,$D$44:$H$49,1)),VLOOKUP(BZ$10/AL8,$D$44:$H$49,5))))</f>
        <v>14k</v>
      </c>
      <c r="AM60" s="36" t="str">
        <f t="shared" ref="AM60:AM70" si="75">IF(AM8="","",IF(AM8="unk","unk",CONCATENATE(INT(CA$10/AM8/VLOOKUP(CA$10/AM8,$D$44:$H$49,1)),VLOOKUP(CA$10/AM8,$D$44:$H$49,5))))</f>
        <v>2k</v>
      </c>
      <c r="AQ60" s="30"/>
      <c r="AR60" s="5">
        <v>16</v>
      </c>
      <c r="AS60" s="19" t="str">
        <f t="shared" ref="AS60:AS70" si="76">IF(AS8="","",IF(AS8="unk","unk",CONCATENATE(INT(BM$10/AS8/VLOOKUP(BM$10/AS8,$D$44:$H$49,1)),VLOOKUP(BM$10/AS8,$D$44:$H$49,5))))</f>
        <v>524</v>
      </c>
      <c r="AT60" s="19" t="str">
        <f t="shared" ref="AT60:AT70" si="77">IF(AT8="","",IF(AT8="unk","unk",CONCATENATE(INT(BN$10/AT8/VLOOKUP(BN$10/AT8,$D$44:$H$49,1)),VLOOKUP(BN$10/AT8,$D$44:$H$49,5))))</f>
        <v>479</v>
      </c>
      <c r="AU60" s="19" t="str">
        <f t="shared" ref="AU60:AU70" si="78">IF(AU8="","",IF(AU8="unk","unk",CONCATENATE(INT(BO$10/AU8/VLOOKUP(BO$10/AU8,$D$44:$H$49,1)),VLOOKUP(BO$10/AU8,$D$44:$H$49,5))))</f>
        <v>517</v>
      </c>
      <c r="AV60" s="19" t="str">
        <f t="shared" ref="AV60:AV70" si="79">IF(AV8="","",IF(AV8="unk","unk",CONCATENATE(INT(BP$10/AV8/VLOOKUP(BP$10/AV8,$D$44:$H$49,1)),VLOOKUP(BP$10/AV8,$D$44:$H$49,5))))</f>
        <v>499</v>
      </c>
      <c r="AW60" s="19" t="str">
        <f t="shared" ref="AW60:AW70" si="80">IF(AW8="","",IF(AW8="unk","unk",CONCATENATE(INT(BQ$10/AW8/VLOOKUP(BQ$10/AW8,$D$44:$H$49,1)),VLOOKUP(BQ$10/AW8,$D$44:$H$49,5))))</f>
        <v>547</v>
      </c>
      <c r="AX60" s="19" t="str">
        <f t="shared" ref="AX60:AX70" si="81">IF(AX8="","",IF(AX8="unk","unk",CONCATENATE(INT(BR$10/AX8/VLOOKUP(BR$10/AX8,$D$44:$H$49,1)),VLOOKUP(BR$10/AX8,$D$44:$H$49,5))))</f>
        <v>195</v>
      </c>
      <c r="AY60" s="19" t="str">
        <f t="shared" ref="AY60:AY70" si="82">IF(AY8="","",IF(AY8="unk","unk",CONCATENATE(INT(BS$10/AY8/VLOOKUP(BS$10/AY8,$D$44:$H$49,1)),VLOOKUP(BS$10/AY8,$D$44:$H$49,5))))</f>
        <v>681</v>
      </c>
      <c r="AZ60" s="19" t="str">
        <f t="shared" ref="AZ60:AZ70" si="83">IF(AZ8="","",IF(AZ8="unk","unk",CONCATENATE(INT(BT$10/AZ8/VLOOKUP(BT$10/AZ8,$D$44:$H$49,1)),VLOOKUP(BT$10/AZ8,$D$44:$H$49,5))))</f>
        <v>898</v>
      </c>
      <c r="BA60" s="36" t="str">
        <f t="shared" ref="BA60:BA70" si="84">IF(BA8="","",IF(BA8="unk","unk",CONCATENATE(INT(BU$10/BA8/VLOOKUP(BU$10/BA8,$D$44:$H$49,1)),VLOOKUP(BU$10/BA8,$D$44:$H$49,5))))</f>
        <v>1k</v>
      </c>
      <c r="BB60" s="36" t="str">
        <f t="shared" ref="BB60:BB70" si="85">IF(BB8="","",IF(BB8="unk","unk",CONCATENATE(INT(BV$10/BB8/VLOOKUP(BV$10/BB8,$D$44:$H$49,1)),VLOOKUP(BV$10/BB8,$D$44:$H$49,5))))</f>
        <v>1k</v>
      </c>
      <c r="BC60" s="36" t="str">
        <f t="shared" ref="BC60:BC70" si="86">IF(BC8="","",IF(BC8="unk","unk",CONCATENATE(INT(BW$10/BC8/VLOOKUP(BW$10/BC8,$D$44:$H$49,1)),VLOOKUP(BW$10/BC8,$D$44:$H$49,5))))</f>
        <v>3k</v>
      </c>
      <c r="BD60" s="36" t="str">
        <f t="shared" ref="BD60:BD70" si="87">IF(BD8="","",IF(BD8="unk","unk",CONCATENATE(INT(BX$10/BD8/VLOOKUP(BX$10/BD8,$D$44:$H$49,1)),VLOOKUP(BX$10/BD8,$D$44:$H$49,5))))</f>
        <v>6k</v>
      </c>
      <c r="BE60" s="36" t="str">
        <f t="shared" ref="BE60:BE70" si="88">IF(BE8="","",IF(BE8="unk","unk",CONCATENATE(INT(BY$10/BE8/VLOOKUP(BY$10/BE8,$D$44:$H$49,1)),VLOOKUP(BY$10/BE8,$D$44:$H$49,5))))</f>
        <v>11k</v>
      </c>
      <c r="BF60" s="36" t="str">
        <f t="shared" ref="BF60:BF70" si="89">IF(BF8="","",IF(BF8="unk","unk",CONCATENATE(INT(BZ$10/BF8/VLOOKUP(BZ$10/BF8,$D$44:$H$49,1)),VLOOKUP(BZ$10/BF8,$D$44:$H$49,5))))</f>
        <v>28k</v>
      </c>
      <c r="BG60" s="36" t="str">
        <f t="shared" ref="BG60:BG70" si="90">IF(BG8="","",IF(BG8="unk","unk",CONCATENATE(INT(CA$10/BG8/VLOOKUP(CA$10/BG8,$D$44:$H$49,1)),VLOOKUP(CA$10/BG8,$D$44:$H$49,5))))</f>
        <v>55k</v>
      </c>
      <c r="BK60" s="30"/>
      <c r="BL60" s="5" t="s">
        <v>78</v>
      </c>
      <c r="BM60" s="6" t="str">
        <f t="shared" ref="BM60:CA60" si="91">IF(BM41="","",IF(BM41="unk","unk",CONCATENATE(INT(BM41/VLOOKUP(BM41,$D$44:$H$49,1)),VLOOKUP(BM41,$D$44:$H$49,5))))</f>
        <v/>
      </c>
      <c r="BN60" s="20" t="str">
        <f t="shared" si="91"/>
        <v/>
      </c>
      <c r="BO60" s="20" t="str">
        <f t="shared" si="91"/>
        <v/>
      </c>
      <c r="BP60" s="20" t="str">
        <f t="shared" si="91"/>
        <v/>
      </c>
      <c r="BQ60" s="20" t="str">
        <f t="shared" si="91"/>
        <v/>
      </c>
      <c r="BR60" s="20" t="str">
        <f t="shared" si="91"/>
        <v/>
      </c>
      <c r="BS60" s="20" t="str">
        <f t="shared" si="91"/>
        <v/>
      </c>
      <c r="BT60" s="20" t="str">
        <f t="shared" si="91"/>
        <v/>
      </c>
      <c r="BU60" s="20" t="str">
        <f t="shared" si="91"/>
        <v/>
      </c>
      <c r="BV60" s="20" t="str">
        <f t="shared" si="91"/>
        <v/>
      </c>
      <c r="BW60" s="20" t="str">
        <f t="shared" si="91"/>
        <v/>
      </c>
      <c r="BX60" s="19" t="str">
        <f t="shared" si="91"/>
        <v/>
      </c>
      <c r="BY60" s="19" t="str">
        <f t="shared" si="91"/>
        <v/>
      </c>
      <c r="BZ60" s="19" t="str">
        <f t="shared" si="91"/>
        <v/>
      </c>
      <c r="CA60" s="19" t="str">
        <f t="shared" si="91"/>
        <v/>
      </c>
    </row>
    <row r="61" spans="3:79" ht="18.75" thickTop="1" thickBot="1" x14ac:dyDescent="0.5">
      <c r="C61" s="30"/>
      <c r="D61" s="5">
        <v>32</v>
      </c>
      <c r="E61" s="36" t="str">
        <f t="shared" si="46"/>
        <v>10k</v>
      </c>
      <c r="F61" s="36" t="str">
        <f t="shared" si="47"/>
        <v>11k</v>
      </c>
      <c r="G61" s="36" t="str">
        <f t="shared" si="48"/>
        <v>12k</v>
      </c>
      <c r="H61" s="36" t="str">
        <f t="shared" si="49"/>
        <v>11k</v>
      </c>
      <c r="I61" s="36" t="str">
        <f t="shared" si="50"/>
        <v>17k</v>
      </c>
      <c r="J61" s="36" t="str">
        <f t="shared" si="51"/>
        <v>unk</v>
      </c>
      <c r="K61" s="36" t="str">
        <f t="shared" si="52"/>
        <v>13k</v>
      </c>
      <c r="L61" s="36" t="str">
        <f t="shared" si="53"/>
        <v>15k</v>
      </c>
      <c r="M61" s="36" t="str">
        <f t="shared" si="54"/>
        <v>15k</v>
      </c>
      <c r="N61" s="36" t="str">
        <f t="shared" si="55"/>
        <v>15k</v>
      </c>
      <c r="O61" s="36" t="str">
        <f t="shared" si="56"/>
        <v>15k</v>
      </c>
      <c r="P61" s="36" t="str">
        <f t="shared" si="57"/>
        <v>15k</v>
      </c>
      <c r="Q61" s="36" t="str">
        <f t="shared" si="58"/>
        <v>12k</v>
      </c>
      <c r="R61" s="36" t="str">
        <f t="shared" si="59"/>
        <v>20k</v>
      </c>
      <c r="S61" s="36" t="str">
        <f t="shared" si="60"/>
        <v>11k</v>
      </c>
      <c r="W61" s="30"/>
      <c r="X61" s="5">
        <v>32</v>
      </c>
      <c r="Y61" s="36" t="str">
        <f t="shared" si="61"/>
        <v>7k</v>
      </c>
      <c r="Z61" s="36" t="str">
        <f t="shared" si="62"/>
        <v>5k</v>
      </c>
      <c r="AA61" s="36" t="str">
        <f t="shared" si="63"/>
        <v>6k</v>
      </c>
      <c r="AB61" s="36" t="str">
        <f t="shared" si="64"/>
        <v>8k</v>
      </c>
      <c r="AC61" s="36" t="str">
        <f t="shared" si="65"/>
        <v>6k</v>
      </c>
      <c r="AD61" s="36" t="str">
        <f t="shared" si="66"/>
        <v>22k</v>
      </c>
      <c r="AE61" s="36" t="str">
        <f t="shared" si="67"/>
        <v>5k</v>
      </c>
      <c r="AF61" s="36" t="str">
        <f t="shared" si="68"/>
        <v>unk</v>
      </c>
      <c r="AG61" s="36" t="str">
        <f t="shared" si="69"/>
        <v>22k</v>
      </c>
      <c r="AH61" s="36" t="str">
        <f t="shared" si="70"/>
        <v>15k</v>
      </c>
      <c r="AI61" s="36" t="str">
        <f t="shared" si="71"/>
        <v>6k</v>
      </c>
      <c r="AJ61" s="36" t="str">
        <f t="shared" si="72"/>
        <v>25k</v>
      </c>
      <c r="AK61" s="36" t="str">
        <f t="shared" si="73"/>
        <v>8k</v>
      </c>
      <c r="AL61" s="36" t="str">
        <f t="shared" si="74"/>
        <v>1k</v>
      </c>
      <c r="AM61" s="36" t="str">
        <f t="shared" si="75"/>
        <v>7k</v>
      </c>
      <c r="AQ61" s="30"/>
      <c r="AR61" s="5">
        <v>32</v>
      </c>
      <c r="AS61" s="19" t="str">
        <f t="shared" si="76"/>
        <v>539</v>
      </c>
      <c r="AT61" s="19" t="str">
        <f t="shared" si="77"/>
        <v>438</v>
      </c>
      <c r="AU61" s="19" t="str">
        <f t="shared" si="78"/>
        <v>509</v>
      </c>
      <c r="AV61" s="19" t="str">
        <f t="shared" si="79"/>
        <v>521</v>
      </c>
      <c r="AW61" s="19" t="str">
        <f t="shared" si="80"/>
        <v>562</v>
      </c>
      <c r="AX61" s="19" t="str">
        <f t="shared" si="81"/>
        <v>478</v>
      </c>
      <c r="AY61" s="19" t="str">
        <f t="shared" si="82"/>
        <v>647</v>
      </c>
      <c r="AZ61" s="19" t="str">
        <f t="shared" si="83"/>
        <v>937</v>
      </c>
      <c r="BA61" s="36" t="str">
        <f t="shared" si="84"/>
        <v>1k</v>
      </c>
      <c r="BB61" s="36" t="str">
        <f t="shared" si="85"/>
        <v>1k</v>
      </c>
      <c r="BC61" s="36" t="str">
        <f t="shared" si="86"/>
        <v>3k</v>
      </c>
      <c r="BD61" s="36" t="str">
        <f t="shared" si="87"/>
        <v>5k</v>
      </c>
      <c r="BE61" s="36" t="str">
        <f t="shared" si="88"/>
        <v>11k</v>
      </c>
      <c r="BF61" s="36" t="str">
        <f t="shared" si="89"/>
        <v>28k</v>
      </c>
      <c r="BG61" s="36" t="str">
        <f t="shared" si="90"/>
        <v>53k</v>
      </c>
      <c r="BK61" s="30"/>
      <c r="BL61" s="5" t="s">
        <v>79</v>
      </c>
      <c r="BM61" s="20" t="str">
        <f t="shared" ref="BM61:CA61" si="92">IF(BM42="","",IF(BM42="unk","unk",CONCATENATE(INT(BM42/VLOOKUP(BM42,$D$44:$H$49,1)),VLOOKUP(BM42,$D$44:$H$49,5))))</f>
        <v/>
      </c>
      <c r="BN61" s="20" t="str">
        <f t="shared" si="92"/>
        <v/>
      </c>
      <c r="BO61" s="20" t="str">
        <f t="shared" si="92"/>
        <v/>
      </c>
      <c r="BP61" s="20" t="str">
        <f t="shared" si="92"/>
        <v/>
      </c>
      <c r="BQ61" s="20" t="str">
        <f t="shared" si="92"/>
        <v/>
      </c>
      <c r="BR61" s="20" t="str">
        <f t="shared" si="92"/>
        <v/>
      </c>
      <c r="BS61" s="20" t="str">
        <f t="shared" si="92"/>
        <v/>
      </c>
      <c r="BT61" s="20" t="str">
        <f t="shared" si="92"/>
        <v/>
      </c>
      <c r="BU61" s="19" t="str">
        <f t="shared" si="92"/>
        <v/>
      </c>
      <c r="BV61" s="19" t="str">
        <f t="shared" si="92"/>
        <v/>
      </c>
      <c r="BW61" s="19" t="str">
        <f t="shared" si="92"/>
        <v/>
      </c>
      <c r="BX61" s="19" t="str">
        <f t="shared" si="92"/>
        <v/>
      </c>
      <c r="BY61" s="19" t="str">
        <f t="shared" si="92"/>
        <v/>
      </c>
      <c r="BZ61" s="19" t="str">
        <f t="shared" si="92"/>
        <v/>
      </c>
      <c r="CA61" s="19" t="str">
        <f t="shared" si="92"/>
        <v/>
      </c>
    </row>
    <row r="62" spans="3:79" ht="18.75" thickTop="1" thickBot="1" x14ac:dyDescent="0.5">
      <c r="C62" s="30"/>
      <c r="D62" s="5">
        <v>64</v>
      </c>
      <c r="E62" s="6" t="str">
        <f t="shared" si="46"/>
        <v/>
      </c>
      <c r="F62" s="36" t="str">
        <f t="shared" si="47"/>
        <v>39k</v>
      </c>
      <c r="G62" s="36" t="str">
        <f t="shared" si="48"/>
        <v>43k</v>
      </c>
      <c r="H62" s="36" t="str">
        <f t="shared" si="49"/>
        <v>47k</v>
      </c>
      <c r="I62" s="36" t="str">
        <f t="shared" si="50"/>
        <v>46k</v>
      </c>
      <c r="J62" s="36" t="str">
        <f t="shared" si="51"/>
        <v>46k</v>
      </c>
      <c r="K62" s="36" t="str">
        <f t="shared" si="52"/>
        <v>50k</v>
      </c>
      <c r="L62" s="36" t="str">
        <f t="shared" si="53"/>
        <v>47k</v>
      </c>
      <c r="M62" s="36" t="str">
        <f t="shared" si="54"/>
        <v>47k</v>
      </c>
      <c r="N62" s="36" t="str">
        <f t="shared" si="55"/>
        <v>47k</v>
      </c>
      <c r="O62" s="36" t="str">
        <f t="shared" si="56"/>
        <v>47k</v>
      </c>
      <c r="P62" s="36" t="str">
        <f t="shared" si="57"/>
        <v>47k</v>
      </c>
      <c r="Q62" s="36" t="str">
        <f t="shared" si="58"/>
        <v>48k</v>
      </c>
      <c r="R62" s="36" t="str">
        <f t="shared" si="59"/>
        <v>48k</v>
      </c>
      <c r="S62" s="36" t="str">
        <f t="shared" si="60"/>
        <v>46k</v>
      </c>
      <c r="W62" s="30"/>
      <c r="X62" s="5">
        <v>64</v>
      </c>
      <c r="Y62" s="6" t="str">
        <f t="shared" si="61"/>
        <v/>
      </c>
      <c r="Z62" s="36" t="str">
        <f t="shared" si="62"/>
        <v>10k</v>
      </c>
      <c r="AA62" s="36" t="str">
        <f t="shared" si="63"/>
        <v>12k</v>
      </c>
      <c r="AB62" s="36" t="str">
        <f t="shared" si="64"/>
        <v>19k</v>
      </c>
      <c r="AC62" s="36" t="str">
        <f t="shared" si="65"/>
        <v>11k</v>
      </c>
      <c r="AD62" s="36" t="str">
        <f t="shared" si="66"/>
        <v>10k</v>
      </c>
      <c r="AE62" s="36" t="str">
        <f t="shared" si="67"/>
        <v>7k</v>
      </c>
      <c r="AF62" s="36" t="str">
        <f t="shared" si="68"/>
        <v>7k</v>
      </c>
      <c r="AG62" s="36" t="str">
        <f t="shared" si="69"/>
        <v>11k</v>
      </c>
      <c r="AH62" s="36" t="str">
        <f t="shared" si="70"/>
        <v>5k</v>
      </c>
      <c r="AI62" s="36" t="str">
        <f t="shared" si="71"/>
        <v>15k</v>
      </c>
      <c r="AJ62" s="36" t="str">
        <f t="shared" si="72"/>
        <v>11k</v>
      </c>
      <c r="AK62" s="36" t="str">
        <f t="shared" si="73"/>
        <v>8k</v>
      </c>
      <c r="AL62" s="36" t="str">
        <f t="shared" si="74"/>
        <v>10k</v>
      </c>
      <c r="AM62" s="36" t="str">
        <f t="shared" si="75"/>
        <v>8k</v>
      </c>
      <c r="AQ62" s="30"/>
      <c r="AR62" s="5">
        <v>64</v>
      </c>
      <c r="AS62" s="6" t="str">
        <f t="shared" si="76"/>
        <v/>
      </c>
      <c r="AT62" s="19" t="str">
        <f t="shared" si="77"/>
        <v>500</v>
      </c>
      <c r="AU62" s="19" t="str">
        <f t="shared" si="78"/>
        <v>508</v>
      </c>
      <c r="AV62" s="19" t="str">
        <f t="shared" si="79"/>
        <v>556</v>
      </c>
      <c r="AW62" s="19" t="str">
        <f t="shared" si="80"/>
        <v>507</v>
      </c>
      <c r="AX62" s="19" t="str">
        <f t="shared" si="81"/>
        <v>519</v>
      </c>
      <c r="AY62" s="19" t="str">
        <f t="shared" si="82"/>
        <v>680</v>
      </c>
      <c r="AZ62" s="19" t="str">
        <f t="shared" si="83"/>
        <v>878</v>
      </c>
      <c r="BA62" s="36" t="str">
        <f t="shared" si="84"/>
        <v>1k</v>
      </c>
      <c r="BB62" s="36" t="str">
        <f t="shared" si="85"/>
        <v>1k</v>
      </c>
      <c r="BC62" s="36" t="str">
        <f t="shared" si="86"/>
        <v>3k</v>
      </c>
      <c r="BD62" s="36" t="str">
        <f t="shared" si="87"/>
        <v>6k</v>
      </c>
      <c r="BE62" s="36" t="str">
        <f t="shared" si="88"/>
        <v>11k</v>
      </c>
      <c r="BF62" s="36" t="str">
        <f t="shared" si="89"/>
        <v>28k</v>
      </c>
      <c r="BG62" s="36" t="str">
        <f t="shared" si="90"/>
        <v>53k</v>
      </c>
      <c r="BK62" s="31"/>
      <c r="BL62" s="5" t="s">
        <v>80</v>
      </c>
      <c r="BM62" s="20" t="str">
        <f t="shared" ref="BM62:CA62" si="93">IF(BM43="","",IF(BM43="unk","unk",CONCATENATE(INT(BM43/VLOOKUP(BM43,$D$44:$H$49,1)),VLOOKUP(BM43,$D$44:$H$49,5))))</f>
        <v/>
      </c>
      <c r="BN62" s="20" t="e">
        <f t="shared" si="93"/>
        <v>#VALUE!</v>
      </c>
      <c r="BO62" s="20" t="str">
        <f t="shared" si="93"/>
        <v/>
      </c>
      <c r="BP62" s="20" t="e">
        <f t="shared" si="93"/>
        <v>#VALUE!</v>
      </c>
      <c r="BQ62" s="19" t="str">
        <f t="shared" si="93"/>
        <v/>
      </c>
      <c r="BR62" s="19" t="str">
        <f t="shared" si="93"/>
        <v/>
      </c>
      <c r="BS62" s="19" t="str">
        <f t="shared" si="93"/>
        <v/>
      </c>
      <c r="BT62" s="19" t="str">
        <f t="shared" si="93"/>
        <v/>
      </c>
      <c r="BU62" s="19" t="str">
        <f t="shared" si="93"/>
        <v/>
      </c>
      <c r="BV62" s="19" t="str">
        <f t="shared" si="93"/>
        <v/>
      </c>
      <c r="BW62" s="19" t="str">
        <f t="shared" si="93"/>
        <v/>
      </c>
      <c r="BX62" s="19" t="str">
        <f t="shared" si="93"/>
        <v/>
      </c>
      <c r="BY62" s="19" t="str">
        <f t="shared" si="93"/>
        <v/>
      </c>
      <c r="BZ62" s="19" t="str">
        <f t="shared" si="93"/>
        <v/>
      </c>
      <c r="CA62" s="18" t="str">
        <f t="shared" si="93"/>
        <v/>
      </c>
    </row>
    <row r="63" spans="3:79" ht="18.75" thickTop="1" thickBot="1" x14ac:dyDescent="0.5">
      <c r="C63" s="30"/>
      <c r="D63" s="5">
        <v>128</v>
      </c>
      <c r="E63" s="6" t="str">
        <f t="shared" si="46"/>
        <v/>
      </c>
      <c r="F63" s="6" t="str">
        <f t="shared" si="47"/>
        <v/>
      </c>
      <c r="G63" s="36" t="str">
        <f t="shared" si="48"/>
        <v>145k</v>
      </c>
      <c r="H63" s="36" t="str">
        <f t="shared" si="49"/>
        <v>165k</v>
      </c>
      <c r="I63" s="36" t="str">
        <f t="shared" si="50"/>
        <v>174k</v>
      </c>
      <c r="J63" s="36" t="str">
        <f t="shared" si="51"/>
        <v>179k</v>
      </c>
      <c r="K63" s="36" t="str">
        <f t="shared" si="52"/>
        <v>179k</v>
      </c>
      <c r="L63" s="36" t="str">
        <f t="shared" si="53"/>
        <v>180k</v>
      </c>
      <c r="M63" s="36" t="str">
        <f t="shared" si="54"/>
        <v>180k</v>
      </c>
      <c r="N63" s="36" t="str">
        <f t="shared" si="55"/>
        <v>180k</v>
      </c>
      <c r="O63" s="36" t="str">
        <f t="shared" si="56"/>
        <v>181k</v>
      </c>
      <c r="P63" s="36" t="str">
        <f t="shared" si="57"/>
        <v>183k</v>
      </c>
      <c r="Q63" s="36" t="str">
        <f t="shared" si="58"/>
        <v>183k</v>
      </c>
      <c r="R63" s="36" t="str">
        <f t="shared" si="59"/>
        <v>183k</v>
      </c>
      <c r="S63" s="36" t="str">
        <f t="shared" si="60"/>
        <v>182k</v>
      </c>
      <c r="W63" s="30"/>
      <c r="X63" s="5">
        <v>128</v>
      </c>
      <c r="Y63" s="6" t="str">
        <f t="shared" si="61"/>
        <v/>
      </c>
      <c r="Z63" s="6" t="str">
        <f t="shared" si="62"/>
        <v/>
      </c>
      <c r="AA63" s="36" t="str">
        <f t="shared" si="63"/>
        <v>25k</v>
      </c>
      <c r="AB63" s="36" t="str">
        <f t="shared" si="64"/>
        <v>25k</v>
      </c>
      <c r="AC63" s="36" t="str">
        <f t="shared" si="65"/>
        <v>23k</v>
      </c>
      <c r="AD63" s="36" t="str">
        <f t="shared" si="66"/>
        <v>19k</v>
      </c>
      <c r="AE63" s="36" t="str">
        <f t="shared" si="67"/>
        <v>20k</v>
      </c>
      <c r="AF63" s="36" t="str">
        <f t="shared" si="68"/>
        <v>25k</v>
      </c>
      <c r="AG63" s="36" t="str">
        <f t="shared" si="69"/>
        <v>19k</v>
      </c>
      <c r="AH63" s="36" t="str">
        <f t="shared" si="70"/>
        <v>20k</v>
      </c>
      <c r="AI63" s="36" t="str">
        <f t="shared" si="71"/>
        <v>24k</v>
      </c>
      <c r="AJ63" s="36" t="str">
        <f t="shared" si="72"/>
        <v>21k</v>
      </c>
      <c r="AK63" s="36" t="str">
        <f t="shared" si="73"/>
        <v>20k</v>
      </c>
      <c r="AL63" s="36" t="str">
        <f t="shared" si="74"/>
        <v>15k</v>
      </c>
      <c r="AM63" s="36" t="str">
        <f t="shared" si="75"/>
        <v>25k</v>
      </c>
      <c r="AQ63" s="30"/>
      <c r="AR63" s="5">
        <v>128</v>
      </c>
      <c r="AS63" s="6" t="str">
        <f t="shared" si="76"/>
        <v/>
      </c>
      <c r="AT63" s="6" t="str">
        <f t="shared" si="77"/>
        <v/>
      </c>
      <c r="AU63" s="19" t="str">
        <f t="shared" si="78"/>
        <v>559</v>
      </c>
      <c r="AV63" s="19" t="str">
        <f t="shared" si="79"/>
        <v>517</v>
      </c>
      <c r="AW63" s="19" t="str">
        <f t="shared" si="80"/>
        <v>516</v>
      </c>
      <c r="AX63" s="19" t="str">
        <f t="shared" si="81"/>
        <v>519</v>
      </c>
      <c r="AY63" s="19" t="str">
        <f t="shared" si="82"/>
        <v>588</v>
      </c>
      <c r="AZ63" s="19" t="str">
        <f t="shared" si="83"/>
        <v>838</v>
      </c>
      <c r="BA63" s="36" t="str">
        <f t="shared" si="84"/>
        <v>1k</v>
      </c>
      <c r="BB63" s="36" t="str">
        <f t="shared" si="85"/>
        <v>1k</v>
      </c>
      <c r="BC63" s="36" t="str">
        <f t="shared" si="86"/>
        <v>3k</v>
      </c>
      <c r="BD63" s="36" t="str">
        <f t="shared" si="87"/>
        <v>5k</v>
      </c>
      <c r="BE63" s="36" t="str">
        <f t="shared" si="88"/>
        <v>11k</v>
      </c>
      <c r="BF63" s="36" t="str">
        <f t="shared" si="89"/>
        <v>29k</v>
      </c>
      <c r="BG63" s="36" t="str">
        <f t="shared" si="90"/>
        <v>52k</v>
      </c>
    </row>
    <row r="64" spans="3:79" ht="18.75" thickTop="1" thickBot="1" x14ac:dyDescent="0.5">
      <c r="C64" s="30"/>
      <c r="D64" s="5">
        <v>256</v>
      </c>
      <c r="E64" s="6" t="str">
        <f t="shared" si="46"/>
        <v/>
      </c>
      <c r="F64" s="6" t="str">
        <f t="shared" si="47"/>
        <v/>
      </c>
      <c r="G64" s="6" t="str">
        <f t="shared" si="48"/>
        <v/>
      </c>
      <c r="H64" s="36" t="str">
        <f t="shared" si="49"/>
        <v>569k</v>
      </c>
      <c r="I64" s="36" t="str">
        <f t="shared" si="50"/>
        <v>641k</v>
      </c>
      <c r="J64" s="36" t="str">
        <f t="shared" si="51"/>
        <v>674k</v>
      </c>
      <c r="K64" s="36" t="str">
        <f t="shared" si="52"/>
        <v>689k</v>
      </c>
      <c r="L64" s="36" t="str">
        <f t="shared" si="53"/>
        <v>697k</v>
      </c>
      <c r="M64" s="36" t="str">
        <f t="shared" si="54"/>
        <v>711k</v>
      </c>
      <c r="N64" s="36" t="str">
        <f t="shared" si="55"/>
        <v>703k</v>
      </c>
      <c r="O64" s="36" t="str">
        <f t="shared" si="56"/>
        <v>700k</v>
      </c>
      <c r="P64" s="36" t="str">
        <f t="shared" si="57"/>
        <v>707k</v>
      </c>
      <c r="Q64" s="36" t="str">
        <f t="shared" si="58"/>
        <v>709k</v>
      </c>
      <c r="R64" s="36" t="str">
        <f t="shared" si="59"/>
        <v>735k</v>
      </c>
      <c r="S64" s="36" t="str">
        <f t="shared" si="60"/>
        <v>707k</v>
      </c>
      <c r="W64" s="30"/>
      <c r="X64" s="5">
        <v>256</v>
      </c>
      <c r="Y64" s="6" t="str">
        <f t="shared" si="61"/>
        <v/>
      </c>
      <c r="Z64" s="6" t="str">
        <f t="shared" si="62"/>
        <v/>
      </c>
      <c r="AA64" s="6" t="str">
        <f t="shared" si="63"/>
        <v/>
      </c>
      <c r="AB64" s="36" t="str">
        <f t="shared" si="64"/>
        <v>36k</v>
      </c>
      <c r="AC64" s="36" t="str">
        <f t="shared" si="65"/>
        <v>36k</v>
      </c>
      <c r="AD64" s="36" t="str">
        <f t="shared" si="66"/>
        <v>46k</v>
      </c>
      <c r="AE64" s="36" t="str">
        <f t="shared" si="67"/>
        <v>35k</v>
      </c>
      <c r="AF64" s="36" t="str">
        <f t="shared" si="68"/>
        <v>35k</v>
      </c>
      <c r="AG64" s="36" t="str">
        <f t="shared" si="69"/>
        <v>35k</v>
      </c>
      <c r="AH64" s="36" t="str">
        <f t="shared" si="70"/>
        <v>36k</v>
      </c>
      <c r="AI64" s="36" t="str">
        <f t="shared" si="71"/>
        <v>33k</v>
      </c>
      <c r="AJ64" s="36" t="str">
        <f t="shared" si="72"/>
        <v>38k</v>
      </c>
      <c r="AK64" s="36" t="str">
        <f t="shared" si="73"/>
        <v>49k</v>
      </c>
      <c r="AL64" s="36" t="str">
        <f t="shared" si="74"/>
        <v>31k</v>
      </c>
      <c r="AM64" s="36" t="str">
        <f t="shared" si="75"/>
        <v>34k</v>
      </c>
      <c r="AQ64" s="30"/>
      <c r="AR64" s="5">
        <v>256</v>
      </c>
      <c r="AS64" s="6" t="str">
        <f t="shared" si="76"/>
        <v/>
      </c>
      <c r="AT64" s="6" t="str">
        <f t="shared" si="77"/>
        <v/>
      </c>
      <c r="AU64" s="6" t="str">
        <f t="shared" si="78"/>
        <v/>
      </c>
      <c r="AV64" s="19" t="str">
        <f t="shared" si="79"/>
        <v>479</v>
      </c>
      <c r="AW64" s="19" t="str">
        <f t="shared" si="80"/>
        <v>516</v>
      </c>
      <c r="AX64" s="19" t="str">
        <f t="shared" si="81"/>
        <v>608</v>
      </c>
      <c r="AY64" s="19" t="str">
        <f t="shared" si="82"/>
        <v>608</v>
      </c>
      <c r="AZ64" s="19" t="str">
        <f t="shared" si="83"/>
        <v>837</v>
      </c>
      <c r="BA64" s="36" t="str">
        <f t="shared" si="84"/>
        <v>1k</v>
      </c>
      <c r="BB64" s="36" t="str">
        <f t="shared" si="85"/>
        <v>1k</v>
      </c>
      <c r="BC64" s="36" t="str">
        <f t="shared" si="86"/>
        <v>3k</v>
      </c>
      <c r="BD64" s="36" t="str">
        <f t="shared" si="87"/>
        <v>5k</v>
      </c>
      <c r="BE64" s="36" t="str">
        <f t="shared" si="88"/>
        <v>11k</v>
      </c>
      <c r="BF64" s="36" t="str">
        <f t="shared" si="89"/>
        <v>29k</v>
      </c>
      <c r="BG64" s="36" t="str">
        <f t="shared" si="90"/>
        <v>54k</v>
      </c>
    </row>
    <row r="65" spans="3:59" ht="18.75" thickTop="1" thickBot="1" x14ac:dyDescent="0.5">
      <c r="C65" s="30"/>
      <c r="D65" s="5">
        <v>512</v>
      </c>
      <c r="E65" s="6" t="str">
        <f t="shared" si="46"/>
        <v/>
      </c>
      <c r="F65" s="6" t="str">
        <f t="shared" si="47"/>
        <v/>
      </c>
      <c r="G65" s="6" t="str">
        <f t="shared" si="48"/>
        <v/>
      </c>
      <c r="H65" s="6" t="str">
        <f t="shared" si="49"/>
        <v/>
      </c>
      <c r="I65" s="18" t="str">
        <f t="shared" si="50"/>
        <v>2M</v>
      </c>
      <c r="J65" s="18" t="str">
        <f t="shared" si="51"/>
        <v>2M</v>
      </c>
      <c r="K65" s="18" t="str">
        <f t="shared" si="52"/>
        <v>2M</v>
      </c>
      <c r="L65" s="18" t="str">
        <f t="shared" si="53"/>
        <v>2M</v>
      </c>
      <c r="M65" s="18" t="str">
        <f t="shared" si="54"/>
        <v>2M</v>
      </c>
      <c r="N65" s="18" t="str">
        <f t="shared" si="55"/>
        <v>2M</v>
      </c>
      <c r="O65" s="18" t="str">
        <f t="shared" si="56"/>
        <v>2M</v>
      </c>
      <c r="P65" s="18" t="str">
        <f t="shared" si="57"/>
        <v>2M</v>
      </c>
      <c r="Q65" s="18" t="str">
        <f t="shared" si="58"/>
        <v>2M</v>
      </c>
      <c r="R65" s="18" t="str">
        <f t="shared" si="59"/>
        <v>2M</v>
      </c>
      <c r="S65" s="18" t="str">
        <f t="shared" si="60"/>
        <v>2M</v>
      </c>
      <c r="W65" s="30"/>
      <c r="X65" s="5">
        <v>512</v>
      </c>
      <c r="Y65" s="6" t="str">
        <f t="shared" si="61"/>
        <v/>
      </c>
      <c r="Z65" s="6" t="str">
        <f t="shared" si="62"/>
        <v/>
      </c>
      <c r="AA65" s="6" t="str">
        <f t="shared" si="63"/>
        <v/>
      </c>
      <c r="AB65" s="6" t="str">
        <f t="shared" si="64"/>
        <v/>
      </c>
      <c r="AC65" s="36" t="str">
        <f t="shared" si="65"/>
        <v>83k</v>
      </c>
      <c r="AD65" s="36" t="str">
        <f t="shared" si="66"/>
        <v>108k</v>
      </c>
      <c r="AE65" s="36" t="str">
        <f t="shared" si="67"/>
        <v>87k</v>
      </c>
      <c r="AF65" s="36" t="str">
        <f t="shared" si="68"/>
        <v>95k</v>
      </c>
      <c r="AG65" s="36" t="str">
        <f t="shared" si="69"/>
        <v>86k</v>
      </c>
      <c r="AH65" s="36" t="str">
        <f t="shared" si="70"/>
        <v>110k</v>
      </c>
      <c r="AI65" s="36" t="str">
        <f t="shared" si="71"/>
        <v>84k</v>
      </c>
      <c r="AJ65" s="36" t="str">
        <f t="shared" si="72"/>
        <v>83k</v>
      </c>
      <c r="AK65" s="36" t="str">
        <f t="shared" si="73"/>
        <v>84k</v>
      </c>
      <c r="AL65" s="36" t="str">
        <f t="shared" si="74"/>
        <v>78k</v>
      </c>
      <c r="AM65" s="36" t="str">
        <f t="shared" si="75"/>
        <v>112k</v>
      </c>
      <c r="AQ65" s="30"/>
      <c r="AR65" s="5">
        <v>512</v>
      </c>
      <c r="AS65" s="6" t="str">
        <f t="shared" si="76"/>
        <v/>
      </c>
      <c r="AT65" s="6" t="str">
        <f t="shared" si="77"/>
        <v/>
      </c>
      <c r="AU65" s="6" t="str">
        <f t="shared" si="78"/>
        <v/>
      </c>
      <c r="AV65" s="6" t="str">
        <f t="shared" si="79"/>
        <v/>
      </c>
      <c r="AW65" s="19" t="str">
        <f t="shared" si="80"/>
        <v>757</v>
      </c>
      <c r="AX65" s="19" t="str">
        <f t="shared" si="81"/>
        <v>547</v>
      </c>
      <c r="AY65" s="19" t="str">
        <f t="shared" si="82"/>
        <v>580</v>
      </c>
      <c r="AZ65" s="19" t="str">
        <f t="shared" si="83"/>
        <v>879</v>
      </c>
      <c r="BA65" s="36" t="str">
        <f t="shared" si="84"/>
        <v>1k</v>
      </c>
      <c r="BB65" s="36" t="str">
        <f t="shared" si="85"/>
        <v>1k</v>
      </c>
      <c r="BC65" s="36" t="str">
        <f t="shared" si="86"/>
        <v>3k</v>
      </c>
      <c r="BD65" s="36" t="str">
        <f t="shared" si="87"/>
        <v>5k</v>
      </c>
      <c r="BE65" s="36" t="str">
        <f t="shared" si="88"/>
        <v>12k</v>
      </c>
      <c r="BF65" s="36" t="str">
        <f t="shared" si="89"/>
        <v>27k</v>
      </c>
      <c r="BG65" s="36" t="str">
        <f t="shared" si="90"/>
        <v>60k</v>
      </c>
    </row>
    <row r="66" spans="3:59" ht="18.75" thickTop="1" thickBot="1" x14ac:dyDescent="0.5">
      <c r="C66" s="30"/>
      <c r="D66" s="5" t="s">
        <v>48</v>
      </c>
      <c r="E66" s="6" t="str">
        <f t="shared" si="46"/>
        <v/>
      </c>
      <c r="F66" s="6" t="str">
        <f t="shared" si="47"/>
        <v/>
      </c>
      <c r="G66" s="6" t="str">
        <f t="shared" si="48"/>
        <v/>
      </c>
      <c r="H66" s="6" t="str">
        <f t="shared" si="49"/>
        <v/>
      </c>
      <c r="I66" s="6" t="str">
        <f t="shared" si="50"/>
        <v/>
      </c>
      <c r="J66" s="18" t="str">
        <f t="shared" si="51"/>
        <v>8M</v>
      </c>
      <c r="K66" s="18" t="str">
        <f t="shared" si="52"/>
        <v>10M</v>
      </c>
      <c r="L66" s="18" t="str">
        <f t="shared" si="53"/>
        <v>10M</v>
      </c>
      <c r="M66" s="18" t="str">
        <f t="shared" si="54"/>
        <v>10M</v>
      </c>
      <c r="N66" s="18" t="str">
        <f t="shared" si="55"/>
        <v>10M</v>
      </c>
      <c r="O66" s="18" t="str">
        <f t="shared" si="56"/>
        <v>10M</v>
      </c>
      <c r="P66" s="18" t="str">
        <f t="shared" si="57"/>
        <v>11M</v>
      </c>
      <c r="Q66" s="18" t="str">
        <f t="shared" si="58"/>
        <v>10M</v>
      </c>
      <c r="R66" s="18" t="str">
        <f t="shared" si="59"/>
        <v>11M</v>
      </c>
      <c r="S66" s="18" t="str">
        <f t="shared" si="60"/>
        <v>11M</v>
      </c>
      <c r="W66" s="30"/>
      <c r="X66" s="5" t="s">
        <v>48</v>
      </c>
      <c r="Y66" s="6" t="str">
        <f t="shared" si="61"/>
        <v/>
      </c>
      <c r="Z66" s="6" t="str">
        <f t="shared" si="62"/>
        <v/>
      </c>
      <c r="AA66" s="6" t="str">
        <f t="shared" si="63"/>
        <v/>
      </c>
      <c r="AB66" s="6" t="str">
        <f t="shared" si="64"/>
        <v/>
      </c>
      <c r="AC66" s="6" t="str">
        <f t="shared" si="65"/>
        <v/>
      </c>
      <c r="AD66" s="36" t="str">
        <f t="shared" si="66"/>
        <v>150k</v>
      </c>
      <c r="AE66" s="36" t="str">
        <f t="shared" si="67"/>
        <v>154k</v>
      </c>
      <c r="AF66" s="36" t="str">
        <f t="shared" si="68"/>
        <v>154k</v>
      </c>
      <c r="AG66" s="36" t="str">
        <f t="shared" si="69"/>
        <v>162k</v>
      </c>
      <c r="AH66" s="36" t="str">
        <f t="shared" si="70"/>
        <v>180k</v>
      </c>
      <c r="AI66" s="36" t="str">
        <f t="shared" si="71"/>
        <v>152k</v>
      </c>
      <c r="AJ66" s="36" t="str">
        <f t="shared" si="72"/>
        <v>167k</v>
      </c>
      <c r="AK66" s="36" t="str">
        <f t="shared" si="73"/>
        <v>144k</v>
      </c>
      <c r="AL66" s="36" t="str">
        <f t="shared" si="74"/>
        <v>179k</v>
      </c>
      <c r="AM66" s="36" t="str">
        <f t="shared" si="75"/>
        <v>178k</v>
      </c>
      <c r="AQ66" s="30"/>
      <c r="AR66" s="5" t="s">
        <v>48</v>
      </c>
      <c r="AS66" s="6" t="str">
        <f t="shared" si="76"/>
        <v/>
      </c>
      <c r="AT66" s="6" t="str">
        <f t="shared" si="77"/>
        <v/>
      </c>
      <c r="AU66" s="6" t="str">
        <f t="shared" si="78"/>
        <v/>
      </c>
      <c r="AV66" s="6" t="str">
        <f t="shared" si="79"/>
        <v/>
      </c>
      <c r="AW66" s="6" t="str">
        <f t="shared" si="80"/>
        <v/>
      </c>
      <c r="AX66" s="19" t="str">
        <f t="shared" si="81"/>
        <v>608</v>
      </c>
      <c r="AY66" s="19" t="str">
        <f t="shared" si="82"/>
        <v>712</v>
      </c>
      <c r="AZ66" s="19" t="str">
        <f t="shared" si="83"/>
        <v>740</v>
      </c>
      <c r="BA66" s="36" t="str">
        <f t="shared" si="84"/>
        <v>1k</v>
      </c>
      <c r="BB66" s="36" t="str">
        <f t="shared" si="85"/>
        <v>1k</v>
      </c>
      <c r="BC66" s="36" t="str">
        <f t="shared" si="86"/>
        <v>3k</v>
      </c>
      <c r="BD66" s="36" t="str">
        <f t="shared" si="87"/>
        <v>5k</v>
      </c>
      <c r="BE66" s="36" t="str">
        <f t="shared" si="88"/>
        <v>12k</v>
      </c>
      <c r="BF66" s="36" t="str">
        <f t="shared" si="89"/>
        <v>30k</v>
      </c>
      <c r="BG66" s="36" t="str">
        <f t="shared" si="90"/>
        <v>59k</v>
      </c>
    </row>
    <row r="67" spans="3:59" ht="18.75" thickTop="1" thickBot="1" x14ac:dyDescent="0.5">
      <c r="C67" s="30"/>
      <c r="D67" s="5" t="s">
        <v>49</v>
      </c>
      <c r="E67" s="6" t="str">
        <f t="shared" si="46"/>
        <v/>
      </c>
      <c r="F67" s="6" t="str">
        <f t="shared" si="47"/>
        <v/>
      </c>
      <c r="G67" s="6" t="str">
        <f t="shared" si="48"/>
        <v/>
      </c>
      <c r="H67" s="6" t="str">
        <f t="shared" si="49"/>
        <v/>
      </c>
      <c r="I67" s="6" t="str">
        <f t="shared" si="50"/>
        <v/>
      </c>
      <c r="J67" s="6" t="str">
        <f t="shared" si="51"/>
        <v/>
      </c>
      <c r="K67" s="18" t="str">
        <f t="shared" si="52"/>
        <v>36M</v>
      </c>
      <c r="L67" s="18" t="str">
        <f t="shared" si="53"/>
        <v>44M</v>
      </c>
      <c r="M67" s="18" t="str">
        <f t="shared" si="54"/>
        <v>49M</v>
      </c>
      <c r="N67" s="18" t="str">
        <f t="shared" si="55"/>
        <v>43M</v>
      </c>
      <c r="O67" s="18" t="str">
        <f t="shared" si="56"/>
        <v>44M</v>
      </c>
      <c r="P67" s="18" t="str">
        <f t="shared" si="57"/>
        <v>44M</v>
      </c>
      <c r="Q67" s="18" t="str">
        <f t="shared" si="58"/>
        <v>44M</v>
      </c>
      <c r="R67" s="18" t="str">
        <f t="shared" si="59"/>
        <v>44M</v>
      </c>
      <c r="S67" s="18" t="str">
        <f t="shared" si="60"/>
        <v>45M</v>
      </c>
      <c r="W67" s="30"/>
      <c r="X67" s="5" t="s">
        <v>49</v>
      </c>
      <c r="Y67" s="6" t="str">
        <f t="shared" si="61"/>
        <v/>
      </c>
      <c r="Z67" s="6" t="str">
        <f t="shared" si="62"/>
        <v/>
      </c>
      <c r="AA67" s="6" t="str">
        <f t="shared" si="63"/>
        <v/>
      </c>
      <c r="AB67" s="6" t="str">
        <f t="shared" si="64"/>
        <v/>
      </c>
      <c r="AC67" s="6" t="str">
        <f t="shared" si="65"/>
        <v/>
      </c>
      <c r="AD67" s="6" t="str">
        <f t="shared" si="66"/>
        <v/>
      </c>
      <c r="AE67" s="36" t="str">
        <f t="shared" si="67"/>
        <v>354k</v>
      </c>
      <c r="AF67" s="36" t="str">
        <f t="shared" si="68"/>
        <v>387k</v>
      </c>
      <c r="AG67" s="36" t="str">
        <f t="shared" si="69"/>
        <v>478k</v>
      </c>
      <c r="AH67" s="36" t="str">
        <f t="shared" si="70"/>
        <v>337k</v>
      </c>
      <c r="AI67" s="36" t="str">
        <f t="shared" si="71"/>
        <v>347k</v>
      </c>
      <c r="AJ67" s="36" t="str">
        <f t="shared" si="72"/>
        <v>335k</v>
      </c>
      <c r="AK67" s="36" t="str">
        <f t="shared" si="73"/>
        <v>354k</v>
      </c>
      <c r="AL67" s="36" t="str">
        <f t="shared" si="74"/>
        <v>332k</v>
      </c>
      <c r="AM67" s="36" t="str">
        <f t="shared" si="75"/>
        <v>356k</v>
      </c>
      <c r="AQ67" s="30"/>
      <c r="AR67" s="5" t="s">
        <v>49</v>
      </c>
      <c r="AS67" s="6" t="str">
        <f t="shared" si="76"/>
        <v/>
      </c>
      <c r="AT67" s="6" t="str">
        <f t="shared" si="77"/>
        <v/>
      </c>
      <c r="AU67" s="6" t="str">
        <f t="shared" si="78"/>
        <v/>
      </c>
      <c r="AV67" s="6" t="str">
        <f t="shared" si="79"/>
        <v/>
      </c>
      <c r="AW67" s="6" t="str">
        <f t="shared" si="80"/>
        <v/>
      </c>
      <c r="AX67" s="6" t="str">
        <f t="shared" si="81"/>
        <v/>
      </c>
      <c r="AY67" s="19" t="str">
        <f t="shared" si="82"/>
        <v>673</v>
      </c>
      <c r="AZ67" s="19" t="str">
        <f t="shared" si="83"/>
        <v>751</v>
      </c>
      <c r="BA67" s="36" t="str">
        <f t="shared" si="84"/>
        <v>1k</v>
      </c>
      <c r="BB67" s="36" t="str">
        <f t="shared" si="85"/>
        <v>1k</v>
      </c>
      <c r="BC67" s="36" t="str">
        <f t="shared" si="86"/>
        <v>3k</v>
      </c>
      <c r="BD67" s="36" t="str">
        <f t="shared" si="87"/>
        <v>6k</v>
      </c>
      <c r="BE67" s="36" t="str">
        <f t="shared" si="88"/>
        <v>13k</v>
      </c>
      <c r="BF67" s="36" t="str">
        <f t="shared" si="89"/>
        <v>38k</v>
      </c>
      <c r="BG67" s="36" t="str">
        <f t="shared" si="90"/>
        <v>47k</v>
      </c>
    </row>
    <row r="68" spans="3:59" ht="18.75" thickTop="1" thickBot="1" x14ac:dyDescent="0.5">
      <c r="C68" s="30"/>
      <c r="D68" s="5" t="s">
        <v>50</v>
      </c>
      <c r="E68" s="6" t="str">
        <f t="shared" si="46"/>
        <v/>
      </c>
      <c r="F68" s="6" t="str">
        <f t="shared" si="47"/>
        <v/>
      </c>
      <c r="G68" s="6" t="str">
        <f t="shared" si="48"/>
        <v/>
      </c>
      <c r="H68" s="6" t="str">
        <f t="shared" si="49"/>
        <v/>
      </c>
      <c r="I68" s="6" t="str">
        <f t="shared" si="50"/>
        <v/>
      </c>
      <c r="J68" s="6" t="str">
        <f t="shared" si="51"/>
        <v/>
      </c>
      <c r="K68" s="6" t="str">
        <f t="shared" si="52"/>
        <v/>
      </c>
      <c r="L68" s="18" t="str">
        <f t="shared" si="53"/>
        <v>157M</v>
      </c>
      <c r="M68" s="18" t="str">
        <f t="shared" si="54"/>
        <v>191M</v>
      </c>
      <c r="N68" s="18" t="str">
        <f t="shared" si="55"/>
        <v>173M</v>
      </c>
      <c r="O68" s="18" t="str">
        <f t="shared" si="56"/>
        <v>180M</v>
      </c>
      <c r="P68" s="18" t="str">
        <f t="shared" si="57"/>
        <v>180M</v>
      </c>
      <c r="Q68" s="18" t="str">
        <f t="shared" si="58"/>
        <v>184M</v>
      </c>
      <c r="R68" s="18" t="str">
        <f t="shared" si="59"/>
        <v>183M</v>
      </c>
      <c r="S68" s="18" t="str">
        <f t="shared" si="60"/>
        <v>186M</v>
      </c>
      <c r="W68" s="30"/>
      <c r="X68" s="5" t="s">
        <v>50</v>
      </c>
      <c r="Y68" s="6" t="str">
        <f t="shared" si="61"/>
        <v/>
      </c>
      <c r="Z68" s="6" t="str">
        <f t="shared" si="62"/>
        <v/>
      </c>
      <c r="AA68" s="6" t="str">
        <f t="shared" si="63"/>
        <v/>
      </c>
      <c r="AB68" s="6" t="str">
        <f t="shared" si="64"/>
        <v/>
      </c>
      <c r="AC68" s="6" t="str">
        <f t="shared" si="65"/>
        <v/>
      </c>
      <c r="AD68" s="6" t="str">
        <f t="shared" si="66"/>
        <v/>
      </c>
      <c r="AE68" s="6" t="str">
        <f t="shared" si="67"/>
        <v/>
      </c>
      <c r="AF68" s="36" t="str">
        <f t="shared" si="68"/>
        <v>825k</v>
      </c>
      <c r="AG68" s="36" t="str">
        <f t="shared" si="69"/>
        <v>684k</v>
      </c>
      <c r="AH68" s="36" t="str">
        <f t="shared" si="70"/>
        <v>661k</v>
      </c>
      <c r="AI68" s="36" t="str">
        <f t="shared" si="71"/>
        <v>853k</v>
      </c>
      <c r="AJ68" s="36" t="str">
        <f t="shared" si="72"/>
        <v>651k</v>
      </c>
      <c r="AK68" s="36" t="str">
        <f t="shared" si="73"/>
        <v>613k</v>
      </c>
      <c r="AL68" s="36" t="str">
        <f t="shared" si="74"/>
        <v>662k</v>
      </c>
      <c r="AM68" s="36" t="str">
        <f t="shared" si="75"/>
        <v>624k</v>
      </c>
      <c r="AQ68" s="30"/>
      <c r="AR68" s="5" t="s">
        <v>50</v>
      </c>
      <c r="AS68" s="6" t="str">
        <f t="shared" si="76"/>
        <v/>
      </c>
      <c r="AT68" s="6" t="str">
        <f t="shared" si="77"/>
        <v/>
      </c>
      <c r="AU68" s="6" t="str">
        <f t="shared" si="78"/>
        <v/>
      </c>
      <c r="AV68" s="6" t="str">
        <f t="shared" si="79"/>
        <v/>
      </c>
      <c r="AW68" s="6" t="str">
        <f t="shared" si="80"/>
        <v/>
      </c>
      <c r="AX68" s="6" t="str">
        <f t="shared" si="81"/>
        <v/>
      </c>
      <c r="AY68" s="6" t="str">
        <f t="shared" si="82"/>
        <v/>
      </c>
      <c r="AZ68" s="19" t="str">
        <f t="shared" si="83"/>
        <v>959</v>
      </c>
      <c r="BA68" s="36" t="str">
        <f t="shared" si="84"/>
        <v>1k</v>
      </c>
      <c r="BB68" s="36" t="str">
        <f t="shared" si="85"/>
        <v>1k</v>
      </c>
      <c r="BC68" s="36" t="str">
        <f t="shared" si="86"/>
        <v>3k</v>
      </c>
      <c r="BD68" s="36" t="str">
        <f t="shared" si="87"/>
        <v>5k</v>
      </c>
      <c r="BE68" s="36" t="str">
        <f t="shared" si="88"/>
        <v>13k</v>
      </c>
      <c r="BF68" s="36" t="str">
        <f t="shared" si="89"/>
        <v>43k</v>
      </c>
      <c r="BG68" s="36" t="str">
        <f t="shared" si="90"/>
        <v>52k</v>
      </c>
    </row>
    <row r="69" spans="3:59" ht="18.75" thickTop="1" thickBot="1" x14ac:dyDescent="0.5">
      <c r="C69" s="30"/>
      <c r="D69" s="5" t="s">
        <v>51</v>
      </c>
      <c r="E69" s="6" t="str">
        <f t="shared" si="46"/>
        <v/>
      </c>
      <c r="F69" s="6" t="str">
        <f t="shared" si="47"/>
        <v/>
      </c>
      <c r="G69" s="6" t="str">
        <f t="shared" si="48"/>
        <v/>
      </c>
      <c r="H69" s="6" t="str">
        <f t="shared" si="49"/>
        <v/>
      </c>
      <c r="I69" s="6" t="str">
        <f t="shared" si="50"/>
        <v/>
      </c>
      <c r="J69" s="6" t="str">
        <f t="shared" si="51"/>
        <v/>
      </c>
      <c r="K69" s="6" t="str">
        <f t="shared" si="52"/>
        <v/>
      </c>
      <c r="L69" s="6" t="str">
        <f t="shared" si="53"/>
        <v/>
      </c>
      <c r="M69" s="18" t="str">
        <f t="shared" si="54"/>
        <v>665M</v>
      </c>
      <c r="N69" s="18" t="str">
        <f t="shared" si="55"/>
        <v>767M</v>
      </c>
      <c r="O69" s="18" t="str">
        <f t="shared" si="56"/>
        <v>856M</v>
      </c>
      <c r="P69" s="18" t="str">
        <f t="shared" si="57"/>
        <v>715M</v>
      </c>
      <c r="Q69" s="18" t="str">
        <f t="shared" si="58"/>
        <v>725M</v>
      </c>
      <c r="R69" s="18" t="str">
        <f t="shared" si="59"/>
        <v>735M</v>
      </c>
      <c r="S69" s="18" t="str">
        <f t="shared" si="60"/>
        <v>742M</v>
      </c>
      <c r="W69" s="30"/>
      <c r="X69" s="5" t="s">
        <v>51</v>
      </c>
      <c r="Y69" s="6" t="str">
        <f t="shared" si="61"/>
        <v/>
      </c>
      <c r="Z69" s="6" t="str">
        <f t="shared" si="62"/>
        <v/>
      </c>
      <c r="AA69" s="6" t="str">
        <f t="shared" si="63"/>
        <v/>
      </c>
      <c r="AB69" s="6" t="str">
        <f t="shared" si="64"/>
        <v/>
      </c>
      <c r="AC69" s="6" t="str">
        <f t="shared" si="65"/>
        <v/>
      </c>
      <c r="AD69" s="6" t="str">
        <f t="shared" si="66"/>
        <v/>
      </c>
      <c r="AE69" s="6" t="str">
        <f t="shared" si="67"/>
        <v/>
      </c>
      <c r="AF69" s="6" t="str">
        <f t="shared" si="68"/>
        <v/>
      </c>
      <c r="AG69" s="18" t="str">
        <f t="shared" si="69"/>
        <v>1M</v>
      </c>
      <c r="AH69" s="18" t="str">
        <f t="shared" si="70"/>
        <v>1M</v>
      </c>
      <c r="AI69" s="18" t="str">
        <f t="shared" si="71"/>
        <v>1M</v>
      </c>
      <c r="AJ69" s="18" t="str">
        <f t="shared" si="72"/>
        <v>1M</v>
      </c>
      <c r="AK69" s="18" t="str">
        <f t="shared" si="73"/>
        <v>1M</v>
      </c>
      <c r="AL69" s="18" t="str">
        <f t="shared" si="74"/>
        <v>1M</v>
      </c>
      <c r="AM69" s="18" t="str">
        <f t="shared" si="75"/>
        <v>1M</v>
      </c>
      <c r="AQ69" s="30"/>
      <c r="AR69" s="5" t="s">
        <v>51</v>
      </c>
      <c r="AS69" s="6" t="str">
        <f t="shared" si="76"/>
        <v/>
      </c>
      <c r="AT69" s="6" t="str">
        <f t="shared" si="77"/>
        <v/>
      </c>
      <c r="AU69" s="6" t="str">
        <f t="shared" si="78"/>
        <v/>
      </c>
      <c r="AV69" s="6" t="str">
        <f t="shared" si="79"/>
        <v/>
      </c>
      <c r="AW69" s="6" t="str">
        <f t="shared" si="80"/>
        <v/>
      </c>
      <c r="AX69" s="6" t="str">
        <f t="shared" si="81"/>
        <v/>
      </c>
      <c r="AY69" s="6" t="str">
        <f t="shared" si="82"/>
        <v/>
      </c>
      <c r="AZ69" s="6" t="str">
        <f t="shared" si="83"/>
        <v/>
      </c>
      <c r="BA69" s="36" t="str">
        <f t="shared" si="84"/>
        <v>1k</v>
      </c>
      <c r="BB69" s="36" t="str">
        <f t="shared" si="85"/>
        <v>1k</v>
      </c>
      <c r="BC69" s="36" t="str">
        <f t="shared" si="86"/>
        <v>3k</v>
      </c>
      <c r="BD69" s="36" t="str">
        <f t="shared" si="87"/>
        <v>6k</v>
      </c>
      <c r="BE69" s="36" t="str">
        <f t="shared" si="88"/>
        <v>15k</v>
      </c>
      <c r="BF69" s="36" t="str">
        <f t="shared" si="89"/>
        <v>56k</v>
      </c>
      <c r="BG69" s="36" t="str">
        <f t="shared" si="90"/>
        <v>60k</v>
      </c>
    </row>
    <row r="70" spans="3:59" ht="18.75" thickTop="1" thickBot="1" x14ac:dyDescent="0.5">
      <c r="C70" s="31"/>
      <c r="D70" s="5" t="s">
        <v>52</v>
      </c>
      <c r="E70" s="6" t="str">
        <f t="shared" si="46"/>
        <v/>
      </c>
      <c r="F70" s="6" t="str">
        <f t="shared" si="47"/>
        <v/>
      </c>
      <c r="G70" s="6" t="str">
        <f t="shared" si="48"/>
        <v/>
      </c>
      <c r="H70" s="6" t="str">
        <f t="shared" si="49"/>
        <v/>
      </c>
      <c r="I70" s="6" t="str">
        <f t="shared" si="50"/>
        <v/>
      </c>
      <c r="J70" s="6" t="str">
        <f t="shared" si="51"/>
        <v/>
      </c>
      <c r="K70" s="6" t="str">
        <f t="shared" si="52"/>
        <v/>
      </c>
      <c r="L70" s="6" t="str">
        <f t="shared" si="53"/>
        <v/>
      </c>
      <c r="M70" s="6" t="str">
        <f t="shared" si="54"/>
        <v/>
      </c>
      <c r="N70" s="35" t="str">
        <f t="shared" si="55"/>
        <v>2G</v>
      </c>
      <c r="O70" s="35" t="str">
        <f t="shared" si="56"/>
        <v>3G</v>
      </c>
      <c r="P70" s="35" t="str">
        <f t="shared" si="57"/>
        <v>2G</v>
      </c>
      <c r="Q70" s="35" t="str">
        <f t="shared" si="58"/>
        <v>2G</v>
      </c>
      <c r="R70" s="35" t="str">
        <f t="shared" si="59"/>
        <v>2G</v>
      </c>
      <c r="S70" s="35" t="str">
        <f t="shared" si="60"/>
        <v>2G</v>
      </c>
      <c r="W70" s="31"/>
      <c r="X70" s="5" t="s">
        <v>52</v>
      </c>
      <c r="Y70" s="6" t="str">
        <f t="shared" si="61"/>
        <v/>
      </c>
      <c r="Z70" s="6" t="str">
        <f t="shared" si="62"/>
        <v/>
      </c>
      <c r="AA70" s="6" t="str">
        <f t="shared" si="63"/>
        <v/>
      </c>
      <c r="AB70" s="6" t="str">
        <f t="shared" si="64"/>
        <v/>
      </c>
      <c r="AC70" s="6" t="str">
        <f t="shared" si="65"/>
        <v/>
      </c>
      <c r="AD70" s="6" t="str">
        <f t="shared" si="66"/>
        <v/>
      </c>
      <c r="AE70" s="6" t="str">
        <f t="shared" si="67"/>
        <v/>
      </c>
      <c r="AF70" s="6" t="str">
        <f t="shared" si="68"/>
        <v/>
      </c>
      <c r="AG70" s="6" t="str">
        <f t="shared" si="69"/>
        <v/>
      </c>
      <c r="AH70" s="18" t="str">
        <f t="shared" si="70"/>
        <v>3M</v>
      </c>
      <c r="AI70" s="18" t="str">
        <f t="shared" si="71"/>
        <v>3M</v>
      </c>
      <c r="AJ70" s="18" t="str">
        <f t="shared" si="72"/>
        <v>2M</v>
      </c>
      <c r="AK70" s="18" t="str">
        <f t="shared" si="73"/>
        <v>2M</v>
      </c>
      <c r="AL70" s="18" t="str">
        <f t="shared" si="74"/>
        <v>2M</v>
      </c>
      <c r="AM70" s="18" t="str">
        <f t="shared" si="75"/>
        <v>2M</v>
      </c>
      <c r="AQ70" s="31"/>
      <c r="AR70" s="5" t="s">
        <v>52</v>
      </c>
      <c r="AS70" s="6" t="str">
        <f t="shared" si="76"/>
        <v/>
      </c>
      <c r="AT70" s="6" t="str">
        <f t="shared" si="77"/>
        <v/>
      </c>
      <c r="AU70" s="6" t="str">
        <f t="shared" si="78"/>
        <v/>
      </c>
      <c r="AV70" s="6" t="str">
        <f t="shared" si="79"/>
        <v/>
      </c>
      <c r="AW70" s="6" t="str">
        <f t="shared" si="80"/>
        <v/>
      </c>
      <c r="AX70" s="6" t="str">
        <f t="shared" si="81"/>
        <v/>
      </c>
      <c r="AY70" s="6" t="str">
        <f t="shared" si="82"/>
        <v/>
      </c>
      <c r="AZ70" s="6" t="str">
        <f t="shared" si="83"/>
        <v/>
      </c>
      <c r="BA70" s="6" t="str">
        <f t="shared" si="84"/>
        <v/>
      </c>
      <c r="BB70" s="36" t="str">
        <f t="shared" si="85"/>
        <v>1k</v>
      </c>
      <c r="BC70" s="36" t="str">
        <f t="shared" si="86"/>
        <v>3k</v>
      </c>
      <c r="BD70" s="36" t="str">
        <f t="shared" si="87"/>
        <v>6k</v>
      </c>
      <c r="BE70" s="36" t="str">
        <f t="shared" si="88"/>
        <v>17k</v>
      </c>
      <c r="BF70" s="36" t="str">
        <f t="shared" si="89"/>
        <v>54k</v>
      </c>
      <c r="BG70" s="36" t="str">
        <f t="shared" si="90"/>
        <v>65k</v>
      </c>
    </row>
    <row r="71" spans="3:59" ht="14.65" thickTop="1" x14ac:dyDescent="0.45"/>
    <row r="72" spans="3:59" ht="18" x14ac:dyDescent="0.55000000000000004">
      <c r="G72" s="37"/>
      <c r="H72" s="16" t="s">
        <v>85</v>
      </c>
      <c r="AA72" s="37"/>
      <c r="AB72" s="16" t="s">
        <v>85</v>
      </c>
      <c r="AU72" s="37"/>
      <c r="AV72" s="16" t="s">
        <v>85</v>
      </c>
    </row>
    <row r="73" spans="3:59" ht="18" x14ac:dyDescent="0.55000000000000004">
      <c r="G73" s="38"/>
      <c r="H73" s="16" t="s">
        <v>86</v>
      </c>
      <c r="AA73" s="38"/>
      <c r="AB73" s="16" t="s">
        <v>86</v>
      </c>
      <c r="AU73" s="38"/>
      <c r="AV73" s="16" t="s">
        <v>86</v>
      </c>
    </row>
    <row r="74" spans="3:59" ht="18" x14ac:dyDescent="0.55000000000000004">
      <c r="G74" s="39"/>
      <c r="H74" s="16" t="s">
        <v>87</v>
      </c>
      <c r="AA74" s="39"/>
      <c r="AB74" s="16" t="s">
        <v>87</v>
      </c>
      <c r="AU74" s="39"/>
      <c r="AV74" s="16" t="s">
        <v>87</v>
      </c>
    </row>
    <row r="75" spans="3:59" ht="18" x14ac:dyDescent="0.55000000000000004">
      <c r="G75" s="40"/>
      <c r="H75" s="41" t="s">
        <v>88</v>
      </c>
      <c r="AA75" s="40"/>
      <c r="AB75" s="41" t="s">
        <v>88</v>
      </c>
      <c r="AU75" s="40"/>
      <c r="AV75" s="41" t="s">
        <v>88</v>
      </c>
    </row>
  </sheetData>
  <mergeCells count="97">
    <mergeCell ref="BM57:CA57"/>
    <mergeCell ref="C59:C70"/>
    <mergeCell ref="W59:W70"/>
    <mergeCell ref="AQ59:AQ70"/>
    <mergeCell ref="BK59:BK62"/>
    <mergeCell ref="AS24:BG24"/>
    <mergeCell ref="AQ26:AQ37"/>
    <mergeCell ref="E57:S57"/>
    <mergeCell ref="Y57:AM57"/>
    <mergeCell ref="AS57:BG57"/>
    <mergeCell ref="E24:S24"/>
    <mergeCell ref="C26:C37"/>
    <mergeCell ref="X45:Y45"/>
    <mergeCell ref="Z45:AA45"/>
    <mergeCell ref="X46:Y46"/>
    <mergeCell ref="Z46:AA46"/>
    <mergeCell ref="D43:E43"/>
    <mergeCell ref="F43:G43"/>
    <mergeCell ref="D44:E44"/>
    <mergeCell ref="F44:G44"/>
    <mergeCell ref="D45:E45"/>
    <mergeCell ref="F45:G45"/>
    <mergeCell ref="D48:E48"/>
    <mergeCell ref="F48:G48"/>
    <mergeCell ref="D49:E49"/>
    <mergeCell ref="F49:G49"/>
    <mergeCell ref="Y24:AM24"/>
    <mergeCell ref="W26:W37"/>
    <mergeCell ref="X43:Y43"/>
    <mergeCell ref="Z43:AA43"/>
    <mergeCell ref="X44:Y44"/>
    <mergeCell ref="Z44:AA44"/>
    <mergeCell ref="D46:E46"/>
    <mergeCell ref="F46:G46"/>
    <mergeCell ref="L46:M46"/>
    <mergeCell ref="N46:O46"/>
    <mergeCell ref="D47:E47"/>
    <mergeCell ref="F47:G47"/>
    <mergeCell ref="X49:Y49"/>
    <mergeCell ref="Z49:AA49"/>
    <mergeCell ref="AF46:AG46"/>
    <mergeCell ref="AH46:AI46"/>
    <mergeCell ref="X47:Y47"/>
    <mergeCell ref="Z47:AA47"/>
    <mergeCell ref="X48:Y48"/>
    <mergeCell ref="Z48:AA48"/>
    <mergeCell ref="AR43:AS43"/>
    <mergeCell ref="AT43:AU43"/>
    <mergeCell ref="AR44:AS44"/>
    <mergeCell ref="AT44:AU44"/>
    <mergeCell ref="AR45:AS45"/>
    <mergeCell ref="AT45:AU45"/>
    <mergeCell ref="AR46:AS46"/>
    <mergeCell ref="AT46:AU46"/>
    <mergeCell ref="AZ46:BA46"/>
    <mergeCell ref="BB46:BC46"/>
    <mergeCell ref="AR47:AS47"/>
    <mergeCell ref="AT47:AU47"/>
    <mergeCell ref="BM24:CA24"/>
    <mergeCell ref="BL43:BM43"/>
    <mergeCell ref="BN43:BO43"/>
    <mergeCell ref="BL44:BM44"/>
    <mergeCell ref="D51:E51"/>
    <mergeCell ref="F51:G51"/>
    <mergeCell ref="X50:Y50"/>
    <mergeCell ref="Z50:AA50"/>
    <mergeCell ref="X51:Y51"/>
    <mergeCell ref="Z51:AA51"/>
    <mergeCell ref="AR48:AS48"/>
    <mergeCell ref="AT48:AU48"/>
    <mergeCell ref="AR49:AS49"/>
    <mergeCell ref="AT49:AU49"/>
    <mergeCell ref="D50:E50"/>
    <mergeCell ref="F50:G50"/>
    <mergeCell ref="E53:F53"/>
    <mergeCell ref="AR50:AS50"/>
    <mergeCell ref="AT50:AU50"/>
    <mergeCell ref="AR51:AS51"/>
    <mergeCell ref="AT51:AU51"/>
    <mergeCell ref="BV46:BW46"/>
    <mergeCell ref="BL47:BM47"/>
    <mergeCell ref="BN47:BO47"/>
    <mergeCell ref="BL48:BM48"/>
    <mergeCell ref="BN48:BO48"/>
    <mergeCell ref="BL46:BM46"/>
    <mergeCell ref="BN46:BO46"/>
    <mergeCell ref="BT46:BU46"/>
    <mergeCell ref="BL50:BM50"/>
    <mergeCell ref="BN50:BO50"/>
    <mergeCell ref="BL51:BM51"/>
    <mergeCell ref="BN51:BO51"/>
    <mergeCell ref="BK26:BK29"/>
    <mergeCell ref="BL49:BM49"/>
    <mergeCell ref="BN49:BO49"/>
    <mergeCell ref="BN44:BO44"/>
    <mergeCell ref="BL45:BM45"/>
    <mergeCell ref="BN45:BO45"/>
  </mergeCells>
  <conditionalFormatting sqref="E26:S37">
    <cfRule type="colorScale" priority="32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G34">
    <cfRule type="colorScale" priority="33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35">
    <cfRule type="colorScale" priority="34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AS26:BG37">
    <cfRule type="colorScale" priority="23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AA34">
    <cfRule type="colorScale" priority="30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AA35">
    <cfRule type="colorScale" priority="31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Y26:AM37">
    <cfRule type="colorScale" priority="29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AU34">
    <cfRule type="colorScale" priority="24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AU35">
    <cfRule type="colorScale" priority="25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BM26:CA29">
    <cfRule type="colorScale" priority="17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E59:S70">
    <cfRule type="colorScale" priority="14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G67">
    <cfRule type="colorScale" priority="15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68">
    <cfRule type="colorScale" priority="16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BM59:CA62">
    <cfRule type="colorScale" priority="7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59:AM70">
    <cfRule type="colorScale" priority="2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AS59:BG70">
    <cfRule type="colorScale" priority="1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2021-09-13T20:56:49Z</dcterms:created>
  <dcterms:modified xsi:type="dcterms:W3CDTF">2021-11-05T20:48:53Z</dcterms:modified>
</cp:coreProperties>
</file>