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ab94d039119d25/Área de Trabalho/Arq/Prova_fiap/Trabalho_fase/Challenge/TrabalhoSaude/Arquivos/arquivos_importacao/"/>
    </mc:Choice>
  </mc:AlternateContent>
  <xr:revisionPtr revIDLastSave="0" documentId="8_{83D5AFFD-CF9C-441B-9483-37B07723E9CF}" xr6:coauthVersionLast="47" xr6:coauthVersionMax="47" xr10:uidLastSave="{00000000-0000-0000-0000-000000000000}"/>
  <bookViews>
    <workbookView xWindow="-108" yWindow="-108" windowWidth="23256" windowHeight="12456" xr2:uid="{8C6AB295-01CC-449F-9212-F476F22B895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8" i="1" l="1"/>
  <c r="L338" i="1" s="1"/>
  <c r="G338" i="1"/>
  <c r="F338" i="1"/>
  <c r="J337" i="1"/>
  <c r="L337" i="1" s="1"/>
  <c r="G337" i="1"/>
  <c r="F337" i="1"/>
  <c r="J336" i="1"/>
  <c r="L336" i="1" s="1"/>
  <c r="G336" i="1"/>
  <c r="I336" i="1" s="1"/>
  <c r="F336" i="1"/>
  <c r="J335" i="1"/>
  <c r="L335" i="1" s="1"/>
  <c r="G335" i="1"/>
  <c r="F335" i="1"/>
  <c r="J334" i="1"/>
  <c r="L334" i="1" s="1"/>
  <c r="G334" i="1"/>
  <c r="F334" i="1"/>
  <c r="J333" i="1"/>
  <c r="L333" i="1" s="1"/>
  <c r="G333" i="1"/>
  <c r="F333" i="1"/>
  <c r="J332" i="1"/>
  <c r="L332" i="1" s="1"/>
  <c r="G332" i="1"/>
  <c r="F332" i="1"/>
  <c r="J331" i="1"/>
  <c r="L331" i="1" s="1"/>
  <c r="G331" i="1"/>
  <c r="F331" i="1"/>
  <c r="J330" i="1"/>
  <c r="L330" i="1" s="1"/>
  <c r="G330" i="1"/>
  <c r="F330" i="1"/>
  <c r="J329" i="1"/>
  <c r="L329" i="1" s="1"/>
  <c r="G329" i="1"/>
  <c r="F329" i="1"/>
  <c r="J328" i="1"/>
  <c r="L328" i="1" s="1"/>
  <c r="G328" i="1"/>
  <c r="F328" i="1"/>
  <c r="L327" i="1"/>
  <c r="J327" i="1"/>
  <c r="G327" i="1"/>
  <c r="F327" i="1"/>
  <c r="L326" i="1"/>
  <c r="J326" i="1"/>
  <c r="G326" i="1"/>
  <c r="F326" i="1"/>
  <c r="J325" i="1"/>
  <c r="L325" i="1" s="1"/>
  <c r="G325" i="1"/>
  <c r="F325" i="1"/>
  <c r="J324" i="1"/>
  <c r="L324" i="1" s="1"/>
  <c r="G324" i="1"/>
  <c r="F324" i="1"/>
  <c r="L323" i="1"/>
  <c r="J323" i="1"/>
  <c r="G323" i="1"/>
  <c r="F323" i="1"/>
  <c r="L322" i="1"/>
  <c r="J322" i="1"/>
  <c r="G322" i="1"/>
  <c r="F322" i="1"/>
  <c r="L321" i="1"/>
  <c r="J321" i="1"/>
  <c r="G321" i="1"/>
  <c r="F321" i="1"/>
  <c r="J320" i="1"/>
  <c r="L320" i="1" s="1"/>
  <c r="G320" i="1"/>
  <c r="F320" i="1"/>
  <c r="J319" i="1"/>
  <c r="L319" i="1" s="1"/>
  <c r="H319" i="1"/>
  <c r="G319" i="1"/>
  <c r="F319" i="1"/>
  <c r="L318" i="1"/>
  <c r="J318" i="1"/>
  <c r="G318" i="1"/>
  <c r="F318" i="1"/>
  <c r="L317" i="1"/>
  <c r="J317" i="1"/>
  <c r="G317" i="1"/>
  <c r="F317" i="1"/>
  <c r="J316" i="1"/>
  <c r="L316" i="1" s="1"/>
  <c r="G316" i="1"/>
  <c r="F316" i="1"/>
  <c r="J315" i="1"/>
  <c r="L315" i="1" s="1"/>
  <c r="H315" i="1"/>
  <c r="G315" i="1"/>
  <c r="F315" i="1"/>
  <c r="L314" i="1"/>
  <c r="J314" i="1"/>
  <c r="G314" i="1"/>
  <c r="F314" i="1"/>
  <c r="J313" i="1"/>
  <c r="L313" i="1" s="1"/>
  <c r="G313" i="1"/>
  <c r="F313" i="1"/>
  <c r="J312" i="1"/>
  <c r="L312" i="1" s="1"/>
  <c r="G312" i="1"/>
  <c r="F312" i="1"/>
  <c r="J311" i="1"/>
  <c r="L311" i="1" s="1"/>
  <c r="G311" i="1"/>
  <c r="F311" i="1"/>
  <c r="J310" i="1"/>
  <c r="L310" i="1" s="1"/>
  <c r="G310" i="1"/>
  <c r="F310" i="1"/>
  <c r="J309" i="1"/>
  <c r="L309" i="1" s="1"/>
  <c r="G309" i="1"/>
  <c r="I309" i="1" s="1"/>
  <c r="F309" i="1"/>
  <c r="H309" i="1" s="1"/>
  <c r="L308" i="1"/>
  <c r="J308" i="1"/>
  <c r="G308" i="1"/>
  <c r="F308" i="1"/>
  <c r="J307" i="1"/>
  <c r="L307" i="1" s="1"/>
  <c r="G307" i="1"/>
  <c r="I307" i="1" s="1"/>
  <c r="F307" i="1"/>
  <c r="L306" i="1"/>
  <c r="J306" i="1"/>
  <c r="G306" i="1"/>
  <c r="F306" i="1"/>
  <c r="J305" i="1"/>
  <c r="L305" i="1" s="1"/>
  <c r="G305" i="1"/>
  <c r="F305" i="1"/>
  <c r="J304" i="1"/>
  <c r="L304" i="1" s="1"/>
  <c r="G304" i="1"/>
  <c r="F304" i="1"/>
  <c r="J303" i="1"/>
  <c r="L303" i="1" s="1"/>
  <c r="G303" i="1"/>
  <c r="F303" i="1"/>
  <c r="J302" i="1"/>
  <c r="L302" i="1" s="1"/>
  <c r="G302" i="1"/>
  <c r="F302" i="1"/>
  <c r="J301" i="1"/>
  <c r="L301" i="1" s="1"/>
  <c r="G301" i="1"/>
  <c r="F301" i="1"/>
  <c r="J300" i="1"/>
  <c r="L300" i="1" s="1"/>
  <c r="G300" i="1"/>
  <c r="F300" i="1"/>
  <c r="J299" i="1"/>
  <c r="L299" i="1" s="1"/>
  <c r="I299" i="1"/>
  <c r="G299" i="1"/>
  <c r="F299" i="1"/>
  <c r="L298" i="1"/>
  <c r="J298" i="1"/>
  <c r="G298" i="1"/>
  <c r="F298" i="1"/>
  <c r="J297" i="1"/>
  <c r="L297" i="1" s="1"/>
  <c r="G297" i="1"/>
  <c r="F297" i="1"/>
  <c r="J296" i="1"/>
  <c r="L296" i="1" s="1"/>
  <c r="G296" i="1"/>
  <c r="F296" i="1"/>
  <c r="J295" i="1"/>
  <c r="L295" i="1" s="1"/>
  <c r="G295" i="1"/>
  <c r="I295" i="1" s="1"/>
  <c r="F295" i="1"/>
  <c r="H295" i="1" s="1"/>
  <c r="J294" i="1"/>
  <c r="L294" i="1" s="1"/>
  <c r="G294" i="1"/>
  <c r="F294" i="1"/>
  <c r="J293" i="1"/>
  <c r="L293" i="1" s="1"/>
  <c r="G293" i="1"/>
  <c r="F293" i="1"/>
  <c r="J292" i="1"/>
  <c r="L292" i="1" s="1"/>
  <c r="G292" i="1"/>
  <c r="F292" i="1"/>
  <c r="J291" i="1"/>
  <c r="L291" i="1" s="1"/>
  <c r="G291" i="1"/>
  <c r="F291" i="1"/>
  <c r="J290" i="1"/>
  <c r="L290" i="1" s="1"/>
  <c r="G290" i="1"/>
  <c r="F290" i="1"/>
  <c r="J289" i="1"/>
  <c r="L289" i="1" s="1"/>
  <c r="G289" i="1"/>
  <c r="F289" i="1"/>
  <c r="J288" i="1"/>
  <c r="L288" i="1" s="1"/>
  <c r="G288" i="1"/>
  <c r="F288" i="1"/>
  <c r="J287" i="1"/>
  <c r="L287" i="1" s="1"/>
  <c r="G287" i="1"/>
  <c r="F287" i="1"/>
  <c r="J286" i="1"/>
  <c r="L286" i="1" s="1"/>
  <c r="G286" i="1"/>
  <c r="F286" i="1"/>
  <c r="L285" i="1"/>
  <c r="J285" i="1"/>
  <c r="G285" i="1"/>
  <c r="I284" i="1" s="1"/>
  <c r="F285" i="1"/>
  <c r="J284" i="1"/>
  <c r="L284" i="1" s="1"/>
  <c r="G284" i="1"/>
  <c r="F284" i="1"/>
  <c r="J283" i="1"/>
  <c r="L283" i="1" s="1"/>
  <c r="G283" i="1"/>
  <c r="F283" i="1"/>
  <c r="J282" i="1"/>
  <c r="L282" i="1" s="1"/>
  <c r="G282" i="1"/>
  <c r="F282" i="1"/>
  <c r="J281" i="1"/>
  <c r="L281" i="1" s="1"/>
  <c r="G281" i="1"/>
  <c r="F281" i="1"/>
  <c r="L280" i="1"/>
  <c r="J280" i="1"/>
  <c r="G280" i="1"/>
  <c r="F280" i="1"/>
  <c r="J279" i="1"/>
  <c r="L279" i="1" s="1"/>
  <c r="G279" i="1"/>
  <c r="F279" i="1"/>
  <c r="J278" i="1"/>
  <c r="L278" i="1" s="1"/>
  <c r="I278" i="1"/>
  <c r="G278" i="1"/>
  <c r="F278" i="1"/>
  <c r="J277" i="1"/>
  <c r="L277" i="1" s="1"/>
  <c r="G277" i="1"/>
  <c r="I277" i="1" s="1"/>
  <c r="F277" i="1"/>
  <c r="H277" i="1" s="1"/>
  <c r="J276" i="1"/>
  <c r="L276" i="1" s="1"/>
  <c r="G276" i="1"/>
  <c r="F276" i="1"/>
  <c r="K275" i="1"/>
  <c r="J275" i="1"/>
  <c r="L275" i="1" s="1"/>
  <c r="G275" i="1"/>
  <c r="I275" i="1" s="1"/>
  <c r="F275" i="1"/>
  <c r="H275" i="1" s="1"/>
  <c r="J274" i="1"/>
  <c r="L274" i="1" s="1"/>
  <c r="G274" i="1"/>
  <c r="F274" i="1"/>
  <c r="J273" i="1"/>
  <c r="L273" i="1" s="1"/>
  <c r="G273" i="1"/>
  <c r="F273" i="1"/>
  <c r="J272" i="1"/>
  <c r="L272" i="1" s="1"/>
  <c r="G272" i="1"/>
  <c r="F272" i="1"/>
  <c r="L271" i="1"/>
  <c r="J271" i="1"/>
  <c r="G271" i="1"/>
  <c r="F271" i="1"/>
  <c r="H271" i="1" s="1"/>
  <c r="J270" i="1"/>
  <c r="L270" i="1" s="1"/>
  <c r="G270" i="1"/>
  <c r="F270" i="1"/>
  <c r="J269" i="1"/>
  <c r="L269" i="1" s="1"/>
  <c r="G269" i="1"/>
  <c r="F269" i="1"/>
  <c r="J268" i="1"/>
  <c r="L268" i="1" s="1"/>
  <c r="G268" i="1"/>
  <c r="F268" i="1"/>
  <c r="J267" i="1"/>
  <c r="L267" i="1" s="1"/>
  <c r="G267" i="1"/>
  <c r="F267" i="1"/>
  <c r="J266" i="1"/>
  <c r="L266" i="1" s="1"/>
  <c r="G266" i="1"/>
  <c r="F266" i="1"/>
  <c r="J265" i="1"/>
  <c r="L265" i="1" s="1"/>
  <c r="G265" i="1"/>
  <c r="F265" i="1"/>
  <c r="J264" i="1"/>
  <c r="L264" i="1" s="1"/>
  <c r="G264" i="1"/>
  <c r="F264" i="1"/>
  <c r="J263" i="1"/>
  <c r="L263" i="1" s="1"/>
  <c r="G263" i="1"/>
  <c r="F263" i="1"/>
  <c r="J262" i="1"/>
  <c r="L262" i="1" s="1"/>
  <c r="G262" i="1"/>
  <c r="F262" i="1"/>
  <c r="J261" i="1"/>
  <c r="L261" i="1" s="1"/>
  <c r="G261" i="1"/>
  <c r="F261" i="1"/>
  <c r="J260" i="1"/>
  <c r="L260" i="1" s="1"/>
  <c r="G260" i="1"/>
  <c r="F260" i="1"/>
  <c r="J259" i="1"/>
  <c r="L259" i="1" s="1"/>
  <c r="G259" i="1"/>
  <c r="F259" i="1"/>
  <c r="J258" i="1"/>
  <c r="L258" i="1" s="1"/>
  <c r="G258" i="1"/>
  <c r="F258" i="1"/>
  <c r="J257" i="1"/>
  <c r="L257" i="1" s="1"/>
  <c r="G257" i="1"/>
  <c r="F257" i="1"/>
  <c r="J256" i="1"/>
  <c r="L256" i="1" s="1"/>
  <c r="G256" i="1"/>
  <c r="F256" i="1"/>
  <c r="J255" i="1"/>
  <c r="L255" i="1" s="1"/>
  <c r="G255" i="1"/>
  <c r="F255" i="1"/>
  <c r="J254" i="1"/>
  <c r="L254" i="1" s="1"/>
  <c r="G254" i="1"/>
  <c r="F254" i="1"/>
  <c r="J253" i="1"/>
  <c r="L253" i="1" s="1"/>
  <c r="G253" i="1"/>
  <c r="F253" i="1"/>
  <c r="J252" i="1"/>
  <c r="L252" i="1" s="1"/>
  <c r="G252" i="1"/>
  <c r="F252" i="1"/>
  <c r="J251" i="1"/>
  <c r="L251" i="1" s="1"/>
  <c r="G251" i="1"/>
  <c r="F251" i="1"/>
  <c r="J250" i="1"/>
  <c r="L250" i="1" s="1"/>
  <c r="G250" i="1"/>
  <c r="F250" i="1"/>
  <c r="J249" i="1"/>
  <c r="L249" i="1" s="1"/>
  <c r="G249" i="1"/>
  <c r="F249" i="1"/>
  <c r="J248" i="1"/>
  <c r="L248" i="1" s="1"/>
  <c r="G248" i="1"/>
  <c r="F248" i="1"/>
  <c r="J247" i="1"/>
  <c r="L247" i="1" s="1"/>
  <c r="I247" i="1"/>
  <c r="G247" i="1"/>
  <c r="F247" i="1"/>
  <c r="G246" i="1"/>
  <c r="C246" i="1"/>
  <c r="G245" i="1"/>
  <c r="C245" i="1"/>
  <c r="J245" i="1" s="1"/>
  <c r="L245" i="1" s="1"/>
  <c r="G244" i="1"/>
  <c r="C244" i="1"/>
  <c r="J244" i="1" s="1"/>
  <c r="L244" i="1" s="1"/>
  <c r="J243" i="1"/>
  <c r="L243" i="1" s="1"/>
  <c r="G243" i="1"/>
  <c r="C243" i="1"/>
  <c r="F243" i="1" s="1"/>
  <c r="G242" i="1"/>
  <c r="C242" i="1"/>
  <c r="G241" i="1"/>
  <c r="C241" i="1"/>
  <c r="J241" i="1" s="1"/>
  <c r="L241" i="1" s="1"/>
  <c r="G240" i="1"/>
  <c r="C240" i="1"/>
  <c r="J240" i="1" s="1"/>
  <c r="L240" i="1" s="1"/>
  <c r="J239" i="1"/>
  <c r="L239" i="1" s="1"/>
  <c r="G239" i="1"/>
  <c r="C239" i="1"/>
  <c r="F239" i="1" s="1"/>
  <c r="G238" i="1"/>
  <c r="C238" i="1"/>
  <c r="G237" i="1"/>
  <c r="C237" i="1"/>
  <c r="J237" i="1" s="1"/>
  <c r="L237" i="1" s="1"/>
  <c r="G236" i="1"/>
  <c r="C236" i="1"/>
  <c r="J236" i="1" s="1"/>
  <c r="L236" i="1" s="1"/>
  <c r="J235" i="1"/>
  <c r="L235" i="1" s="1"/>
  <c r="G235" i="1"/>
  <c r="C235" i="1"/>
  <c r="F235" i="1" s="1"/>
  <c r="G234" i="1"/>
  <c r="C234" i="1"/>
  <c r="G233" i="1"/>
  <c r="I233" i="1" s="1"/>
  <c r="C233" i="1"/>
  <c r="L232" i="1"/>
  <c r="J232" i="1"/>
  <c r="G232" i="1"/>
  <c r="F232" i="1"/>
  <c r="L231" i="1"/>
  <c r="J231" i="1"/>
  <c r="G231" i="1"/>
  <c r="F231" i="1"/>
  <c r="L230" i="1"/>
  <c r="J230" i="1"/>
  <c r="G230" i="1"/>
  <c r="F230" i="1"/>
  <c r="L229" i="1"/>
  <c r="J229" i="1"/>
  <c r="G229" i="1"/>
  <c r="F229" i="1"/>
  <c r="L228" i="1"/>
  <c r="J228" i="1"/>
  <c r="G228" i="1"/>
  <c r="F228" i="1"/>
  <c r="L227" i="1"/>
  <c r="J227" i="1"/>
  <c r="G227" i="1"/>
  <c r="F227" i="1"/>
  <c r="L226" i="1"/>
  <c r="J226" i="1"/>
  <c r="G226" i="1"/>
  <c r="F226" i="1"/>
  <c r="L225" i="1"/>
  <c r="J225" i="1"/>
  <c r="G225" i="1"/>
  <c r="F225" i="1"/>
  <c r="L224" i="1"/>
  <c r="J224" i="1"/>
  <c r="G224" i="1"/>
  <c r="F224" i="1"/>
  <c r="L223" i="1"/>
  <c r="J223" i="1"/>
  <c r="G223" i="1"/>
  <c r="F223" i="1"/>
  <c r="L222" i="1"/>
  <c r="J222" i="1"/>
  <c r="G222" i="1"/>
  <c r="F222" i="1"/>
  <c r="L221" i="1"/>
  <c r="J221" i="1"/>
  <c r="G221" i="1"/>
  <c r="F221" i="1"/>
  <c r="L220" i="1"/>
  <c r="J220" i="1"/>
  <c r="G220" i="1"/>
  <c r="F220" i="1"/>
  <c r="L219" i="1"/>
  <c r="J219" i="1"/>
  <c r="G219" i="1"/>
  <c r="I219" i="1" s="1"/>
  <c r="F219" i="1"/>
  <c r="J218" i="1"/>
  <c r="L218" i="1" s="1"/>
  <c r="G218" i="1"/>
  <c r="F218" i="1"/>
  <c r="H217" i="1" s="1"/>
  <c r="J217" i="1"/>
  <c r="L217" i="1" s="1"/>
  <c r="G217" i="1"/>
  <c r="I217" i="1" s="1"/>
  <c r="F217" i="1"/>
  <c r="L216" i="1"/>
  <c r="G216" i="1"/>
  <c r="F216" i="1"/>
  <c r="L215" i="1"/>
  <c r="G215" i="1"/>
  <c r="F215" i="1"/>
  <c r="L214" i="1"/>
  <c r="G214" i="1"/>
  <c r="F214" i="1"/>
  <c r="L213" i="1"/>
  <c r="G213" i="1"/>
  <c r="F213" i="1"/>
  <c r="L212" i="1"/>
  <c r="G212" i="1"/>
  <c r="F212" i="1"/>
  <c r="L211" i="1"/>
  <c r="G211" i="1"/>
  <c r="F211" i="1"/>
  <c r="L210" i="1"/>
  <c r="G210" i="1"/>
  <c r="F210" i="1"/>
  <c r="L209" i="1"/>
  <c r="G209" i="1"/>
  <c r="I209" i="1" s="1"/>
  <c r="F209" i="1"/>
  <c r="L208" i="1"/>
  <c r="J208" i="1"/>
  <c r="G208" i="1"/>
  <c r="I207" i="1" s="1"/>
  <c r="F208" i="1"/>
  <c r="J207" i="1"/>
  <c r="L207" i="1" s="1"/>
  <c r="G207" i="1"/>
  <c r="F207" i="1"/>
  <c r="H207" i="1" s="1"/>
  <c r="J206" i="1"/>
  <c r="L206" i="1" s="1"/>
  <c r="G206" i="1"/>
  <c r="F206" i="1"/>
  <c r="J205" i="1"/>
  <c r="L205" i="1" s="1"/>
  <c r="G205" i="1"/>
  <c r="F205" i="1"/>
  <c r="H204" i="1" s="1"/>
  <c r="L204" i="1"/>
  <c r="J204" i="1"/>
  <c r="G204" i="1"/>
  <c r="I204" i="1" s="1"/>
  <c r="F204" i="1"/>
  <c r="J203" i="1"/>
  <c r="L203" i="1" s="1"/>
  <c r="G203" i="1"/>
  <c r="F203" i="1"/>
  <c r="J202" i="1"/>
  <c r="L202" i="1" s="1"/>
  <c r="G202" i="1"/>
  <c r="F202" i="1"/>
  <c r="J201" i="1"/>
  <c r="L201" i="1" s="1"/>
  <c r="G201" i="1"/>
  <c r="F201" i="1"/>
  <c r="J200" i="1"/>
  <c r="L200" i="1" s="1"/>
  <c r="G200" i="1"/>
  <c r="F200" i="1"/>
  <c r="J199" i="1"/>
  <c r="L199" i="1" s="1"/>
  <c r="H199" i="1"/>
  <c r="G199" i="1"/>
  <c r="F199" i="1"/>
  <c r="L198" i="1"/>
  <c r="F198" i="1"/>
  <c r="L197" i="1"/>
  <c r="F197" i="1"/>
  <c r="L196" i="1"/>
  <c r="F196" i="1"/>
  <c r="L195" i="1"/>
  <c r="F195" i="1"/>
  <c r="L194" i="1"/>
  <c r="F194" i="1"/>
  <c r="L193" i="1"/>
  <c r="F193" i="1"/>
  <c r="L192" i="1"/>
  <c r="F192" i="1"/>
  <c r="L191" i="1"/>
  <c r="F191" i="1"/>
  <c r="L190" i="1"/>
  <c r="F190" i="1"/>
  <c r="H188" i="1" s="1"/>
  <c r="L189" i="1"/>
  <c r="F189" i="1"/>
  <c r="L188" i="1"/>
  <c r="I188" i="1"/>
  <c r="F188" i="1"/>
  <c r="J187" i="1"/>
  <c r="L187" i="1" s="1"/>
  <c r="G187" i="1"/>
  <c r="F187" i="1"/>
  <c r="J186" i="1"/>
  <c r="L186" i="1" s="1"/>
  <c r="G186" i="1"/>
  <c r="F186" i="1"/>
  <c r="J185" i="1"/>
  <c r="L185" i="1" s="1"/>
  <c r="G185" i="1"/>
  <c r="F185" i="1"/>
  <c r="J184" i="1"/>
  <c r="L184" i="1" s="1"/>
  <c r="G184" i="1"/>
  <c r="F184" i="1"/>
  <c r="J183" i="1"/>
  <c r="L183" i="1" s="1"/>
  <c r="G183" i="1"/>
  <c r="F183" i="1"/>
  <c r="J182" i="1"/>
  <c r="L182" i="1" s="1"/>
  <c r="G182" i="1"/>
  <c r="F182" i="1"/>
  <c r="J181" i="1"/>
  <c r="L181" i="1" s="1"/>
  <c r="G181" i="1"/>
  <c r="F181" i="1"/>
  <c r="J180" i="1"/>
  <c r="L180" i="1" s="1"/>
  <c r="G180" i="1"/>
  <c r="I180" i="1" s="1"/>
  <c r="F180" i="1"/>
  <c r="J179" i="1"/>
  <c r="L179" i="1" s="1"/>
  <c r="G179" i="1"/>
  <c r="I178" i="1" s="1"/>
  <c r="F179" i="1"/>
  <c r="J178" i="1"/>
  <c r="L178" i="1" s="1"/>
  <c r="G178" i="1"/>
  <c r="F178" i="1"/>
  <c r="L177" i="1"/>
  <c r="J177" i="1"/>
  <c r="G177" i="1"/>
  <c r="F177" i="1"/>
  <c r="L176" i="1"/>
  <c r="J176" i="1"/>
  <c r="G176" i="1"/>
  <c r="F176" i="1"/>
  <c r="L175" i="1"/>
  <c r="J175" i="1"/>
  <c r="G175" i="1"/>
  <c r="I175" i="1" s="1"/>
  <c r="F175" i="1"/>
  <c r="J174" i="1"/>
  <c r="L174" i="1" s="1"/>
  <c r="H174" i="1"/>
  <c r="G174" i="1"/>
  <c r="I174" i="1" s="1"/>
  <c r="F174" i="1"/>
  <c r="J173" i="1"/>
  <c r="L173" i="1" s="1"/>
  <c r="G173" i="1"/>
  <c r="F173" i="1"/>
  <c r="J172" i="1"/>
  <c r="L172" i="1" s="1"/>
  <c r="G172" i="1"/>
  <c r="F172" i="1"/>
  <c r="J171" i="1"/>
  <c r="L171" i="1" s="1"/>
  <c r="G171" i="1"/>
  <c r="F171" i="1"/>
  <c r="J170" i="1"/>
  <c r="L170" i="1" s="1"/>
  <c r="G170" i="1"/>
  <c r="F170" i="1"/>
  <c r="J169" i="1"/>
  <c r="L169" i="1" s="1"/>
  <c r="G169" i="1"/>
  <c r="F169" i="1"/>
  <c r="J168" i="1"/>
  <c r="L168" i="1" s="1"/>
  <c r="G168" i="1"/>
  <c r="F168" i="1"/>
  <c r="J167" i="1"/>
  <c r="L167" i="1" s="1"/>
  <c r="G167" i="1"/>
  <c r="F167" i="1"/>
  <c r="J166" i="1"/>
  <c r="L166" i="1" s="1"/>
  <c r="G166" i="1"/>
  <c r="F166" i="1"/>
  <c r="J165" i="1"/>
  <c r="L165" i="1" s="1"/>
  <c r="G165" i="1"/>
  <c r="F165" i="1"/>
  <c r="H165" i="1" s="1"/>
  <c r="L164" i="1"/>
  <c r="F164" i="1"/>
  <c r="L163" i="1"/>
  <c r="F163" i="1"/>
  <c r="L162" i="1"/>
  <c r="F162" i="1"/>
  <c r="L161" i="1"/>
  <c r="F161" i="1"/>
  <c r="L160" i="1"/>
  <c r="F160" i="1"/>
  <c r="L159" i="1"/>
  <c r="F159" i="1"/>
  <c r="L158" i="1"/>
  <c r="F158" i="1"/>
  <c r="L157" i="1"/>
  <c r="F157" i="1"/>
  <c r="L156" i="1"/>
  <c r="F156" i="1"/>
  <c r="L155" i="1"/>
  <c r="F155" i="1"/>
  <c r="L154" i="1"/>
  <c r="F154" i="1"/>
  <c r="L153" i="1"/>
  <c r="F153" i="1"/>
  <c r="L152" i="1"/>
  <c r="F152" i="1"/>
  <c r="L151" i="1"/>
  <c r="F151" i="1"/>
  <c r="L150" i="1"/>
  <c r="F150" i="1"/>
  <c r="L149" i="1"/>
  <c r="F149" i="1"/>
  <c r="L148" i="1"/>
  <c r="F148" i="1"/>
  <c r="L147" i="1"/>
  <c r="F147" i="1"/>
  <c r="L146" i="1"/>
  <c r="F146" i="1"/>
  <c r="L145" i="1"/>
  <c r="F145" i="1"/>
  <c r="L144" i="1"/>
  <c r="F144" i="1"/>
  <c r="L143" i="1"/>
  <c r="F143" i="1"/>
  <c r="L142" i="1"/>
  <c r="F142" i="1"/>
  <c r="L141" i="1"/>
  <c r="F141" i="1"/>
  <c r="L140" i="1"/>
  <c r="F140" i="1"/>
  <c r="L139" i="1"/>
  <c r="F139" i="1"/>
  <c r="L138" i="1"/>
  <c r="F138" i="1"/>
  <c r="L137" i="1"/>
  <c r="F137" i="1"/>
  <c r="L136" i="1"/>
  <c r="F136" i="1"/>
  <c r="L135" i="1"/>
  <c r="F135" i="1"/>
  <c r="L134" i="1"/>
  <c r="F134" i="1"/>
  <c r="L133" i="1"/>
  <c r="F133" i="1"/>
  <c r="L132" i="1"/>
  <c r="F132" i="1"/>
  <c r="L131" i="1"/>
  <c r="F131" i="1"/>
  <c r="L130" i="1"/>
  <c r="F130" i="1"/>
  <c r="L129" i="1"/>
  <c r="F129" i="1"/>
  <c r="L128" i="1"/>
  <c r="F128" i="1"/>
  <c r="L127" i="1"/>
  <c r="F127" i="1"/>
  <c r="L126" i="1"/>
  <c r="F126" i="1"/>
  <c r="L125" i="1"/>
  <c r="F125" i="1"/>
  <c r="L124" i="1"/>
  <c r="F124" i="1"/>
  <c r="L123" i="1"/>
  <c r="F123" i="1"/>
  <c r="L122" i="1"/>
  <c r="F122" i="1"/>
  <c r="L121" i="1"/>
  <c r="F121" i="1"/>
  <c r="J120" i="1"/>
  <c r="L120" i="1" s="1"/>
  <c r="G120" i="1"/>
  <c r="F120" i="1"/>
  <c r="J119" i="1"/>
  <c r="L119" i="1" s="1"/>
  <c r="G119" i="1"/>
  <c r="F119" i="1"/>
  <c r="J118" i="1"/>
  <c r="L118" i="1" s="1"/>
  <c r="G118" i="1"/>
  <c r="F118" i="1"/>
  <c r="L117" i="1"/>
  <c r="G117" i="1"/>
  <c r="F117" i="1"/>
  <c r="J116" i="1"/>
  <c r="L116" i="1" s="1"/>
  <c r="G116" i="1"/>
  <c r="F116" i="1"/>
  <c r="L115" i="1"/>
  <c r="G115" i="1"/>
  <c r="F115" i="1"/>
  <c r="L114" i="1"/>
  <c r="G114" i="1"/>
  <c r="F114" i="1"/>
  <c r="J113" i="1"/>
  <c r="L113" i="1" s="1"/>
  <c r="G113" i="1"/>
  <c r="F113" i="1"/>
  <c r="L112" i="1"/>
  <c r="G112" i="1"/>
  <c r="F112" i="1"/>
  <c r="L111" i="1"/>
  <c r="G111" i="1"/>
  <c r="F111" i="1"/>
  <c r="L110" i="1"/>
  <c r="G110" i="1"/>
  <c r="F110" i="1"/>
  <c r="L109" i="1"/>
  <c r="G109" i="1"/>
  <c r="F109" i="1"/>
  <c r="L108" i="1"/>
  <c r="G108" i="1"/>
  <c r="F108" i="1"/>
  <c r="L107" i="1"/>
  <c r="G107" i="1"/>
  <c r="F107" i="1"/>
  <c r="J106" i="1"/>
  <c r="L106" i="1" s="1"/>
  <c r="G106" i="1"/>
  <c r="F106" i="1"/>
  <c r="J105" i="1"/>
  <c r="L105" i="1" s="1"/>
  <c r="G105" i="1"/>
  <c r="F105" i="1"/>
  <c r="J104" i="1"/>
  <c r="L104" i="1" s="1"/>
  <c r="G104" i="1"/>
  <c r="F104" i="1"/>
  <c r="J103" i="1"/>
  <c r="L103" i="1" s="1"/>
  <c r="G103" i="1"/>
  <c r="F103" i="1"/>
  <c r="J102" i="1"/>
  <c r="L102" i="1" s="1"/>
  <c r="G102" i="1"/>
  <c r="F102" i="1"/>
  <c r="J101" i="1"/>
  <c r="L101" i="1" s="1"/>
  <c r="G101" i="1"/>
  <c r="F101" i="1"/>
  <c r="J100" i="1"/>
  <c r="L100" i="1" s="1"/>
  <c r="G100" i="1"/>
  <c r="F100" i="1"/>
  <c r="J99" i="1"/>
  <c r="L99" i="1" s="1"/>
  <c r="G99" i="1"/>
  <c r="F99" i="1"/>
  <c r="J98" i="1"/>
  <c r="L98" i="1" s="1"/>
  <c r="G98" i="1"/>
  <c r="F98" i="1"/>
  <c r="J97" i="1"/>
  <c r="L97" i="1" s="1"/>
  <c r="G97" i="1"/>
  <c r="F97" i="1"/>
  <c r="J96" i="1"/>
  <c r="L96" i="1" s="1"/>
  <c r="G96" i="1"/>
  <c r="F96" i="1"/>
  <c r="J95" i="1"/>
  <c r="L95" i="1" s="1"/>
  <c r="G95" i="1"/>
  <c r="F95" i="1"/>
  <c r="J94" i="1"/>
  <c r="L94" i="1" s="1"/>
  <c r="G94" i="1"/>
  <c r="F94" i="1"/>
  <c r="L93" i="1"/>
  <c r="J93" i="1"/>
  <c r="G93" i="1"/>
  <c r="F93" i="1"/>
  <c r="L92" i="1"/>
  <c r="J92" i="1"/>
  <c r="G92" i="1"/>
  <c r="I92" i="1" s="1"/>
  <c r="F92" i="1"/>
  <c r="H92" i="1" s="1"/>
  <c r="J91" i="1"/>
  <c r="L91" i="1" s="1"/>
  <c r="G91" i="1"/>
  <c r="F91" i="1"/>
  <c r="J90" i="1"/>
  <c r="L90" i="1" s="1"/>
  <c r="G90" i="1"/>
  <c r="F90" i="1"/>
  <c r="J89" i="1"/>
  <c r="L89" i="1" s="1"/>
  <c r="G89" i="1"/>
  <c r="F89" i="1"/>
  <c r="J88" i="1"/>
  <c r="L88" i="1" s="1"/>
  <c r="H88" i="1"/>
  <c r="G88" i="1"/>
  <c r="F88" i="1"/>
  <c r="J87" i="1"/>
  <c r="L87" i="1" s="1"/>
  <c r="H87" i="1"/>
  <c r="K87" i="1" s="1"/>
  <c r="G87" i="1"/>
  <c r="I87" i="1" s="1"/>
  <c r="F87" i="1"/>
  <c r="J86" i="1"/>
  <c r="L86" i="1" s="1"/>
  <c r="G86" i="1"/>
  <c r="F86" i="1"/>
  <c r="J85" i="1"/>
  <c r="L85" i="1" s="1"/>
  <c r="G85" i="1"/>
  <c r="F85" i="1"/>
  <c r="J84" i="1"/>
  <c r="L84" i="1" s="1"/>
  <c r="G84" i="1"/>
  <c r="F84" i="1"/>
  <c r="L83" i="1"/>
  <c r="F83" i="1"/>
  <c r="L82" i="1"/>
  <c r="F82" i="1"/>
  <c r="L81" i="1"/>
  <c r="F81" i="1"/>
  <c r="L80" i="1"/>
  <c r="F80" i="1"/>
  <c r="L79" i="1"/>
  <c r="F79" i="1"/>
  <c r="L78" i="1"/>
  <c r="J78" i="1"/>
  <c r="G78" i="1"/>
  <c r="F78" i="1"/>
  <c r="L77" i="1"/>
  <c r="J77" i="1"/>
  <c r="G77" i="1"/>
  <c r="F77" i="1"/>
  <c r="L76" i="1"/>
  <c r="J76" i="1"/>
  <c r="G76" i="1"/>
  <c r="F76" i="1"/>
  <c r="L75" i="1"/>
  <c r="J75" i="1"/>
  <c r="G75" i="1"/>
  <c r="F75" i="1"/>
  <c r="L74" i="1"/>
  <c r="J74" i="1"/>
  <c r="G74" i="1"/>
  <c r="F74" i="1"/>
  <c r="L73" i="1"/>
  <c r="J73" i="1"/>
  <c r="G73" i="1"/>
  <c r="F73" i="1"/>
  <c r="L72" i="1"/>
  <c r="J72" i="1"/>
  <c r="G72" i="1"/>
  <c r="F72" i="1"/>
  <c r="L71" i="1"/>
  <c r="J71" i="1"/>
  <c r="G71" i="1"/>
  <c r="F71" i="1"/>
  <c r="L70" i="1"/>
  <c r="J70" i="1"/>
  <c r="G70" i="1"/>
  <c r="F70" i="1"/>
  <c r="H69" i="1" s="1"/>
  <c r="L69" i="1"/>
  <c r="J69" i="1"/>
  <c r="G69" i="1"/>
  <c r="I69" i="1" s="1"/>
  <c r="F69" i="1"/>
  <c r="J68" i="1"/>
  <c r="L68" i="1" s="1"/>
  <c r="G68" i="1"/>
  <c r="F68" i="1"/>
  <c r="J67" i="1"/>
  <c r="L67" i="1" s="1"/>
  <c r="G67" i="1"/>
  <c r="F67" i="1"/>
  <c r="L66" i="1"/>
  <c r="J66" i="1"/>
  <c r="G66" i="1"/>
  <c r="F66" i="1"/>
  <c r="J65" i="1"/>
  <c r="L65" i="1" s="1"/>
  <c r="G65" i="1"/>
  <c r="F65" i="1"/>
  <c r="L64" i="1"/>
  <c r="J64" i="1"/>
  <c r="G64" i="1"/>
  <c r="F64" i="1"/>
  <c r="J63" i="1"/>
  <c r="L63" i="1" s="1"/>
  <c r="G63" i="1"/>
  <c r="F63" i="1"/>
  <c r="J62" i="1"/>
  <c r="L62" i="1" s="1"/>
  <c r="H62" i="1"/>
  <c r="G62" i="1"/>
  <c r="F62" i="1"/>
  <c r="J61" i="1"/>
  <c r="L61" i="1" s="1"/>
  <c r="G61" i="1"/>
  <c r="F61" i="1"/>
  <c r="J60" i="1"/>
  <c r="L60" i="1" s="1"/>
  <c r="G60" i="1"/>
  <c r="F60" i="1"/>
  <c r="J59" i="1"/>
  <c r="L59" i="1" s="1"/>
  <c r="G59" i="1"/>
  <c r="F59" i="1"/>
  <c r="J58" i="1"/>
  <c r="L58" i="1" s="1"/>
  <c r="G58" i="1"/>
  <c r="F58" i="1"/>
  <c r="J57" i="1"/>
  <c r="L57" i="1" s="1"/>
  <c r="G57" i="1"/>
  <c r="F57" i="1"/>
  <c r="J56" i="1"/>
  <c r="L56" i="1" s="1"/>
  <c r="G56" i="1"/>
  <c r="F56" i="1"/>
  <c r="J55" i="1"/>
  <c r="L55" i="1" s="1"/>
  <c r="G55" i="1"/>
  <c r="F55" i="1"/>
  <c r="J54" i="1"/>
  <c r="L54" i="1" s="1"/>
  <c r="G54" i="1"/>
  <c r="F54" i="1"/>
  <c r="J53" i="1"/>
  <c r="L53" i="1" s="1"/>
  <c r="G53" i="1"/>
  <c r="F53" i="1"/>
  <c r="J52" i="1"/>
  <c r="L52" i="1" s="1"/>
  <c r="G52" i="1"/>
  <c r="F52" i="1"/>
  <c r="J51" i="1"/>
  <c r="L51" i="1" s="1"/>
  <c r="G51" i="1"/>
  <c r="F51" i="1"/>
  <c r="J50" i="1"/>
  <c r="L50" i="1" s="1"/>
  <c r="G50" i="1"/>
  <c r="F50" i="1"/>
  <c r="J49" i="1"/>
  <c r="L49" i="1" s="1"/>
  <c r="G49" i="1"/>
  <c r="F49" i="1"/>
  <c r="J48" i="1"/>
  <c r="L48" i="1" s="1"/>
  <c r="H48" i="1"/>
  <c r="G48" i="1"/>
  <c r="F48" i="1"/>
  <c r="L47" i="1"/>
  <c r="J47" i="1"/>
  <c r="L46" i="1"/>
  <c r="J46" i="1"/>
  <c r="G46" i="1"/>
  <c r="F46" i="1"/>
  <c r="L45" i="1"/>
  <c r="J45" i="1"/>
  <c r="G45" i="1"/>
  <c r="F45" i="1"/>
  <c r="L44" i="1"/>
  <c r="J44" i="1"/>
  <c r="G44" i="1"/>
  <c r="F44" i="1"/>
  <c r="H43" i="1" s="1"/>
  <c r="L43" i="1"/>
  <c r="J43" i="1"/>
  <c r="G43" i="1"/>
  <c r="I43" i="1" s="1"/>
  <c r="K43" i="1" s="1"/>
  <c r="F43" i="1"/>
  <c r="L42" i="1"/>
  <c r="F42" i="1"/>
  <c r="L41" i="1"/>
  <c r="F41" i="1"/>
  <c r="L40" i="1"/>
  <c r="F40" i="1"/>
  <c r="L39" i="1"/>
  <c r="F39" i="1"/>
  <c r="L38" i="1"/>
  <c r="F38" i="1"/>
  <c r="L37" i="1"/>
  <c r="F37" i="1"/>
  <c r="L36" i="1"/>
  <c r="F36" i="1"/>
  <c r="L35" i="1"/>
  <c r="H35" i="1"/>
  <c r="F35" i="1"/>
  <c r="L34" i="1"/>
  <c r="F34" i="1"/>
  <c r="H34" i="1" s="1"/>
  <c r="L33" i="1"/>
  <c r="F33" i="1"/>
  <c r="L32" i="1"/>
  <c r="F32" i="1"/>
  <c r="H30" i="1" s="1"/>
  <c r="L31" i="1"/>
  <c r="F31" i="1"/>
  <c r="L30" i="1"/>
  <c r="F30" i="1"/>
  <c r="L29" i="1"/>
  <c r="F29" i="1"/>
  <c r="J28" i="1"/>
  <c r="L28" i="1" s="1"/>
  <c r="G28" i="1"/>
  <c r="F28" i="1"/>
  <c r="J27" i="1"/>
  <c r="L27" i="1" s="1"/>
  <c r="G27" i="1"/>
  <c r="F27" i="1"/>
  <c r="J26" i="1"/>
  <c r="L26" i="1" s="1"/>
  <c r="G26" i="1"/>
  <c r="F26" i="1"/>
  <c r="J25" i="1"/>
  <c r="L25" i="1" s="1"/>
  <c r="G25" i="1"/>
  <c r="F25" i="1"/>
  <c r="J24" i="1"/>
  <c r="L24" i="1" s="1"/>
  <c r="G24" i="1"/>
  <c r="F24" i="1"/>
  <c r="J23" i="1"/>
  <c r="L23" i="1" s="1"/>
  <c r="G23" i="1"/>
  <c r="F23" i="1"/>
  <c r="J22" i="1"/>
  <c r="L22" i="1" s="1"/>
  <c r="G22" i="1"/>
  <c r="F22" i="1"/>
  <c r="J21" i="1"/>
  <c r="L21" i="1" s="1"/>
  <c r="G21" i="1"/>
  <c r="F21" i="1"/>
  <c r="J20" i="1"/>
  <c r="L20" i="1" s="1"/>
  <c r="G20" i="1"/>
  <c r="F20" i="1"/>
  <c r="J19" i="1"/>
  <c r="L19" i="1" s="1"/>
  <c r="G19" i="1"/>
  <c r="F19" i="1"/>
  <c r="L18" i="1"/>
  <c r="J18" i="1"/>
  <c r="G18" i="1"/>
  <c r="F18" i="1"/>
  <c r="L17" i="1"/>
  <c r="J17" i="1"/>
  <c r="G17" i="1"/>
  <c r="F17" i="1"/>
  <c r="L16" i="1"/>
  <c r="J16" i="1"/>
  <c r="G16" i="1"/>
  <c r="F16" i="1"/>
  <c r="L15" i="1"/>
  <c r="J15" i="1"/>
  <c r="G15" i="1"/>
  <c r="F15" i="1"/>
  <c r="L14" i="1"/>
  <c r="J14" i="1"/>
  <c r="G14" i="1"/>
  <c r="F14" i="1"/>
  <c r="L13" i="1"/>
  <c r="J13" i="1"/>
  <c r="G13" i="1"/>
  <c r="F13" i="1"/>
  <c r="L12" i="1"/>
  <c r="J12" i="1"/>
  <c r="G12" i="1"/>
  <c r="F12" i="1"/>
  <c r="L11" i="1"/>
  <c r="J11" i="1"/>
  <c r="G11" i="1"/>
  <c r="F11" i="1"/>
  <c r="L10" i="1"/>
  <c r="J10" i="1"/>
  <c r="G10" i="1"/>
  <c r="F10" i="1"/>
  <c r="L9" i="1"/>
  <c r="J9" i="1"/>
  <c r="G9" i="1"/>
  <c r="F9" i="1"/>
  <c r="L8" i="1"/>
  <c r="J8" i="1"/>
  <c r="G8" i="1"/>
  <c r="F8" i="1"/>
  <c r="J7" i="1"/>
  <c r="L7" i="1" s="1"/>
  <c r="G7" i="1"/>
  <c r="F7" i="1"/>
  <c r="L6" i="1"/>
  <c r="J6" i="1"/>
  <c r="G6" i="1"/>
  <c r="F6" i="1"/>
  <c r="L5" i="1"/>
  <c r="J5" i="1"/>
  <c r="G5" i="1"/>
  <c r="F5" i="1"/>
  <c r="L4" i="1"/>
  <c r="J4" i="1"/>
  <c r="G4" i="1"/>
  <c r="F4" i="1"/>
  <c r="L3" i="1"/>
  <c r="J3" i="1"/>
  <c r="G3" i="1"/>
  <c r="F3" i="1"/>
  <c r="J2" i="1"/>
  <c r="L2" i="1" s="1"/>
  <c r="G2" i="1"/>
  <c r="F2" i="1"/>
  <c r="H41" i="1" l="1"/>
  <c r="I84" i="1"/>
  <c r="K69" i="1"/>
  <c r="H79" i="1"/>
  <c r="K79" i="1" s="1"/>
  <c r="K217" i="1"/>
  <c r="H336" i="1"/>
  <c r="K336" i="1" s="1"/>
  <c r="H121" i="1"/>
  <c r="K121" i="1" s="1"/>
  <c r="I271" i="1"/>
  <c r="K271" i="1" s="1"/>
  <c r="K278" i="1"/>
  <c r="H37" i="1"/>
  <c r="H38" i="1"/>
  <c r="H39" i="1"/>
  <c r="I165" i="1"/>
  <c r="K165" i="1" s="1"/>
  <c r="H175" i="1"/>
  <c r="H178" i="1"/>
  <c r="K178" i="1" s="1"/>
  <c r="H286" i="1"/>
  <c r="H307" i="1"/>
  <c r="K307" i="1" s="1"/>
  <c r="H50" i="1"/>
  <c r="H107" i="1"/>
  <c r="F237" i="1"/>
  <c r="F241" i="1"/>
  <c r="F245" i="1"/>
  <c r="K277" i="1"/>
  <c r="H284" i="1"/>
  <c r="I286" i="1"/>
  <c r="K295" i="1"/>
  <c r="H305" i="1"/>
  <c r="H219" i="1"/>
  <c r="K219" i="1" s="1"/>
  <c r="H2" i="1"/>
  <c r="I2" i="1"/>
  <c r="H33" i="1"/>
  <c r="I48" i="1"/>
  <c r="K48" i="1" s="1"/>
  <c r="I62" i="1"/>
  <c r="K62" i="1" s="1"/>
  <c r="I88" i="1"/>
  <c r="K88" i="1" s="1"/>
  <c r="H180" i="1"/>
  <c r="K180" i="1" s="1"/>
  <c r="I199" i="1"/>
  <c r="K199" i="1" s="1"/>
  <c r="H209" i="1"/>
  <c r="K209" i="1" s="1"/>
  <c r="F236" i="1"/>
  <c r="F240" i="1"/>
  <c r="F244" i="1"/>
  <c r="H247" i="1"/>
  <c r="K247" i="1" s="1"/>
  <c r="H278" i="1"/>
  <c r="I315" i="1"/>
  <c r="K315" i="1" s="1"/>
  <c r="I319" i="1"/>
  <c r="K319" i="1" s="1"/>
  <c r="K2" i="1"/>
  <c r="K207" i="1"/>
  <c r="F234" i="1"/>
  <c r="J234" i="1"/>
  <c r="L234" i="1" s="1"/>
  <c r="H31" i="1"/>
  <c r="H40" i="1"/>
  <c r="I50" i="1"/>
  <c r="K50" i="1" s="1"/>
  <c r="K92" i="1"/>
  <c r="I107" i="1"/>
  <c r="K175" i="1"/>
  <c r="K204" i="1"/>
  <c r="J233" i="1"/>
  <c r="L233" i="1" s="1"/>
  <c r="F233" i="1"/>
  <c r="F238" i="1"/>
  <c r="J238" i="1"/>
  <c r="L238" i="1" s="1"/>
  <c r="H29" i="1"/>
  <c r="K29" i="1" s="1"/>
  <c r="H36" i="1"/>
  <c r="H49" i="1"/>
  <c r="H84" i="1"/>
  <c r="K84" i="1" s="1"/>
  <c r="F242" i="1"/>
  <c r="J242" i="1"/>
  <c r="L242" i="1" s="1"/>
  <c r="K284" i="1"/>
  <c r="K309" i="1"/>
  <c r="H32" i="1"/>
  <c r="H42" i="1"/>
  <c r="K174" i="1"/>
  <c r="F246" i="1"/>
  <c r="J246" i="1"/>
  <c r="L246" i="1" s="1"/>
  <c r="H299" i="1"/>
  <c r="K299" i="1" s="1"/>
  <c r="I305" i="1"/>
  <c r="K305" i="1" s="1"/>
  <c r="K107" i="1" l="1"/>
  <c r="K286" i="1"/>
  <c r="H233" i="1"/>
  <c r="K233" i="1" s="1"/>
</calcChain>
</file>

<file path=xl/sharedStrings.xml><?xml version="1.0" encoding="utf-8"?>
<sst xmlns="http://schemas.openxmlformats.org/spreadsheetml/2006/main" count="841" uniqueCount="338">
  <si>
    <t>Categorização</t>
  </si>
  <si>
    <t>Perfil</t>
  </si>
  <si>
    <t>Remuneração</t>
  </si>
  <si>
    <t>Custo</t>
  </si>
  <si>
    <t>Quantitativo</t>
  </si>
  <si>
    <t>Remuneração Mensal</t>
  </si>
  <si>
    <t>Custo Mensal</t>
  </si>
  <si>
    <t>Total Remuneração Equipe</t>
  </si>
  <si>
    <t>Total Custo Equipe</t>
  </si>
  <si>
    <t>Fator-K por perfil</t>
  </si>
  <si>
    <t>Fator-K da contratação</t>
  </si>
  <si>
    <t>Fator-K (somente perfis usados na pesquisa salarial)</t>
  </si>
  <si>
    <t>Administrador de sistemas operacionais Senior</t>
  </si>
  <si>
    <t>Especialista Técnico Middleware</t>
  </si>
  <si>
    <t>Analista de Middleware – Plataforma Microsoft - Sênior</t>
  </si>
  <si>
    <t>Administrador de sistemas operacionais Pleno</t>
  </si>
  <si>
    <t>Analista de Middleware – Plataforma Java/Apache - Pleno</t>
  </si>
  <si>
    <t>Analista de Middleware – Plataforma Java - Sênior</t>
  </si>
  <si>
    <t>Analista de Middleware - Plataforma Notes - Pleno</t>
  </si>
  <si>
    <t xml:space="preserve">0,5 </t>
  </si>
  <si>
    <t>Administrador de banco de dados - Pleno</t>
  </si>
  <si>
    <t>Analista DBA - Foco em Análise e Otimização de Queries - Pleno</t>
  </si>
  <si>
    <t>Administrador de banco de dados - Senior</t>
  </si>
  <si>
    <t>Analista DBA - Oracle - Sênior</t>
  </si>
  <si>
    <t>Analista DBA – SQL Server - Sênior</t>
  </si>
  <si>
    <t>Analista de suporte computacional Senior</t>
  </si>
  <si>
    <t>Analista de Virtualização e Armazenamento - Sênior</t>
  </si>
  <si>
    <t>Analista de suporte computacional Pleno</t>
  </si>
  <si>
    <t>Analista de Virtualização e Armazenamento - Pleno</t>
  </si>
  <si>
    <t>Analista de Sistemas Operacionais – Windows Server - Sênior</t>
  </si>
  <si>
    <t>Analista de Sistemas Operacionais – Windows Server - Pleno</t>
  </si>
  <si>
    <t>Analista de Sistemas Operacionais – Unix - Sênior</t>
  </si>
  <si>
    <t>Analista de redes e de comunicação de dados Senior</t>
  </si>
  <si>
    <t>Analista de Redes - Sênior</t>
  </si>
  <si>
    <t>Analista de redes e de comunicação de dados Pleno</t>
  </si>
  <si>
    <t>Analista de Redes - Pleno</t>
  </si>
  <si>
    <t>Administrador em segurança da informação - Senior</t>
  </si>
  <si>
    <t>Especialista Técnico Segurança da Informação</t>
  </si>
  <si>
    <t>Administrador em segurança da informação - Pleno</t>
  </si>
  <si>
    <t>Analista de Segurança da Informação - Redes - Pleno</t>
  </si>
  <si>
    <t>Analista de Segurança da Informação - Sistemas Operacionais - Pleno</t>
  </si>
  <si>
    <t>Operador - Pleno</t>
  </si>
  <si>
    <t>Analista de Produção - Pleno</t>
  </si>
  <si>
    <t>Analista de Acesso - Pleno</t>
  </si>
  <si>
    <t>Analista de Monitoramento - Pleno</t>
  </si>
  <si>
    <t>Analista de Backup - Sênior</t>
  </si>
  <si>
    <t>Gerente de infraestrutura de tecnologia da informação</t>
  </si>
  <si>
    <t>Coordenador de Infraestrutura</t>
  </si>
  <si>
    <t>Gerente de suporte técnico de tecnologia da informação</t>
  </si>
  <si>
    <t>Coordenador de Operações</t>
  </si>
  <si>
    <t>Desenvolvedor de sistemas de tecnologia da informação Pleno</t>
  </si>
  <si>
    <t>Analista de Qualidade Pleno</t>
  </si>
  <si>
    <t>Desenvolvedor de sistemas de tecnologia da informação Senior</t>
  </si>
  <si>
    <t>Analista de Qualidade Sênior</t>
  </si>
  <si>
    <t>-</t>
  </si>
  <si>
    <t>SUPERVISOR GERAL</t>
  </si>
  <si>
    <t>ENGENHEIRO</t>
  </si>
  <si>
    <t>ENCARREGADO DE EQUIPE</t>
  </si>
  <si>
    <t>Técnico em manutenção de equipamentos de informática Senior</t>
  </si>
  <si>
    <t>TECNICO DE CAMPO</t>
  </si>
  <si>
    <t>Técnico em manutenção de equipamentos de informática Pleno</t>
  </si>
  <si>
    <t>ASSISTENTE TECNICO DE CAMPO</t>
  </si>
  <si>
    <t>AJUDANTE GERAL</t>
  </si>
  <si>
    <t>TECNICO EM ELETRONICA</t>
  </si>
  <si>
    <t>SUPERVISOR DE HELPDESK</t>
  </si>
  <si>
    <t>Técnico de suporte ao usuário de tecnologia da informação Senior</t>
  </si>
  <si>
    <t>TECNICO DE SUPORTE AO USUARIO DE TIC (1º NIVEL)</t>
  </si>
  <si>
    <t>SUPERVISOR DE TI</t>
  </si>
  <si>
    <t>Analista de suporte computacional Junior</t>
  </si>
  <si>
    <t>ANALISTA DE INFRAESTRUTURA</t>
  </si>
  <si>
    <t>Desenvolvedor de sistemas de tecnologia da informação Junior</t>
  </si>
  <si>
    <t>ANALISTA DE SISTEMAS</t>
  </si>
  <si>
    <t>ADMINISTRADOR DE BANCO DE DADOS</t>
  </si>
  <si>
    <t>TECNICO EM MANUTENÇÃO DE EQUIPAMENTOS DE INFORMATICA (2º NIVEL)</t>
  </si>
  <si>
    <t>Técnico de suporte ao usuário de tecnologia da informação Junior</t>
  </si>
  <si>
    <t>Atendente Service Desk - Técnico de suporte ao usuário TIC - N1</t>
  </si>
  <si>
    <t>Analista de Suporte - N1</t>
  </si>
  <si>
    <t>Analista de Suporte - N2</t>
  </si>
  <si>
    <t>Supervisor</t>
  </si>
  <si>
    <t>Analista de Cibersegurança</t>
  </si>
  <si>
    <t>Tecnico de Rede (Telecomunicacoes) Junior</t>
  </si>
  <si>
    <t>TÉCNICO NIVEL I</t>
  </si>
  <si>
    <t>Tecnico de Rede (Telecomunicacoes) Pleno</t>
  </si>
  <si>
    <t xml:space="preserve">TÉCNICO NIVEL II		</t>
  </si>
  <si>
    <t>TÉCNICO DE APOIO A OPERAÇÕES EM DATA CENTER (JORNADAS DE 7 ÀS 13H E DE 13 ÀS 19H)</t>
  </si>
  <si>
    <t>TÉCNICO DE APOIO A OPERAÇÕES EM DATA CENTER (JORNADA DAS 19 À 1H)</t>
  </si>
  <si>
    <t>TÉCNICO DE APOIO A OPERAÇÕES EM DATA CENTER (JORNADA DA 1H ÀS 7H)</t>
  </si>
  <si>
    <t>TÉCNICO DE APOIO AO MONITORAMENTO DA INFRAESTRUTURA (JORNADAS DE 7 ÀS 13H E DE 13 ÀS 19H)</t>
  </si>
  <si>
    <t>TÉCNICO DE APOIO AO MONITORAMENTO DA INFRAESTRUTURA (JORNADA DAS 19 À 1H)</t>
  </si>
  <si>
    <t>TÉCNICO DE APOIO AO MONITORAMENTO DA INFRAESTRUTURA (JORNADA DA 1H ÀS 7H)</t>
  </si>
  <si>
    <t>TÉCNICO INSTALADOR DE CABEAMENTO</t>
  </si>
  <si>
    <t>Tecnico de Rede (Telecomunicacoes) Senior</t>
  </si>
  <si>
    <t>TÉCNICO DE MANUTENÇÃO DE INFRAESTRUTURA DE REDE</t>
  </si>
  <si>
    <t>ANALISTA DE INFRAESTRUTURA DE TI PLENO</t>
  </si>
  <si>
    <t>ANALISTA DE INFRAESTRUTURA DE TI SÊNIOR</t>
  </si>
  <si>
    <t>ANALISTA DE INFRAESTRUTURA DE TI MASTER</t>
  </si>
  <si>
    <t>SUPERVISOR TÉCNICO</t>
  </si>
  <si>
    <t>Analista de suporte técnico</t>
  </si>
  <si>
    <t>Encarregado de suporte técnico</t>
  </si>
  <si>
    <t>Analista de contratos especializado em gerenciamento de fornecedores e contratos de informática</t>
  </si>
  <si>
    <t>Analista de suporte técnico especializado em gerenciamento de software de microinformática</t>
  </si>
  <si>
    <t>Analista de suporte técnico especializado em levantamento de requisitos, especificação e orçamento de contratações de ti</t>
  </si>
  <si>
    <t>Analista de qualidade especializado em monitoramento e controle de qualidade de service desk</t>
  </si>
  <si>
    <t>Líder de service desk</t>
  </si>
  <si>
    <t>Técnico de suporte ao usuário de tecnologia da informação Pleno</t>
  </si>
  <si>
    <t>Analista de sistemas de automação - Pleno</t>
  </si>
  <si>
    <t>Técnico em manutenção de equipamentos de informática Sênior</t>
  </si>
  <si>
    <t>Coordenador de Infraestrutura de Tecnologia da Informação</t>
  </si>
  <si>
    <t>Administrador de sistemas operacionais Junior</t>
  </si>
  <si>
    <t>Administrador de sistemas operacionais Pleno Win/linux</t>
  </si>
  <si>
    <t>Administrador de banco de dados - Sênior</t>
  </si>
  <si>
    <t>Administração de redes</t>
  </si>
  <si>
    <t>Técnicos em operação e monitoração de computadores</t>
  </si>
  <si>
    <t>Gestor do Conhecimento</t>
  </si>
  <si>
    <t>Gestor de Atendimento</t>
  </si>
  <si>
    <t>Lider N1</t>
  </si>
  <si>
    <t>Técnico de Suporte N1 - BSB</t>
  </si>
  <si>
    <t>Técnico de Suporte N1 - Atendimento ao Cidadão 600</t>
  </si>
  <si>
    <t>Técnico de Suporte N1 - Atendimento ao Cidadão 1200</t>
  </si>
  <si>
    <t>Técnico de Suporte N1 - Atendimento ao Cidadão 2400</t>
  </si>
  <si>
    <t>Técnico de Suporte N1 - Atendimento a VideoConferencia</t>
  </si>
  <si>
    <t>Técnico de Suporte N1 - Credenciamento</t>
  </si>
  <si>
    <t>Lider N2 - Sede BSB</t>
  </si>
  <si>
    <t>Lider N2 - Oficina de Hardware</t>
  </si>
  <si>
    <t>Tecnico de Suporte N2 - Sede</t>
  </si>
  <si>
    <t>Técnico em manutenção de equipamentos de informática Junior</t>
  </si>
  <si>
    <t>Tecnico de Suporte N2 - Oficina de Hardware</t>
  </si>
  <si>
    <t>Tecnico de Suporte N2 - Suporte a Software</t>
  </si>
  <si>
    <t>Tecnico de Suporte N2 - Estados</t>
  </si>
  <si>
    <t>Técnico de suporte ao usuário de tecnologia da informação- Senior (100% remoto)</t>
  </si>
  <si>
    <t>Técnico em manutenção de equipamentos de informática - Senior</t>
  </si>
  <si>
    <t>Analista de suporte computacional - Senior (100% remoto)</t>
  </si>
  <si>
    <t>Gerente de Projetos de infraestrutura (100% remoto)</t>
  </si>
  <si>
    <t>Analista de suporte computacional - Senior</t>
  </si>
  <si>
    <t>Administrador de sistemas operacionais - Sênior</t>
  </si>
  <si>
    <t>Analista de sistemas de automação - Senior</t>
  </si>
  <si>
    <t>Analista de redes e de comunicação de dados - Senior</t>
  </si>
  <si>
    <t>Administrador em segurança da informação - Sênior</t>
  </si>
  <si>
    <t>Orquestração de Central de Serviços de 1º Nível - Técnico de suporte ao usuário de tecnologia da informação Pleno</t>
  </si>
  <si>
    <t>Orquestração de Central de Serviços de 1º Nível - Técnico de suporte ao usuário de tecnologia da informação Senior</t>
  </si>
  <si>
    <t>Orquestração do Atendimento a Usuários de 2º Nível – Presencial/Remoto - Técnico em manutenção de equipamentos de informática Pleno (2o Nível) - DF</t>
  </si>
  <si>
    <t>Orquestração do Atendimento a Usuários de 2º Nível – Presencial/Remoto - Técnico em manutenção de equipamentos de informática Senior (2o Nível) - DF</t>
  </si>
  <si>
    <t>Orquestração do Atendimento a Usuários de 2º Nível Unidades Descentralizadas - Técnico em manutenção de equipamentos de informática Senior - AC</t>
  </si>
  <si>
    <t>Orquestração do Atendimento a Usuários de 2º Nível Unidades Descentralizadas -Técnico em manutenção de equipamentos de informática Senior - AL</t>
  </si>
  <si>
    <t>Orquestração do Atendimento a Usuários de 2º Nível Unidades Descentralizadas -Técnico em manutenção de equipamentos de informática Senior - AP</t>
  </si>
  <si>
    <t>Orquestração do Atendimento a Usuários de 2º Nível Unidades Descentralizadas - Técnico em manutenção de equipamentos de informática Senior - AM</t>
  </si>
  <si>
    <t>Orquestração do Atendimento a Usuários de 2º Nível Unidades Descentralizadas - Técnico em manutenção de equipamentos de informática Senior - BA</t>
  </si>
  <si>
    <t>Orquestração do Atendimento a Usuários de 2º Nível Unidades Descentralizadas - Técnico em manutenção de equipamentos de informática Senior - CE</t>
  </si>
  <si>
    <t>Orquestração do Atendimento a Usuários de 2º Nível Unidades Descentralizadas - Técnico em manutenção de equipamentos de informática Senior - ES</t>
  </si>
  <si>
    <t>Orquestração do Atendimento a Usuários de 2º Nível Unidades Descentralizadas - Técnico em manutenção de equipamentos de informática Senior - GO</t>
  </si>
  <si>
    <t>Orquestração do Atendimento a Usuários de 2º Nível Unidades Descentralizadas - Técnico em manutenção de equipamentos de informática Senior - MA</t>
  </si>
  <si>
    <t>Orquestração do Atendimento a Usuários de 2º Nível Unidades Descentralizadas - Técnico em manutenção de equipamentos de informática Senior - MT</t>
  </si>
  <si>
    <t>Orquestração do Atendimento a Usuários de 2º Nível Unidades Descentralizadas - Técnico em manutenção de equipamentos de informática Senior - MS</t>
  </si>
  <si>
    <t>Orquestração do Atendimento a Usuários de 2º Nível Unidades Descentralizadas - Técnico em manutenção de equipamentos de informática Senior - MG</t>
  </si>
  <si>
    <t>Orquestração do Atendimento a Usuários de 2º Nível Unidades Descentralizadas - Técnico em manutenção de equipamentos de informática Senior - PA</t>
  </si>
  <si>
    <t>Orquestração do Atendimento a Usuários de 2º Nível Unidades Descentralizadas - Técnico em manutenção de equipamentos de informática Senior - PB</t>
  </si>
  <si>
    <t>Orquestração do Atendimento a Usuários de 2º Nível Unidades Descentralizadas - Técnico em manutenção de equipamentos de informática Senior - PR</t>
  </si>
  <si>
    <t>Orquestração do Atendimento a Usuários de 2º Nível Unidades Descentralizadas - Técnico em manutenção de equipamentos de informática Senior - PE</t>
  </si>
  <si>
    <t>Orquestração do Atendimento a Usuários de 2º Nível Unidades Descentralizadas - Técnico em manutenção de equipamentos de informática Senior - PI</t>
  </si>
  <si>
    <t>Orquestração do Atendimento a Usuários de 2º Nível Unidades Descentralizadas - Técnico em manutenção de equipamentos de informática Senior - RJ</t>
  </si>
  <si>
    <t>Orquestração do Atendimento a Usuários de 2º Nível Unidades Descentralizadas - Técnico em manutenção de equipamentos de informática Senior - RN</t>
  </si>
  <si>
    <t>Orquestração do Atendimento a Usuários de 2º Nível Unidades Descentralizadas - Técnico em manutenção de equipamentos de informática Senior - RR</t>
  </si>
  <si>
    <t>Orquestração do Atendimento a Usuários de 2º Nível Unidades Descentralizadas - Técnico em manutenção de equipamentos de informática Senior - RS</t>
  </si>
  <si>
    <t>Orquestração do Atendimento a Usuários de 2º Nível Unidades Descentralizadas - Técnico em manutenção de equipamentos de informática Senior - RO</t>
  </si>
  <si>
    <t>Orquestração do Atendimento a Usuários de 2º Nível Unidades Descentralizadas - Técnico em manutenção de equipamentos de informática Senior - SC</t>
  </si>
  <si>
    <t>Orquestração do Atendimento a Usuários de 2º Nível Unidades Descentralizadas - Técnico em manutenção de equipamentos de informática Senior - SP</t>
  </si>
  <si>
    <t>Orquestração do Atendimento a Usuários de 2º Nível Unidades Descentralizadas - Técnico em manutenção de equipamentos de informática Senior - SE</t>
  </si>
  <si>
    <t>Orquestração do Atendimento a Usuários de 2º Nível Unidades Descentralizadas - Técnico em manutenção de equipamentos de informática Senior - TO</t>
  </si>
  <si>
    <t>Gerente de segurança da informação</t>
  </si>
  <si>
    <t>Orquestração e Gestão da Infraestrutura de TIC - Gerente de segurança da informação</t>
  </si>
  <si>
    <t>Orquestração e Gestão da Infraestrutura de TIC - Administrador em segurança da informação – Sênior</t>
  </si>
  <si>
    <t>Orquestração e Gestão da Infraestrutura de TIC - Administrador em segurança da informação - Pleno</t>
  </si>
  <si>
    <t>Orquestração e Gestão da Infraestrutura de TIC - Analista de redes e de comunicação de dados Sênior</t>
  </si>
  <si>
    <t>Orquestração e Gestão da Infraestrutura de TIC - Analista de redes e de comunicação de dados Pleno</t>
  </si>
  <si>
    <t>Orquestração e Gestão da Infraestrutura de TIC - Administrador de banco de dados - Sênior</t>
  </si>
  <si>
    <t>Orquestração e Gestão da Infraestrutura de TIC - Administrador de banco de dados - Pleno</t>
  </si>
  <si>
    <t>Orquestração e Gestão da Infraestrutura de TIC - Administrador de sistemas operacionais Senior</t>
  </si>
  <si>
    <t>Orquestração e Gestão da Infraestrutura de TIC - Administrador de sistemas operacionais Pleno</t>
  </si>
  <si>
    <t>Orquestração e Gestão da Infraestrutura de TIC - Administrador de sistemas operacionais Junior</t>
  </si>
  <si>
    <t>Orquestração e Gestão da Infraestrutura de TIC - Gerente de infraestrutura de tecnologia da informação</t>
  </si>
  <si>
    <t>Orquestração e Gestão da Infraestrutura de TIC - Analista de suporte computacional Pleno</t>
  </si>
  <si>
    <t>Orquestração e Gestão da Infraestrutura de TIC - Analista de suporte computacional Senior</t>
  </si>
  <si>
    <t>Gerente de Infraestrutura de Tecnologia da Informação</t>
  </si>
  <si>
    <t>Gerente de Suporte Técnico de Tecnologia da Informação</t>
  </si>
  <si>
    <t>Técnico de Suporte ao Usuário de Tecnologia da Informação - Pleno</t>
  </si>
  <si>
    <t>Analista de Suporte Computacional - Pleno</t>
  </si>
  <si>
    <t>Analista de Suporte Computacional - Sênior</t>
  </si>
  <si>
    <t>Administrador em Segurança da Informação - Pleno</t>
  </si>
  <si>
    <t>Administrador em Segurança da Informação - Sênior</t>
  </si>
  <si>
    <t>Analista de Redes e de Comunicação de Dados - Sênior</t>
  </si>
  <si>
    <t>Administrador de Banco de Dados - Sênior</t>
  </si>
  <si>
    <t>Suporte TIC, 44 horas semanais diurnas</t>
  </si>
  <si>
    <t>Analista de Suporte Junior</t>
  </si>
  <si>
    <t>Analista de Suporte Pleno</t>
  </si>
  <si>
    <t>Analista de Suporte Sênior</t>
  </si>
  <si>
    <t>Tecnico informatica - Serviço de suporte e atendimento ao usuário - N1</t>
  </si>
  <si>
    <t>Tecnico informatica - Serviço de suporte e atendimento ao usuário - N2</t>
  </si>
  <si>
    <t>Operação Central de Serviços - N1</t>
  </si>
  <si>
    <t>Atendimento -N2</t>
  </si>
  <si>
    <t>Gerenciamento de Serviços</t>
  </si>
  <si>
    <t>Sustentação de Aplicações</t>
  </si>
  <si>
    <t>Analista de redes e de comunicação de dados Junior</t>
  </si>
  <si>
    <t>Conectividade e Comunicação</t>
  </si>
  <si>
    <t>Armazenamento e Backuo</t>
  </si>
  <si>
    <t>Administrador de banco de dados - Junior</t>
  </si>
  <si>
    <t>Sustentação de banco de dados</t>
  </si>
  <si>
    <t>Monitoramento de Infra</t>
  </si>
  <si>
    <t xml:space="preserve"> Preposto </t>
  </si>
  <si>
    <t>Analista de sistemas de automação Pleno</t>
  </si>
  <si>
    <t>Administradores de sistemas operacionais Pleno</t>
  </si>
  <si>
    <t>Analistas de suporte computacional Pleno</t>
  </si>
  <si>
    <t>Analistas de suporte computacional Júnior</t>
  </si>
  <si>
    <t>Administrador de banco de dados Pleno</t>
  </si>
  <si>
    <t>Administradores em segurança da informação Pleno</t>
  </si>
  <si>
    <t>Administrador em segurança da informação Sênior</t>
  </si>
  <si>
    <t>Técnico de Suporte de Nível 2</t>
  </si>
  <si>
    <t>Técnico de Suporte de Nível 2 - Colatina</t>
  </si>
  <si>
    <t>Técnico de Suporte de Nível 2 - São Matheus</t>
  </si>
  <si>
    <t>Analista de Suporte de Nível 3</t>
  </si>
  <si>
    <t>Gerente de Suporte Técnico</t>
  </si>
  <si>
    <t>Supervisor Técnico</t>
  </si>
  <si>
    <t>Atendente ao Usuário</t>
  </si>
  <si>
    <t>Técnico de Campo</t>
  </si>
  <si>
    <t>Atendente N2</t>
  </si>
  <si>
    <t>Técnico de Manutenção de Equipamentos de Informática Sênior</t>
  </si>
  <si>
    <t>Analista de Suporte Computacional Pleno</t>
  </si>
  <si>
    <t>Analista de Sistemas de Automação Pleno</t>
  </si>
  <si>
    <t>Desenvolvedor de Sistemas de Tecnologia da Informação Pleno</t>
  </si>
  <si>
    <t>Desenvolvedor de Sistemas de Tecnologia da Informação Júnior</t>
  </si>
  <si>
    <t>Administrador em Segurança da Informação Sênior</t>
  </si>
  <si>
    <t>Administrador de Sistemas Operacionais Pleno</t>
  </si>
  <si>
    <t>Administrador de banco de dados Sênior</t>
  </si>
  <si>
    <t xml:space="preserve">Gerente de Projetos </t>
  </si>
  <si>
    <t xml:space="preserve">Administrador de Solução Analítica </t>
  </si>
  <si>
    <t xml:space="preserve">Administrador de Dados </t>
  </si>
  <si>
    <t xml:space="preserve">Administrador de Banco de Dados </t>
  </si>
  <si>
    <t xml:space="preserve">Analista de Dados ETL </t>
  </si>
  <si>
    <t xml:space="preserve">Analista de Dados OLAP </t>
  </si>
  <si>
    <t xml:space="preserve">Analista GED </t>
  </si>
  <si>
    <t>Técnico em Monitoramento da Informação</t>
  </si>
  <si>
    <t xml:space="preserve">Analista de Qualidade de Dados </t>
  </si>
  <si>
    <t xml:space="preserve">Arquiteto de Serviços </t>
  </si>
  <si>
    <t xml:space="preserve">Cientista de Dados </t>
  </si>
  <si>
    <t xml:space="preserve">Analista de Requisitos </t>
  </si>
  <si>
    <t xml:space="preserve">Analista de Desenvolvimento </t>
  </si>
  <si>
    <t xml:space="preserve">Gerente de Serviços </t>
  </si>
  <si>
    <t>Técnico de suporte ao usuário de tecnologia da informação - Júnior</t>
  </si>
  <si>
    <t>Técnico de suporte ao usuário de tecnologia da informação - Pleno</t>
  </si>
  <si>
    <t>Técnico de suporte ao usuário de tecnologia da informação - Sênior</t>
  </si>
  <si>
    <t>Técnico em manutenção de equipamentos de informática - Pleno</t>
  </si>
  <si>
    <t>Técnico em manutenção de equipamentos de informática - Sênior</t>
  </si>
  <si>
    <t>Gerente de suporte técnico de tecnologia
da informação</t>
  </si>
  <si>
    <t>Administrador de sistemas operacionais - Pleno</t>
  </si>
  <si>
    <t>Administrador de redes e de comunicação de dados - Sênior</t>
  </si>
  <si>
    <t>Analista de sistemas de automação - Sênior</t>
  </si>
  <si>
    <t>Gerente de infraestrutura de tecnologiada informação</t>
  </si>
  <si>
    <t xml:space="preserve">Técnico Suporte ao usuário de TI (1-Técnico N1) </t>
  </si>
  <si>
    <t xml:space="preserve">Técnico Manutenção de Equip. Informática Diurno (1-Monitoramento) </t>
  </si>
  <si>
    <t xml:space="preserve">Técnico Manutenção de Equip. Informática Nourno (1-Monitoramento) </t>
  </si>
  <si>
    <t xml:space="preserve">Analista de Suporte Computacional (1 - Central Monitoramento Zabbix) </t>
  </si>
  <si>
    <t xml:space="preserve">Gerente de suporte técnico de tecnologia da informação </t>
  </si>
  <si>
    <t xml:space="preserve">Técnico de suporte ao usuário de tecnologia da informação - Senior </t>
  </si>
  <si>
    <t xml:space="preserve">Técnico em manutenção de equipamentos de informática Senior </t>
  </si>
  <si>
    <t xml:space="preserve">Analista ITSM (1) </t>
  </si>
  <si>
    <t xml:space="preserve">Supervisor de Suporte Técnico e Monitoramento </t>
  </si>
  <si>
    <t>Gerente de Infraestrutura de TI (2)</t>
  </si>
  <si>
    <t xml:space="preserve">Administrador de Banco de Dados Sr (3-Banco de Dados) </t>
  </si>
  <si>
    <t xml:space="preserve">Administrador de Sistemas Operacionais (4-Apl., Virtualização e nuvem) </t>
  </si>
  <si>
    <t xml:space="preserve">Analista de Suporte Computacional (5-Serviços Corporativos) </t>
  </si>
  <si>
    <t xml:space="preserve">Analista de Suporte Computacional (6- Armazenamento e Backup) </t>
  </si>
  <si>
    <t xml:space="preserve">Analista de redes e de comunicação de dados Senior </t>
  </si>
  <si>
    <t xml:space="preserve">Administrador de Segurança da Informação Sênior </t>
  </si>
  <si>
    <t xml:space="preserve">Gerente de Segurança da Informação </t>
  </si>
  <si>
    <t xml:space="preserve">Analista de sistemas de automação - Senior (Devops) </t>
  </si>
  <si>
    <t>Preposto</t>
  </si>
  <si>
    <t>Analista de Suporte</t>
  </si>
  <si>
    <t>Técnico de Suporte 1</t>
  </si>
  <si>
    <t>Técnico de Suporte 2</t>
  </si>
  <si>
    <t>Técnico de Suporte</t>
  </si>
  <si>
    <t>Analista de Redes</t>
  </si>
  <si>
    <t>Técnico de Suporte II</t>
  </si>
  <si>
    <t>Equipe Especializada I – Atendimento Presencial a Usuário - Técnico de Suporte 2o Nível</t>
  </si>
  <si>
    <t>Equipe especializada I – Atendimento Presencial ao Usuário - Líder Técnico</t>
  </si>
  <si>
    <t>Equipe especializada II – Governança de Serviços de TIC - Analista de Governança</t>
  </si>
  <si>
    <t>Equipe Especializada III – Redes, Telefonia, Monitoramento e Apoio à Segurança da Informação - Analista de Infraestrutura (Segurança e Monitoramento)</t>
  </si>
  <si>
    <t>Equipe Especializada IV – Serviços Microsoft, Orquestração de Servidores e Armazenamento de Dados - Analista de Infraestrutura</t>
  </si>
  <si>
    <t>Equipe Especializada III – Redes, Telefonia, Monitoramento e Apoio à Segurança da Informação - Analista de Infraestrutura (Rede e Comunicação)</t>
  </si>
  <si>
    <t>Técnico em Informática</t>
  </si>
  <si>
    <t>Técnico - Serviço de atendimento ao usuário de TIC</t>
  </si>
  <si>
    <t>Coordenador - Serviço de atendimento ao usuário de TIC</t>
  </si>
  <si>
    <t>N1 - Técnico de suporte ao usuário de tecnologia da informação Junior - CBO 3172 - 10</t>
  </si>
  <si>
    <t>N2 - Técnico de suporte ao usuário de tecnologia da informação pleno - CBO 3172 - 10</t>
  </si>
  <si>
    <t>Coordenação do atendimento remoto - Técnico de suporte ao Usuario de TI Senior  - CBO 3172 - 10</t>
  </si>
  <si>
    <t>Field - Técnico em manutenção de equipamentos de informática pleno - CBO 3132 - 20</t>
  </si>
  <si>
    <t>Coordenador Geral - Gerente de suporte técnico de tecnologia da informação  - CBO 1425-30</t>
  </si>
  <si>
    <t>ITSM - Analista de Sistemas de Automação Pleno - CBO 2124 - 15</t>
  </si>
  <si>
    <t>ITSM - Desenvolvedor de sistemas de tecnologia da informação Junior CBO 3171-10</t>
  </si>
  <si>
    <t>Técnico de Operações 12x5</t>
  </si>
  <si>
    <t>Técnico de Operações 24x7 Diurno</t>
  </si>
  <si>
    <t>Técnico de Operações 24x7 Noturno</t>
  </si>
  <si>
    <t>Gestor de Operações</t>
  </si>
  <si>
    <t>Analista de suporte computacional - Pleno</t>
  </si>
  <si>
    <t>Analista de suporte computacional - Junior</t>
  </si>
  <si>
    <t>Operador de Sistemas de Informação</t>
  </si>
  <si>
    <t xml:space="preserve">Técnico de suporte ao usuário de tecnologia da informação </t>
  </si>
  <si>
    <t xml:space="preserve">Técnico em manutenção de equipamentos de informática </t>
  </si>
  <si>
    <t xml:space="preserve">Administrador de Sistemas Operacionais </t>
  </si>
  <si>
    <t>Técnico Suporte em Informática</t>
  </si>
  <si>
    <t>SUPERVISOR</t>
  </si>
  <si>
    <t>Operação Central de Serviços - Suporte Técnico N1</t>
  </si>
  <si>
    <t>Monitoramento de Aplicações - Técnico de Suporte</t>
  </si>
  <si>
    <t>Suporte Presencial - Técnico de Suporte - N2</t>
  </si>
  <si>
    <t>Administração Infraestrutura Sistemas - Analista de Sistemas</t>
  </si>
  <si>
    <t>Administração Banco de Dados - Administrador de Banco de Dados</t>
  </si>
  <si>
    <t>Coordenador Técnico de Atendimento e Suporte - Supervisor</t>
  </si>
  <si>
    <t>Atendente N1</t>
  </si>
  <si>
    <t>Supervisor N1</t>
  </si>
  <si>
    <t>Supervisor N2</t>
  </si>
  <si>
    <t>ABD 2 - Administração de banco de dados -   40 horas semanais - CBO 2123-05 (Senior)</t>
  </si>
  <si>
    <t>ABD 3 - Administração de banco de dados -   40 horas semanais - CBO 2123-05 (Máster I)</t>
  </si>
  <si>
    <t>ABD 4 - Administração de banco de dados -   40 horas semanais - CBO 2123-05 (Máster II)</t>
  </si>
  <si>
    <t>AMI3 - Administração de Middleware - 40 horas semanais - CBO 2123-15 (Máster I)</t>
  </si>
  <si>
    <t>AMI3 - Administração de Middleware - 40 horas semanais - CBO 2123-15 (Máster II)</t>
  </si>
  <si>
    <t>ASI1 - Administração e Suporte de Infraestrutura - 40 horas semanais - CBO 2123-10 (Pleno)</t>
  </si>
  <si>
    <t>ASI2 - Administração e Suporte de Infraestrutura - 40 horas semanais - CBO 2123-10 (Senior)</t>
  </si>
  <si>
    <t>ASI3 - Administração e Suporte de Infraestrutura - 40 horas semanais - CBO 2123-10 (Máster I)</t>
  </si>
  <si>
    <t>ASI4 - Administração e Suporte de Infraestrutura - 40 horas semanais - CBO 2123-10 (Máster II)</t>
  </si>
  <si>
    <t>CPS1 - Configuração de Equipamentos e Suporte -  40 horas semanais - CBO 2124-20 (Pleno)</t>
  </si>
  <si>
    <t>CPS2 - Configuração de Equipamentos e Suporte -  40 horas semanais - CBO 2124-20 (Senior)</t>
  </si>
  <si>
    <t>GT - Gerência Técnica -  40 horas semanais - CBO 1414-20 (Máster I)</t>
  </si>
  <si>
    <t>PCP1 - Planejamento e Controle de Produção - 40 horas semanais - CBO 1425-15 (Pleno)</t>
  </si>
  <si>
    <t>PCP2 - Planejamento e Controle de Produção - 40 horas semanais - CBO 1425-15 (Sênior)</t>
  </si>
  <si>
    <t>SUI1 - Suporte a Usuários de Informátca - 40 horas semanais - CBO 1425-30 (Pleno)</t>
  </si>
  <si>
    <t>SUI2 - Suporte a Usuários de Informátca - 40 horas semanais - CBO 1425-30 (Senior)</t>
  </si>
  <si>
    <t>ECS - Especialista em Cibersegurança - 40 horas semanais - CBO 2123-20 (Master II)</t>
  </si>
  <si>
    <t>Técnico de suporte N1 - 12x36</t>
  </si>
  <si>
    <t>Técnico de suporte N2 - 12x36</t>
  </si>
  <si>
    <t>Técnico de 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</si>
</sst>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"/>
    <numFmt numFmtId="165" formatCode="[$R$ -416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4" fontId="2" fillId="2" borderId="2" xfId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/>
    </xf>
    <xf numFmtId="4" fontId="2" fillId="2" borderId="3" xfId="0" applyNumberFormat="1" applyFont="1" applyFill="1" applyBorder="1" applyAlignment="1">
      <alignment horizontal="center" vertical="center" wrapText="1"/>
    </xf>
    <xf numFmtId="4" fontId="2" fillId="2" borderId="4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44" fontId="3" fillId="0" borderId="6" xfId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44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4" fontId="3" fillId="0" borderId="0" xfId="1" applyFont="1" applyFill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3" fillId="0" borderId="9" xfId="1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44" fontId="3" fillId="0" borderId="11" xfId="1" applyFont="1" applyFill="1" applyBorder="1" applyAlignment="1">
      <alignment horizontal="center" vertical="center"/>
    </xf>
    <xf numFmtId="164" fontId="3" fillId="0" borderId="12" xfId="1" applyNumberFormat="1" applyFont="1" applyFill="1" applyBorder="1" applyAlignment="1">
      <alignment horizontal="center" vertical="center"/>
    </xf>
    <xf numFmtId="44" fontId="3" fillId="0" borderId="11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  <xf numFmtId="0" fontId="4" fillId="0" borderId="6" xfId="0" applyFont="1" applyBorder="1"/>
    <xf numFmtId="164" fontId="3" fillId="0" borderId="7" xfId="1" applyNumberFormat="1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4" fillId="0" borderId="0" xfId="0" applyFont="1"/>
    <xf numFmtId="2" fontId="3" fillId="0" borderId="9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44" fontId="3" fillId="0" borderId="6" xfId="0" applyNumberFormat="1" applyFont="1" applyBorder="1" applyAlignment="1">
      <alignment vertical="center"/>
    </xf>
    <xf numFmtId="4" fontId="3" fillId="0" borderId="6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44" fontId="3" fillId="0" borderId="13" xfId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4" fontId="3" fillId="0" borderId="15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4" fontId="3" fillId="0" borderId="1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44" fontId="3" fillId="0" borderId="16" xfId="1" applyFont="1" applyFill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44" fontId="3" fillId="0" borderId="16" xfId="0" applyNumberFormat="1" applyFont="1" applyBorder="1" applyAlignment="1">
      <alignment vertical="center"/>
    </xf>
    <xf numFmtId="2" fontId="3" fillId="0" borderId="16" xfId="0" applyNumberFormat="1" applyFont="1" applyBorder="1" applyAlignment="1">
      <alignment horizontal="center" vertical="center"/>
    </xf>
    <xf numFmtId="4" fontId="3" fillId="0" borderId="17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164" fontId="3" fillId="0" borderId="16" xfId="0" applyNumberFormat="1" applyFont="1" applyBorder="1" applyAlignment="1">
      <alignment horizontal="center" vertical="center"/>
    </xf>
    <xf numFmtId="44" fontId="3" fillId="0" borderId="18" xfId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44" fontId="3" fillId="0" borderId="0" xfId="1" applyFont="1" applyFill="1" applyBorder="1"/>
    <xf numFmtId="164" fontId="3" fillId="0" borderId="1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11" xfId="0" applyFont="1" applyBorder="1"/>
    <xf numFmtId="0" fontId="0" fillId="0" borderId="6" xfId="0" applyBorder="1"/>
    <xf numFmtId="0" fontId="0" fillId="0" borderId="11" xfId="0" applyBorder="1"/>
    <xf numFmtId="2" fontId="3" fillId="0" borderId="10" xfId="0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93B2-0E8D-4B02-8837-756C84227674}">
  <dimension ref="A1:L338"/>
  <sheetViews>
    <sheetView tabSelected="1" workbookViewId="0">
      <selection activeCell="B10" sqref="B10"/>
    </sheetView>
  </sheetViews>
  <sheetFormatPr defaultRowHeight="15" customHeight="1" x14ac:dyDescent="0.3"/>
  <cols>
    <col min="1" max="1" width="56" bestFit="1" customWidth="1"/>
    <col min="2" max="2" width="122.21875" bestFit="1" customWidth="1"/>
    <col min="3" max="4" width="12.88671875" bestFit="1" customWidth="1"/>
    <col min="5" max="5" width="8.33203125" bestFit="1" customWidth="1"/>
    <col min="6" max="8" width="14" bestFit="1" customWidth="1"/>
    <col min="9" max="9" width="15.5546875" bestFit="1" customWidth="1"/>
    <col min="10" max="10" width="15.33203125" bestFit="1" customWidth="1"/>
    <col min="11" max="11" width="8.109375" bestFit="1" customWidth="1"/>
    <col min="12" max="12" width="8.33203125" bestFit="1" customWidth="1"/>
  </cols>
  <sheetData>
    <row r="1" spans="1:12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8" t="s">
        <v>11</v>
      </c>
    </row>
    <row r="2" spans="1:12" ht="15" customHeight="1" x14ac:dyDescent="0.3">
      <c r="A2" s="9" t="s">
        <v>12</v>
      </c>
      <c r="B2" s="10" t="s">
        <v>13</v>
      </c>
      <c r="C2" s="11">
        <v>10953</v>
      </c>
      <c r="D2" s="11">
        <v>18876.29</v>
      </c>
      <c r="E2" s="12">
        <v>1</v>
      </c>
      <c r="F2" s="11">
        <f>C2*E2</f>
        <v>10953</v>
      </c>
      <c r="G2" s="11">
        <f>D2*E2</f>
        <v>18876.29</v>
      </c>
      <c r="H2" s="13">
        <f>SUM(F2:F28)</f>
        <v>255099.29499999998</v>
      </c>
      <c r="I2" s="13">
        <f>SUM(G2:G28)</f>
        <v>454726.42999999993</v>
      </c>
      <c r="J2" s="14">
        <f>D2/C2</f>
        <v>1.7233899388295444</v>
      </c>
      <c r="K2" s="15">
        <f>I2/H2</f>
        <v>1.7825467922206526</v>
      </c>
      <c r="L2" s="16">
        <f>IF(A2&lt;&gt;"-",ROUNDUP(J2,2),"")</f>
        <v>1.73</v>
      </c>
    </row>
    <row r="3" spans="1:12" ht="15" customHeight="1" x14ac:dyDescent="0.3">
      <c r="A3" s="17" t="s">
        <v>12</v>
      </c>
      <c r="B3" s="18" t="s">
        <v>14</v>
      </c>
      <c r="C3" s="19">
        <v>9309.75</v>
      </c>
      <c r="D3" s="19">
        <v>16192.09</v>
      </c>
      <c r="E3" s="20">
        <v>1</v>
      </c>
      <c r="F3" s="19">
        <f t="shared" ref="F3:F66" si="0">C3*E3</f>
        <v>9309.75</v>
      </c>
      <c r="G3" s="19">
        <f t="shared" ref="G3:G66" si="1">D3*E3</f>
        <v>16192.09</v>
      </c>
      <c r="H3" s="21"/>
      <c r="I3" s="21"/>
      <c r="J3" s="22">
        <f t="shared" ref="J3:J66" si="2">D3/C3</f>
        <v>1.7392615268938478</v>
      </c>
      <c r="K3" s="23"/>
      <c r="L3" s="24">
        <f>IF(A3&lt;&gt;"-",ROUND(J3,2),"")</f>
        <v>1.74</v>
      </c>
    </row>
    <row r="4" spans="1:12" ht="15" customHeight="1" x14ac:dyDescent="0.3">
      <c r="A4" s="17" t="s">
        <v>15</v>
      </c>
      <c r="B4" s="18" t="s">
        <v>16</v>
      </c>
      <c r="C4" s="19">
        <v>6693.75</v>
      </c>
      <c r="D4" s="19">
        <v>11918.94</v>
      </c>
      <c r="E4" s="20">
        <v>1</v>
      </c>
      <c r="F4" s="19">
        <f t="shared" si="0"/>
        <v>6693.75</v>
      </c>
      <c r="G4" s="19">
        <f t="shared" si="1"/>
        <v>11918.94</v>
      </c>
      <c r="H4" s="21"/>
      <c r="I4" s="21"/>
      <c r="J4" s="22">
        <f t="shared" si="2"/>
        <v>1.7806072829131654</v>
      </c>
      <c r="K4" s="23"/>
      <c r="L4" s="24">
        <f t="shared" ref="L4:L67" si="3">IF(A4&lt;&gt;"-",ROUND(J4,2),"")</f>
        <v>1.78</v>
      </c>
    </row>
    <row r="5" spans="1:12" ht="15" customHeight="1" x14ac:dyDescent="0.3">
      <c r="A5" s="17" t="s">
        <v>12</v>
      </c>
      <c r="B5" s="18" t="s">
        <v>17</v>
      </c>
      <c r="C5" s="19">
        <v>9309.75</v>
      </c>
      <c r="D5" s="19">
        <v>16192.09</v>
      </c>
      <c r="E5" s="20">
        <v>1</v>
      </c>
      <c r="F5" s="19">
        <f t="shared" si="0"/>
        <v>9309.75</v>
      </c>
      <c r="G5" s="19">
        <f t="shared" si="1"/>
        <v>16192.09</v>
      </c>
      <c r="H5" s="21"/>
      <c r="I5" s="21"/>
      <c r="J5" s="22">
        <f t="shared" si="2"/>
        <v>1.7392615268938478</v>
      </c>
      <c r="K5" s="23"/>
      <c r="L5" s="24">
        <f t="shared" si="3"/>
        <v>1.74</v>
      </c>
    </row>
    <row r="6" spans="1:12" ht="15" customHeight="1" x14ac:dyDescent="0.3">
      <c r="A6" s="17" t="s">
        <v>15</v>
      </c>
      <c r="B6" s="18" t="s">
        <v>18</v>
      </c>
      <c r="C6" s="19">
        <v>6693.75</v>
      </c>
      <c r="D6" s="19">
        <v>11918.94</v>
      </c>
      <c r="E6" s="20" t="s">
        <v>19</v>
      </c>
      <c r="F6" s="19">
        <f t="shared" si="0"/>
        <v>3346.875</v>
      </c>
      <c r="G6" s="19">
        <f t="shared" si="1"/>
        <v>5959.47</v>
      </c>
      <c r="H6" s="21"/>
      <c r="I6" s="21"/>
      <c r="J6" s="22">
        <f t="shared" si="2"/>
        <v>1.7806072829131654</v>
      </c>
      <c r="K6" s="23"/>
      <c r="L6" s="24">
        <f t="shared" si="3"/>
        <v>1.78</v>
      </c>
    </row>
    <row r="7" spans="1:12" ht="15" customHeight="1" x14ac:dyDescent="0.3">
      <c r="A7" s="17" t="s">
        <v>20</v>
      </c>
      <c r="B7" s="18" t="s">
        <v>21</v>
      </c>
      <c r="C7" s="19">
        <v>6418.25</v>
      </c>
      <c r="D7" s="19">
        <v>11468.92</v>
      </c>
      <c r="E7" s="20">
        <v>1</v>
      </c>
      <c r="F7" s="19">
        <f t="shared" si="0"/>
        <v>6418.25</v>
      </c>
      <c r="G7" s="19">
        <f t="shared" si="1"/>
        <v>11468.92</v>
      </c>
      <c r="H7" s="21"/>
      <c r="I7" s="21"/>
      <c r="J7" s="22">
        <f t="shared" si="2"/>
        <v>1.7869232267362598</v>
      </c>
      <c r="K7" s="23"/>
      <c r="L7" s="24">
        <f t="shared" si="3"/>
        <v>1.79</v>
      </c>
    </row>
    <row r="8" spans="1:12" ht="15" customHeight="1" x14ac:dyDescent="0.3">
      <c r="A8" s="17" t="s">
        <v>22</v>
      </c>
      <c r="B8" s="18" t="s">
        <v>23</v>
      </c>
      <c r="C8" s="19">
        <v>9184.5</v>
      </c>
      <c r="D8" s="19">
        <v>15987.5</v>
      </c>
      <c r="E8" s="20">
        <v>1</v>
      </c>
      <c r="F8" s="19">
        <f t="shared" si="0"/>
        <v>9184.5</v>
      </c>
      <c r="G8" s="19">
        <f t="shared" si="1"/>
        <v>15987.5</v>
      </c>
      <c r="H8" s="21"/>
      <c r="I8" s="21"/>
      <c r="J8" s="22">
        <f t="shared" si="2"/>
        <v>1.7407044477108171</v>
      </c>
      <c r="K8" s="23"/>
      <c r="L8" s="24">
        <f t="shared" si="3"/>
        <v>1.74</v>
      </c>
    </row>
    <row r="9" spans="1:12" ht="15" customHeight="1" x14ac:dyDescent="0.3">
      <c r="A9" s="17" t="s">
        <v>22</v>
      </c>
      <c r="B9" s="18" t="s">
        <v>24</v>
      </c>
      <c r="C9" s="19">
        <v>9184.5</v>
      </c>
      <c r="D9" s="19">
        <v>15987.5</v>
      </c>
      <c r="E9" s="20">
        <v>1</v>
      </c>
      <c r="F9" s="19">
        <f t="shared" si="0"/>
        <v>9184.5</v>
      </c>
      <c r="G9" s="19">
        <f t="shared" si="1"/>
        <v>15987.5</v>
      </c>
      <c r="H9" s="21"/>
      <c r="I9" s="21"/>
      <c r="J9" s="22">
        <f t="shared" si="2"/>
        <v>1.7407044477108171</v>
      </c>
      <c r="K9" s="23"/>
      <c r="L9" s="24">
        <f t="shared" si="3"/>
        <v>1.74</v>
      </c>
    </row>
    <row r="10" spans="1:12" ht="15" customHeight="1" x14ac:dyDescent="0.3">
      <c r="A10" s="17" t="s">
        <v>25</v>
      </c>
      <c r="B10" s="18" t="s">
        <v>26</v>
      </c>
      <c r="C10" s="19">
        <v>8678.25</v>
      </c>
      <c r="D10" s="19">
        <v>15160.56</v>
      </c>
      <c r="E10" s="20">
        <v>1</v>
      </c>
      <c r="F10" s="19">
        <f t="shared" si="0"/>
        <v>8678.25</v>
      </c>
      <c r="G10" s="19">
        <f t="shared" si="1"/>
        <v>15160.56</v>
      </c>
      <c r="H10" s="21"/>
      <c r="I10" s="21"/>
      <c r="J10" s="22">
        <f t="shared" si="2"/>
        <v>1.7469605047100509</v>
      </c>
      <c r="K10" s="23"/>
      <c r="L10" s="24">
        <f t="shared" si="3"/>
        <v>1.75</v>
      </c>
    </row>
    <row r="11" spans="1:12" ht="15" customHeight="1" x14ac:dyDescent="0.3">
      <c r="A11" s="17" t="s">
        <v>27</v>
      </c>
      <c r="B11" s="18" t="s">
        <v>28</v>
      </c>
      <c r="C11" s="19">
        <v>6476</v>
      </c>
      <c r="D11" s="19">
        <v>11563.26</v>
      </c>
      <c r="E11" s="20">
        <v>1</v>
      </c>
      <c r="F11" s="19">
        <f t="shared" si="0"/>
        <v>6476</v>
      </c>
      <c r="G11" s="19">
        <f t="shared" si="1"/>
        <v>11563.26</v>
      </c>
      <c r="H11" s="21"/>
      <c r="I11" s="21"/>
      <c r="J11" s="22">
        <f t="shared" si="2"/>
        <v>1.785555898702903</v>
      </c>
      <c r="K11" s="23"/>
      <c r="L11" s="24">
        <f t="shared" si="3"/>
        <v>1.79</v>
      </c>
    </row>
    <row r="12" spans="1:12" ht="15" customHeight="1" x14ac:dyDescent="0.3">
      <c r="A12" s="17" t="s">
        <v>12</v>
      </c>
      <c r="B12" s="18" t="s">
        <v>29</v>
      </c>
      <c r="C12" s="19">
        <v>9058.33</v>
      </c>
      <c r="D12" s="19">
        <v>15781.41</v>
      </c>
      <c r="E12" s="20">
        <v>2</v>
      </c>
      <c r="F12" s="19">
        <f t="shared" si="0"/>
        <v>18116.66</v>
      </c>
      <c r="G12" s="19">
        <f t="shared" si="1"/>
        <v>31562.82</v>
      </c>
      <c r="H12" s="21"/>
      <c r="I12" s="21"/>
      <c r="J12" s="22">
        <f t="shared" si="2"/>
        <v>1.7421986171844037</v>
      </c>
      <c r="K12" s="23"/>
      <c r="L12" s="24">
        <f t="shared" si="3"/>
        <v>1.74</v>
      </c>
    </row>
    <row r="13" spans="1:12" ht="15" customHeight="1" x14ac:dyDescent="0.3">
      <c r="A13" s="17" t="s">
        <v>15</v>
      </c>
      <c r="B13" s="18" t="s">
        <v>30</v>
      </c>
      <c r="C13" s="19">
        <v>6495.86</v>
      </c>
      <c r="D13" s="19">
        <v>15132.62</v>
      </c>
      <c r="E13" s="20" t="s">
        <v>19</v>
      </c>
      <c r="F13" s="19">
        <f t="shared" si="0"/>
        <v>3247.93</v>
      </c>
      <c r="G13" s="19">
        <f t="shared" si="1"/>
        <v>7566.31</v>
      </c>
      <c r="H13" s="21"/>
      <c r="I13" s="21"/>
      <c r="J13" s="22">
        <f t="shared" si="2"/>
        <v>2.3295791473338405</v>
      </c>
      <c r="K13" s="23"/>
      <c r="L13" s="24">
        <f t="shared" si="3"/>
        <v>2.33</v>
      </c>
    </row>
    <row r="14" spans="1:12" ht="15" customHeight="1" x14ac:dyDescent="0.3">
      <c r="A14" s="17" t="s">
        <v>12</v>
      </c>
      <c r="B14" s="18" t="s">
        <v>31</v>
      </c>
      <c r="C14" s="19">
        <v>9058.33</v>
      </c>
      <c r="D14" s="19">
        <v>15781.41</v>
      </c>
      <c r="E14" s="20">
        <v>1</v>
      </c>
      <c r="F14" s="19">
        <f t="shared" si="0"/>
        <v>9058.33</v>
      </c>
      <c r="G14" s="19">
        <f t="shared" si="1"/>
        <v>15781.41</v>
      </c>
      <c r="H14" s="21"/>
      <c r="I14" s="21"/>
      <c r="J14" s="22">
        <f t="shared" si="2"/>
        <v>1.7421986171844037</v>
      </c>
      <c r="K14" s="23"/>
      <c r="L14" s="24">
        <f t="shared" si="3"/>
        <v>1.74</v>
      </c>
    </row>
    <row r="15" spans="1:12" ht="15" customHeight="1" x14ac:dyDescent="0.3">
      <c r="A15" s="17" t="s">
        <v>32</v>
      </c>
      <c r="B15" s="18" t="s">
        <v>33</v>
      </c>
      <c r="C15" s="19">
        <v>8933.5</v>
      </c>
      <c r="D15" s="19">
        <v>15577.5</v>
      </c>
      <c r="E15" s="20">
        <v>1</v>
      </c>
      <c r="F15" s="19">
        <f t="shared" si="0"/>
        <v>8933.5</v>
      </c>
      <c r="G15" s="19">
        <f t="shared" si="1"/>
        <v>15577.5</v>
      </c>
      <c r="H15" s="21"/>
      <c r="I15" s="21"/>
      <c r="J15" s="22">
        <f t="shared" si="2"/>
        <v>1.7437174679576875</v>
      </c>
      <c r="K15" s="23"/>
      <c r="L15" s="24">
        <f t="shared" si="3"/>
        <v>1.74</v>
      </c>
    </row>
    <row r="16" spans="1:12" ht="15" customHeight="1" x14ac:dyDescent="0.3">
      <c r="A16" s="17" t="s">
        <v>34</v>
      </c>
      <c r="B16" s="18" t="s">
        <v>35</v>
      </c>
      <c r="C16" s="19">
        <v>6014.75</v>
      </c>
      <c r="D16" s="19">
        <v>10809.82</v>
      </c>
      <c r="E16" s="20">
        <v>1</v>
      </c>
      <c r="F16" s="19">
        <f t="shared" si="0"/>
        <v>6014.75</v>
      </c>
      <c r="G16" s="19">
        <f t="shared" si="1"/>
        <v>10809.82</v>
      </c>
      <c r="H16" s="21"/>
      <c r="I16" s="21"/>
      <c r="J16" s="22">
        <f t="shared" si="2"/>
        <v>1.7972185045097469</v>
      </c>
      <c r="K16" s="23"/>
      <c r="L16" s="24">
        <f t="shared" si="3"/>
        <v>1.8</v>
      </c>
    </row>
    <row r="17" spans="1:12" ht="15" customHeight="1" x14ac:dyDescent="0.3">
      <c r="A17" s="17" t="s">
        <v>36</v>
      </c>
      <c r="B17" s="18" t="s">
        <v>37</v>
      </c>
      <c r="C17" s="19">
        <v>11404.25</v>
      </c>
      <c r="D17" s="19">
        <v>19613.39</v>
      </c>
      <c r="E17" s="20">
        <v>1</v>
      </c>
      <c r="F17" s="19">
        <f t="shared" si="0"/>
        <v>11404.25</v>
      </c>
      <c r="G17" s="19">
        <f t="shared" si="1"/>
        <v>19613.39</v>
      </c>
      <c r="H17" s="21"/>
      <c r="I17" s="21"/>
      <c r="J17" s="22">
        <f t="shared" si="2"/>
        <v>1.7198316417125195</v>
      </c>
      <c r="K17" s="23"/>
      <c r="L17" s="24">
        <f t="shared" si="3"/>
        <v>1.72</v>
      </c>
    </row>
    <row r="18" spans="1:12" ht="15" customHeight="1" x14ac:dyDescent="0.3">
      <c r="A18" s="17" t="s">
        <v>38</v>
      </c>
      <c r="B18" s="18" t="s">
        <v>39</v>
      </c>
      <c r="C18" s="19">
        <v>6502</v>
      </c>
      <c r="D18" s="19">
        <v>15145.99</v>
      </c>
      <c r="E18" s="20">
        <v>1</v>
      </c>
      <c r="F18" s="19">
        <f t="shared" si="0"/>
        <v>6502</v>
      </c>
      <c r="G18" s="19">
        <f t="shared" si="1"/>
        <v>15145.99</v>
      </c>
      <c r="H18" s="21"/>
      <c r="I18" s="21"/>
      <c r="J18" s="22">
        <f t="shared" si="2"/>
        <v>2.3294355582897568</v>
      </c>
      <c r="K18" s="23"/>
      <c r="L18" s="24">
        <f t="shared" si="3"/>
        <v>2.33</v>
      </c>
    </row>
    <row r="19" spans="1:12" ht="15" customHeight="1" x14ac:dyDescent="0.3">
      <c r="A19" s="17" t="s">
        <v>38</v>
      </c>
      <c r="B19" s="18" t="s">
        <v>40</v>
      </c>
      <c r="C19" s="19">
        <v>6502</v>
      </c>
      <c r="D19" s="19">
        <v>11605.73</v>
      </c>
      <c r="E19" s="20">
        <v>1</v>
      </c>
      <c r="F19" s="19">
        <f t="shared" si="0"/>
        <v>6502</v>
      </c>
      <c r="G19" s="19">
        <f t="shared" si="1"/>
        <v>11605.73</v>
      </c>
      <c r="H19" s="21"/>
      <c r="I19" s="21"/>
      <c r="J19" s="22">
        <f t="shared" si="2"/>
        <v>1.7849477083974161</v>
      </c>
      <c r="K19" s="23"/>
      <c r="L19" s="24">
        <f t="shared" si="3"/>
        <v>1.78</v>
      </c>
    </row>
    <row r="20" spans="1:12" ht="15" customHeight="1" x14ac:dyDescent="0.3">
      <c r="A20" s="17" t="s">
        <v>27</v>
      </c>
      <c r="B20" s="18" t="s">
        <v>41</v>
      </c>
      <c r="C20" s="19">
        <v>5439.5</v>
      </c>
      <c r="D20" s="19">
        <v>9774.42</v>
      </c>
      <c r="E20" s="20">
        <v>8</v>
      </c>
      <c r="F20" s="19">
        <f t="shared" si="0"/>
        <v>43516</v>
      </c>
      <c r="G20" s="19">
        <f t="shared" si="1"/>
        <v>78195.360000000001</v>
      </c>
      <c r="H20" s="21"/>
      <c r="I20" s="21"/>
      <c r="J20" s="22">
        <f t="shared" si="2"/>
        <v>1.7969335416858168</v>
      </c>
      <c r="K20" s="23"/>
      <c r="L20" s="24">
        <f t="shared" si="3"/>
        <v>1.8</v>
      </c>
    </row>
    <row r="21" spans="1:12" ht="15" customHeight="1" x14ac:dyDescent="0.3">
      <c r="A21" s="17" t="s">
        <v>27</v>
      </c>
      <c r="B21" s="18" t="s">
        <v>42</v>
      </c>
      <c r="C21" s="19">
        <v>5858.75</v>
      </c>
      <c r="D21" s="19">
        <v>10555</v>
      </c>
      <c r="E21" s="20">
        <v>1</v>
      </c>
      <c r="F21" s="19">
        <f t="shared" si="0"/>
        <v>5858.75</v>
      </c>
      <c r="G21" s="19">
        <f t="shared" si="1"/>
        <v>10555</v>
      </c>
      <c r="H21" s="21"/>
      <c r="I21" s="21"/>
      <c r="J21" s="22">
        <f t="shared" si="2"/>
        <v>1.8015788350757413</v>
      </c>
      <c r="K21" s="23"/>
      <c r="L21" s="24">
        <f t="shared" si="3"/>
        <v>1.8</v>
      </c>
    </row>
    <row r="22" spans="1:12" ht="15" customHeight="1" x14ac:dyDescent="0.3">
      <c r="A22" s="17" t="s">
        <v>27</v>
      </c>
      <c r="B22" s="18" t="s">
        <v>43</v>
      </c>
      <c r="C22" s="19">
        <v>5257</v>
      </c>
      <c r="D22" s="19">
        <v>9572.06</v>
      </c>
      <c r="E22" s="20">
        <v>1</v>
      </c>
      <c r="F22" s="19">
        <f t="shared" si="0"/>
        <v>5257</v>
      </c>
      <c r="G22" s="19">
        <f t="shared" si="1"/>
        <v>9572.06</v>
      </c>
      <c r="H22" s="21"/>
      <c r="I22" s="21"/>
      <c r="J22" s="22">
        <f t="shared" si="2"/>
        <v>1.8208217614609092</v>
      </c>
      <c r="K22" s="23"/>
      <c r="L22" s="24">
        <f t="shared" si="3"/>
        <v>1.82</v>
      </c>
    </row>
    <row r="23" spans="1:12" ht="15" customHeight="1" x14ac:dyDescent="0.3">
      <c r="A23" s="17" t="s">
        <v>27</v>
      </c>
      <c r="B23" s="18" t="s">
        <v>44</v>
      </c>
      <c r="C23" s="19">
        <v>5771</v>
      </c>
      <c r="D23" s="19">
        <v>10411.66</v>
      </c>
      <c r="E23" s="20">
        <v>1</v>
      </c>
      <c r="F23" s="19">
        <f t="shared" si="0"/>
        <v>5771</v>
      </c>
      <c r="G23" s="19">
        <f t="shared" si="1"/>
        <v>10411.66</v>
      </c>
      <c r="H23" s="21"/>
      <c r="I23" s="21"/>
      <c r="J23" s="22">
        <f t="shared" si="2"/>
        <v>1.8041344654306013</v>
      </c>
      <c r="K23" s="23"/>
      <c r="L23" s="24">
        <f t="shared" si="3"/>
        <v>1.8</v>
      </c>
    </row>
    <row r="24" spans="1:12" ht="15" customHeight="1" x14ac:dyDescent="0.3">
      <c r="A24" s="17" t="s">
        <v>25</v>
      </c>
      <c r="B24" s="18" t="s">
        <v>45</v>
      </c>
      <c r="C24" s="19">
        <v>8327.25</v>
      </c>
      <c r="D24" s="19">
        <v>14587.21</v>
      </c>
      <c r="E24" s="20">
        <v>1</v>
      </c>
      <c r="F24" s="19">
        <f t="shared" si="0"/>
        <v>8327.25</v>
      </c>
      <c r="G24" s="19">
        <f t="shared" si="1"/>
        <v>14587.21</v>
      </c>
      <c r="H24" s="21"/>
      <c r="I24" s="21"/>
      <c r="J24" s="22">
        <f t="shared" si="2"/>
        <v>1.7517439731003632</v>
      </c>
      <c r="K24" s="23"/>
      <c r="L24" s="24">
        <f t="shared" si="3"/>
        <v>1.75</v>
      </c>
    </row>
    <row r="25" spans="1:12" ht="15" customHeight="1" x14ac:dyDescent="0.3">
      <c r="A25" s="17" t="s">
        <v>46</v>
      </c>
      <c r="B25" s="18" t="s">
        <v>47</v>
      </c>
      <c r="C25" s="19">
        <v>10900.33</v>
      </c>
      <c r="D25" s="19">
        <v>18790.25</v>
      </c>
      <c r="E25" s="25">
        <v>1</v>
      </c>
      <c r="F25" s="19">
        <f t="shared" si="0"/>
        <v>10900.33</v>
      </c>
      <c r="G25" s="19">
        <f t="shared" si="1"/>
        <v>18790.25</v>
      </c>
      <c r="H25" s="21"/>
      <c r="I25" s="21"/>
      <c r="J25" s="22">
        <f t="shared" si="2"/>
        <v>1.7238239576233014</v>
      </c>
      <c r="K25" s="23"/>
      <c r="L25" s="24">
        <f t="shared" si="3"/>
        <v>1.72</v>
      </c>
    </row>
    <row r="26" spans="1:12" ht="15" customHeight="1" x14ac:dyDescent="0.3">
      <c r="A26" s="17" t="s">
        <v>48</v>
      </c>
      <c r="B26" s="18" t="s">
        <v>49</v>
      </c>
      <c r="C26" s="19">
        <v>10164.67</v>
      </c>
      <c r="D26" s="19">
        <v>17588.580000000002</v>
      </c>
      <c r="E26" s="25">
        <v>1</v>
      </c>
      <c r="F26" s="19">
        <f t="shared" si="0"/>
        <v>10164.67</v>
      </c>
      <c r="G26" s="19">
        <f t="shared" si="1"/>
        <v>17588.580000000002</v>
      </c>
      <c r="H26" s="21"/>
      <c r="I26" s="21"/>
      <c r="J26" s="22">
        <f t="shared" si="2"/>
        <v>1.7303640944565837</v>
      </c>
      <c r="K26" s="23"/>
      <c r="L26" s="24">
        <f t="shared" si="3"/>
        <v>1.73</v>
      </c>
    </row>
    <row r="27" spans="1:12" ht="15" customHeight="1" x14ac:dyDescent="0.3">
      <c r="A27" s="17" t="s">
        <v>50</v>
      </c>
      <c r="B27" s="18" t="s">
        <v>51</v>
      </c>
      <c r="C27" s="19">
        <v>6793</v>
      </c>
      <c r="D27" s="19">
        <v>12081.06</v>
      </c>
      <c r="E27" s="25">
        <v>1</v>
      </c>
      <c r="F27" s="19">
        <f t="shared" si="0"/>
        <v>6793</v>
      </c>
      <c r="G27" s="19">
        <f t="shared" si="1"/>
        <v>12081.06</v>
      </c>
      <c r="H27" s="21"/>
      <c r="I27" s="21"/>
      <c r="J27" s="22">
        <f t="shared" si="2"/>
        <v>1.7784572353893713</v>
      </c>
      <c r="K27" s="23"/>
      <c r="L27" s="24">
        <f t="shared" si="3"/>
        <v>1.78</v>
      </c>
    </row>
    <row r="28" spans="1:12" ht="15" customHeight="1" thickBot="1" x14ac:dyDescent="0.35">
      <c r="A28" s="26" t="s">
        <v>52</v>
      </c>
      <c r="B28" s="27" t="s">
        <v>53</v>
      </c>
      <c r="C28" s="28">
        <v>9177.25</v>
      </c>
      <c r="D28" s="28">
        <v>15975.66</v>
      </c>
      <c r="E28" s="29">
        <v>1</v>
      </c>
      <c r="F28" s="28">
        <f t="shared" si="0"/>
        <v>9177.25</v>
      </c>
      <c r="G28" s="28">
        <f t="shared" si="1"/>
        <v>15975.66</v>
      </c>
      <c r="H28" s="30"/>
      <c r="I28" s="30"/>
      <c r="J28" s="31">
        <f t="shared" si="2"/>
        <v>1.7407894521779399</v>
      </c>
      <c r="K28" s="32"/>
      <c r="L28" s="24">
        <f t="shared" si="3"/>
        <v>1.74</v>
      </c>
    </row>
    <row r="29" spans="1:12" ht="15" customHeight="1" x14ac:dyDescent="0.3">
      <c r="A29" s="9" t="s">
        <v>54</v>
      </c>
      <c r="B29" s="33" t="s">
        <v>55</v>
      </c>
      <c r="C29" s="11">
        <v>11500</v>
      </c>
      <c r="D29" s="11" t="s">
        <v>54</v>
      </c>
      <c r="E29" s="34">
        <v>1</v>
      </c>
      <c r="F29" s="11">
        <f t="shared" si="0"/>
        <v>11500</v>
      </c>
      <c r="G29" s="11" t="s">
        <v>54</v>
      </c>
      <c r="H29" s="13">
        <f>SUM(F29:F42)</f>
        <v>205302</v>
      </c>
      <c r="I29" s="13">
        <v>395699.07</v>
      </c>
      <c r="J29" s="14">
        <v>1.93</v>
      </c>
      <c r="K29" s="35">
        <f>I29/H29</f>
        <v>1.9273999766198089</v>
      </c>
      <c r="L29" s="24" t="str">
        <f t="shared" si="3"/>
        <v/>
      </c>
    </row>
    <row r="30" spans="1:12" ht="15" customHeight="1" x14ac:dyDescent="0.3">
      <c r="A30" s="17" t="s">
        <v>54</v>
      </c>
      <c r="B30" s="36" t="s">
        <v>56</v>
      </c>
      <c r="C30" s="19">
        <v>10302</v>
      </c>
      <c r="D30" s="19" t="s">
        <v>54</v>
      </c>
      <c r="E30" s="25">
        <v>1</v>
      </c>
      <c r="F30" s="19">
        <f t="shared" si="0"/>
        <v>10302</v>
      </c>
      <c r="G30" s="19" t="s">
        <v>54</v>
      </c>
      <c r="H30" s="21">
        <f t="shared" ref="H30:H49" si="4">SUM(F30:F34)</f>
        <v>91402</v>
      </c>
      <c r="I30" s="21"/>
      <c r="J30" s="22">
        <v>1.93</v>
      </c>
      <c r="K30" s="37"/>
      <c r="L30" s="24" t="str">
        <f t="shared" si="3"/>
        <v/>
      </c>
    </row>
    <row r="31" spans="1:12" ht="15" customHeight="1" x14ac:dyDescent="0.3">
      <c r="A31" s="17" t="s">
        <v>54</v>
      </c>
      <c r="B31" s="36" t="s">
        <v>57</v>
      </c>
      <c r="C31" s="19">
        <v>4600</v>
      </c>
      <c r="D31" s="19" t="s">
        <v>54</v>
      </c>
      <c r="E31" s="25">
        <v>4</v>
      </c>
      <c r="F31" s="19">
        <f t="shared" si="0"/>
        <v>18400</v>
      </c>
      <c r="G31" s="19" t="s">
        <v>54</v>
      </c>
      <c r="H31" s="21">
        <f t="shared" si="4"/>
        <v>93100</v>
      </c>
      <c r="I31" s="21"/>
      <c r="J31" s="22">
        <v>1.93</v>
      </c>
      <c r="K31" s="37"/>
      <c r="L31" s="24" t="str">
        <f t="shared" si="3"/>
        <v/>
      </c>
    </row>
    <row r="32" spans="1:12" ht="15" customHeight="1" x14ac:dyDescent="0.3">
      <c r="A32" s="17" t="s">
        <v>58</v>
      </c>
      <c r="B32" s="36" t="s">
        <v>59</v>
      </c>
      <c r="C32" s="19">
        <v>2600</v>
      </c>
      <c r="D32" s="19" t="s">
        <v>54</v>
      </c>
      <c r="E32" s="25">
        <v>14</v>
      </c>
      <c r="F32" s="19">
        <f t="shared" si="0"/>
        <v>36400</v>
      </c>
      <c r="G32" s="19" t="s">
        <v>54</v>
      </c>
      <c r="H32" s="21">
        <f t="shared" si="4"/>
        <v>81000</v>
      </c>
      <c r="I32" s="21"/>
      <c r="J32" s="22">
        <v>1.93</v>
      </c>
      <c r="K32" s="37"/>
      <c r="L32" s="24">
        <f t="shared" si="3"/>
        <v>1.93</v>
      </c>
    </row>
    <row r="33" spans="1:12" ht="15" customHeight="1" x14ac:dyDescent="0.3">
      <c r="A33" s="17" t="s">
        <v>60</v>
      </c>
      <c r="B33" s="36" t="s">
        <v>61</v>
      </c>
      <c r="C33" s="19">
        <v>2100</v>
      </c>
      <c r="D33" s="19" t="s">
        <v>54</v>
      </c>
      <c r="E33" s="25">
        <v>11</v>
      </c>
      <c r="F33" s="19">
        <f t="shared" si="0"/>
        <v>23100</v>
      </c>
      <c r="G33" s="19" t="s">
        <v>54</v>
      </c>
      <c r="H33" s="21">
        <f t="shared" si="4"/>
        <v>66200</v>
      </c>
      <c r="I33" s="21"/>
      <c r="J33" s="22">
        <v>1.93</v>
      </c>
      <c r="K33" s="37"/>
      <c r="L33" s="24">
        <f t="shared" si="3"/>
        <v>1.93</v>
      </c>
    </row>
    <row r="34" spans="1:12" ht="15" customHeight="1" x14ac:dyDescent="0.3">
      <c r="A34" s="17" t="s">
        <v>54</v>
      </c>
      <c r="B34" s="36" t="s">
        <v>62</v>
      </c>
      <c r="C34" s="19">
        <v>1600</v>
      </c>
      <c r="D34" s="19" t="s">
        <v>54</v>
      </c>
      <c r="E34" s="25">
        <v>2</v>
      </c>
      <c r="F34" s="19">
        <f t="shared" si="0"/>
        <v>3200</v>
      </c>
      <c r="G34" s="19" t="s">
        <v>54</v>
      </c>
      <c r="H34" s="21">
        <f t="shared" si="4"/>
        <v>49400</v>
      </c>
      <c r="I34" s="21"/>
      <c r="J34" s="22">
        <v>1.93</v>
      </c>
      <c r="K34" s="37"/>
      <c r="L34" s="24" t="str">
        <f t="shared" si="3"/>
        <v/>
      </c>
    </row>
    <row r="35" spans="1:12" ht="15" customHeight="1" x14ac:dyDescent="0.3">
      <c r="A35" s="17" t="s">
        <v>58</v>
      </c>
      <c r="B35" s="36" t="s">
        <v>63</v>
      </c>
      <c r="C35" s="19">
        <v>4000</v>
      </c>
      <c r="D35" s="19" t="s">
        <v>54</v>
      </c>
      <c r="E35" s="25">
        <v>3</v>
      </c>
      <c r="F35" s="19">
        <f t="shared" si="0"/>
        <v>12000</v>
      </c>
      <c r="G35" s="19" t="s">
        <v>54</v>
      </c>
      <c r="H35" s="21">
        <f t="shared" si="4"/>
        <v>60200</v>
      </c>
      <c r="I35" s="21"/>
      <c r="J35" s="22">
        <v>1.93</v>
      </c>
      <c r="K35" s="37"/>
      <c r="L35" s="24">
        <f t="shared" si="3"/>
        <v>1.93</v>
      </c>
    </row>
    <row r="36" spans="1:12" ht="15" customHeight="1" x14ac:dyDescent="0.3">
      <c r="A36" s="17" t="s">
        <v>54</v>
      </c>
      <c r="B36" s="36" t="s">
        <v>64</v>
      </c>
      <c r="C36" s="19">
        <v>6300</v>
      </c>
      <c r="D36" s="19" t="s">
        <v>54</v>
      </c>
      <c r="E36" s="25">
        <v>1</v>
      </c>
      <c r="F36" s="19">
        <f t="shared" si="0"/>
        <v>6300</v>
      </c>
      <c r="G36" s="19" t="s">
        <v>54</v>
      </c>
      <c r="H36" s="21">
        <f t="shared" si="4"/>
        <v>60800</v>
      </c>
      <c r="I36" s="21"/>
      <c r="J36" s="22">
        <v>1.93</v>
      </c>
      <c r="K36" s="37"/>
      <c r="L36" s="24" t="str">
        <f t="shared" si="3"/>
        <v/>
      </c>
    </row>
    <row r="37" spans="1:12" ht="15" customHeight="1" x14ac:dyDescent="0.3">
      <c r="A37" s="17" t="s">
        <v>65</v>
      </c>
      <c r="B37" s="36" t="s">
        <v>66</v>
      </c>
      <c r="C37" s="19">
        <v>2700</v>
      </c>
      <c r="D37" s="19" t="s">
        <v>54</v>
      </c>
      <c r="E37" s="20">
        <v>8</v>
      </c>
      <c r="F37" s="19">
        <f t="shared" si="0"/>
        <v>21600</v>
      </c>
      <c r="G37" s="19" t="s">
        <v>54</v>
      </c>
      <c r="H37" s="21">
        <f t="shared" si="4"/>
        <v>62500</v>
      </c>
      <c r="I37" s="21"/>
      <c r="J37" s="22">
        <v>1.93</v>
      </c>
      <c r="K37" s="37"/>
      <c r="L37" s="24">
        <f t="shared" si="3"/>
        <v>1.93</v>
      </c>
    </row>
    <row r="38" spans="1:12" ht="15" customHeight="1" x14ac:dyDescent="0.3">
      <c r="A38" s="17" t="s">
        <v>54</v>
      </c>
      <c r="B38" s="36" t="s">
        <v>67</v>
      </c>
      <c r="C38" s="19">
        <v>6300</v>
      </c>
      <c r="D38" s="19" t="s">
        <v>54</v>
      </c>
      <c r="E38" s="20">
        <v>1</v>
      </c>
      <c r="F38" s="19">
        <f t="shared" si="0"/>
        <v>6300</v>
      </c>
      <c r="G38" s="19" t="s">
        <v>54</v>
      </c>
      <c r="H38" s="21">
        <f t="shared" si="4"/>
        <v>62500</v>
      </c>
      <c r="I38" s="21"/>
      <c r="J38" s="22">
        <v>1.93</v>
      </c>
      <c r="K38" s="37"/>
      <c r="L38" s="24" t="str">
        <f t="shared" si="3"/>
        <v/>
      </c>
    </row>
    <row r="39" spans="1:12" ht="15" customHeight="1" x14ac:dyDescent="0.3">
      <c r="A39" s="17" t="s">
        <v>68</v>
      </c>
      <c r="B39" s="36" t="s">
        <v>69</v>
      </c>
      <c r="C39" s="19">
        <v>3500</v>
      </c>
      <c r="D39" s="19" t="s">
        <v>54</v>
      </c>
      <c r="E39" s="20">
        <v>4</v>
      </c>
      <c r="F39" s="19">
        <f t="shared" si="0"/>
        <v>14000</v>
      </c>
      <c r="G39" s="19" t="s">
        <v>54</v>
      </c>
      <c r="H39" s="21">
        <f t="shared" si="4"/>
        <v>58900</v>
      </c>
      <c r="I39" s="21"/>
      <c r="J39" s="22">
        <v>1.93</v>
      </c>
      <c r="K39" s="37"/>
      <c r="L39" s="24">
        <f t="shared" si="3"/>
        <v>1.93</v>
      </c>
    </row>
    <row r="40" spans="1:12" ht="15" customHeight="1" x14ac:dyDescent="0.3">
      <c r="A40" s="17" t="s">
        <v>70</v>
      </c>
      <c r="B40" s="36" t="s">
        <v>71</v>
      </c>
      <c r="C40" s="19">
        <v>6300</v>
      </c>
      <c r="D40" s="19" t="s">
        <v>54</v>
      </c>
      <c r="E40" s="20">
        <v>2</v>
      </c>
      <c r="F40" s="19">
        <f t="shared" si="0"/>
        <v>12600</v>
      </c>
      <c r="G40" s="19" t="s">
        <v>54</v>
      </c>
      <c r="H40" s="21">
        <f t="shared" si="4"/>
        <v>58130</v>
      </c>
      <c r="I40" s="21"/>
      <c r="J40" s="22">
        <v>1.93</v>
      </c>
      <c r="K40" s="37"/>
      <c r="L40" s="24">
        <f t="shared" si="3"/>
        <v>1.93</v>
      </c>
    </row>
    <row r="41" spans="1:12" ht="15" customHeight="1" x14ac:dyDescent="0.3">
      <c r="A41" s="17" t="s">
        <v>20</v>
      </c>
      <c r="B41" s="36" t="s">
        <v>72</v>
      </c>
      <c r="C41" s="19">
        <v>8000</v>
      </c>
      <c r="D41" s="19" t="s">
        <v>54</v>
      </c>
      <c r="E41" s="20">
        <v>1</v>
      </c>
      <c r="F41" s="19">
        <f t="shared" si="0"/>
        <v>8000</v>
      </c>
      <c r="G41" s="19" t="s">
        <v>54</v>
      </c>
      <c r="H41" s="21">
        <f t="shared" si="4"/>
        <v>58130</v>
      </c>
      <c r="I41" s="21"/>
      <c r="J41" s="22">
        <v>1.93</v>
      </c>
      <c r="K41" s="37"/>
      <c r="L41" s="24">
        <f t="shared" si="3"/>
        <v>1.93</v>
      </c>
    </row>
    <row r="42" spans="1:12" ht="15" customHeight="1" thickBot="1" x14ac:dyDescent="0.35">
      <c r="A42" s="17" t="s">
        <v>58</v>
      </c>
      <c r="B42" s="36" t="s">
        <v>73</v>
      </c>
      <c r="C42" s="19">
        <v>2400</v>
      </c>
      <c r="D42" s="19" t="s">
        <v>54</v>
      </c>
      <c r="E42" s="20">
        <v>9</v>
      </c>
      <c r="F42" s="19">
        <f t="shared" si="0"/>
        <v>21600</v>
      </c>
      <c r="G42" s="19" t="s">
        <v>54</v>
      </c>
      <c r="H42" s="21">
        <f t="shared" si="4"/>
        <v>53630</v>
      </c>
      <c r="I42" s="21"/>
      <c r="J42" s="22">
        <v>1.93</v>
      </c>
      <c r="K42" s="37"/>
      <c r="L42" s="24">
        <f t="shared" si="3"/>
        <v>1.93</v>
      </c>
    </row>
    <row r="43" spans="1:12" ht="15" customHeight="1" x14ac:dyDescent="0.3">
      <c r="A43" s="9" t="s">
        <v>74</v>
      </c>
      <c r="B43" s="10" t="s">
        <v>75</v>
      </c>
      <c r="C43" s="11">
        <v>1350</v>
      </c>
      <c r="D43" s="11">
        <v>3503.87</v>
      </c>
      <c r="E43" s="12">
        <v>2</v>
      </c>
      <c r="F43" s="11">
        <f t="shared" si="0"/>
        <v>2700</v>
      </c>
      <c r="G43" s="11">
        <f t="shared" si="1"/>
        <v>7007.74</v>
      </c>
      <c r="H43" s="13">
        <f>SUM(F43:F46)</f>
        <v>32030</v>
      </c>
      <c r="I43" s="13">
        <f>SUM(G43:G46)</f>
        <v>78429.58</v>
      </c>
      <c r="J43" s="14">
        <f t="shared" si="2"/>
        <v>2.5954592592592594</v>
      </c>
      <c r="K43" s="15">
        <f>I43/H43</f>
        <v>2.4486287855135811</v>
      </c>
      <c r="L43" s="24">
        <f t="shared" si="3"/>
        <v>2.6</v>
      </c>
    </row>
    <row r="44" spans="1:12" ht="15" customHeight="1" x14ac:dyDescent="0.3">
      <c r="A44" s="17" t="s">
        <v>68</v>
      </c>
      <c r="B44" s="18" t="s">
        <v>76</v>
      </c>
      <c r="C44" s="19">
        <v>1470</v>
      </c>
      <c r="D44" s="19">
        <v>3813.07</v>
      </c>
      <c r="E44" s="20">
        <v>9</v>
      </c>
      <c r="F44" s="19">
        <f t="shared" si="0"/>
        <v>13230</v>
      </c>
      <c r="G44" s="19">
        <f t="shared" si="1"/>
        <v>34317.630000000005</v>
      </c>
      <c r="H44" s="21"/>
      <c r="I44" s="21"/>
      <c r="J44" s="22">
        <f t="shared" si="2"/>
        <v>2.5939251700680273</v>
      </c>
      <c r="K44" s="23"/>
      <c r="L44" s="24">
        <f t="shared" si="3"/>
        <v>2.59</v>
      </c>
    </row>
    <row r="45" spans="1:12" ht="15" customHeight="1" x14ac:dyDescent="0.3">
      <c r="A45" s="17" t="s">
        <v>68</v>
      </c>
      <c r="B45" s="18" t="s">
        <v>77</v>
      </c>
      <c r="C45" s="19">
        <v>2100</v>
      </c>
      <c r="D45" s="19">
        <v>4942.16</v>
      </c>
      <c r="E45" s="20">
        <v>6</v>
      </c>
      <c r="F45" s="19">
        <f t="shared" si="0"/>
        <v>12600</v>
      </c>
      <c r="G45" s="19">
        <f t="shared" si="1"/>
        <v>29652.959999999999</v>
      </c>
      <c r="H45" s="21"/>
      <c r="I45" s="21"/>
      <c r="J45" s="22">
        <f t="shared" si="2"/>
        <v>2.3534095238095238</v>
      </c>
      <c r="K45" s="23"/>
      <c r="L45" s="24">
        <f t="shared" si="3"/>
        <v>2.35</v>
      </c>
    </row>
    <row r="46" spans="1:12" ht="15" customHeight="1" thickBot="1" x14ac:dyDescent="0.35">
      <c r="A46" s="17" t="s">
        <v>54</v>
      </c>
      <c r="B46" s="18" t="s">
        <v>78</v>
      </c>
      <c r="C46" s="19">
        <v>3500</v>
      </c>
      <c r="D46" s="19">
        <v>7451.25</v>
      </c>
      <c r="E46" s="20">
        <v>1</v>
      </c>
      <c r="F46" s="19">
        <f t="shared" si="0"/>
        <v>3500</v>
      </c>
      <c r="G46" s="19">
        <f t="shared" si="1"/>
        <v>7451.25</v>
      </c>
      <c r="H46" s="21"/>
      <c r="I46" s="21"/>
      <c r="J46" s="22">
        <f t="shared" si="2"/>
        <v>2.1289285714285713</v>
      </c>
      <c r="K46" s="23"/>
      <c r="L46" s="24" t="str">
        <f t="shared" si="3"/>
        <v/>
      </c>
    </row>
    <row r="47" spans="1:12" ht="15" customHeight="1" thickBot="1" x14ac:dyDescent="0.35">
      <c r="A47" s="9" t="s">
        <v>54</v>
      </c>
      <c r="B47" s="38" t="s">
        <v>79</v>
      </c>
      <c r="C47" s="11" t="s">
        <v>54</v>
      </c>
      <c r="D47" s="11" t="s">
        <v>54</v>
      </c>
      <c r="E47" s="12" t="s">
        <v>54</v>
      </c>
      <c r="F47" s="11" t="s">
        <v>54</v>
      </c>
      <c r="G47" s="11" t="s">
        <v>54</v>
      </c>
      <c r="H47" s="39">
        <v>195629.19</v>
      </c>
      <c r="I47" s="39">
        <v>455000</v>
      </c>
      <c r="J47" s="40">
        <f>I47/H47</f>
        <v>2.3258287784149183</v>
      </c>
      <c r="K47" s="41"/>
      <c r="L47" s="24" t="str">
        <f t="shared" si="3"/>
        <v/>
      </c>
    </row>
    <row r="48" spans="1:12" ht="15" customHeight="1" x14ac:dyDescent="0.3">
      <c r="A48" s="9" t="s">
        <v>80</v>
      </c>
      <c r="B48" s="38" t="s">
        <v>81</v>
      </c>
      <c r="C48" s="11">
        <v>1836.12</v>
      </c>
      <c r="D48" s="11">
        <v>5048.18</v>
      </c>
      <c r="E48" s="12">
        <v>1</v>
      </c>
      <c r="F48" s="11">
        <f t="shared" si="0"/>
        <v>1836.12</v>
      </c>
      <c r="G48" s="11">
        <f t="shared" si="1"/>
        <v>5048.18</v>
      </c>
      <c r="H48" s="13">
        <f>SUM(F48:F49)</f>
        <v>6229.76</v>
      </c>
      <c r="I48" s="13">
        <f>SUM(G48:G49)</f>
        <v>16588.28</v>
      </c>
      <c r="J48" s="14">
        <f>D48/C48</f>
        <v>2.7493736792802217</v>
      </c>
      <c r="K48" s="35">
        <f>I48/H48</f>
        <v>2.6627478426135194</v>
      </c>
      <c r="L48" s="24">
        <f t="shared" si="3"/>
        <v>2.75</v>
      </c>
    </row>
    <row r="49" spans="1:12" ht="15" customHeight="1" thickBot="1" x14ac:dyDescent="0.35">
      <c r="A49" s="17" t="s">
        <v>82</v>
      </c>
      <c r="B49" s="42" t="s">
        <v>83</v>
      </c>
      <c r="C49" s="28">
        <v>2196.8200000000002</v>
      </c>
      <c r="D49" s="28">
        <v>5770.05</v>
      </c>
      <c r="E49" s="43">
        <v>2</v>
      </c>
      <c r="F49" s="28">
        <f t="shared" si="0"/>
        <v>4393.6400000000003</v>
      </c>
      <c r="G49" s="28">
        <f t="shared" si="1"/>
        <v>11540.1</v>
      </c>
      <c r="H49" s="30">
        <f t="shared" si="4"/>
        <v>53516.15</v>
      </c>
      <c r="I49" s="30"/>
      <c r="J49" s="31">
        <f>D49/C49</f>
        <v>2.626546553654828</v>
      </c>
      <c r="K49" s="44"/>
      <c r="L49" s="24">
        <f t="shared" si="3"/>
        <v>2.63</v>
      </c>
    </row>
    <row r="50" spans="1:12" ht="15" customHeight="1" x14ac:dyDescent="0.3">
      <c r="A50" s="9" t="s">
        <v>82</v>
      </c>
      <c r="B50" s="10" t="s">
        <v>84</v>
      </c>
      <c r="C50" s="11">
        <v>2627.81</v>
      </c>
      <c r="D50" s="11">
        <v>6249.11</v>
      </c>
      <c r="E50" s="12">
        <v>6</v>
      </c>
      <c r="F50" s="11">
        <f t="shared" si="0"/>
        <v>15766.86</v>
      </c>
      <c r="G50" s="11">
        <f>D50*E50</f>
        <v>37494.659999999996</v>
      </c>
      <c r="H50" s="13">
        <f>SUM(F50:F61)</f>
        <v>667430.80000000005</v>
      </c>
      <c r="I50" s="13">
        <f>SUM(G50:G61)</f>
        <v>1332026.06</v>
      </c>
      <c r="J50" s="14">
        <f t="shared" si="2"/>
        <v>2.3780676685148467</v>
      </c>
      <c r="K50" s="15">
        <f>I50/H50</f>
        <v>1.9957515595624296</v>
      </c>
      <c r="L50" s="24">
        <f t="shared" si="3"/>
        <v>2.38</v>
      </c>
    </row>
    <row r="51" spans="1:12" ht="15" customHeight="1" x14ac:dyDescent="0.3">
      <c r="A51" s="17" t="s">
        <v>82</v>
      </c>
      <c r="B51" s="18" t="s">
        <v>85</v>
      </c>
      <c r="C51" s="19">
        <v>2855.55</v>
      </c>
      <c r="D51" s="19">
        <v>6659.23</v>
      </c>
      <c r="E51" s="20">
        <v>3</v>
      </c>
      <c r="F51" s="19">
        <f t="shared" si="0"/>
        <v>8566.6500000000015</v>
      </c>
      <c r="G51" s="19">
        <f t="shared" si="1"/>
        <v>19977.689999999999</v>
      </c>
      <c r="H51" s="21"/>
      <c r="I51" s="21"/>
      <c r="J51" s="22">
        <f t="shared" si="2"/>
        <v>2.3320306070634373</v>
      </c>
      <c r="K51" s="23"/>
      <c r="L51" s="24">
        <f t="shared" si="3"/>
        <v>2.33</v>
      </c>
    </row>
    <row r="52" spans="1:12" ht="15" customHeight="1" x14ac:dyDescent="0.3">
      <c r="A52" s="17" t="s">
        <v>82</v>
      </c>
      <c r="B52" s="18" t="s">
        <v>86</v>
      </c>
      <c r="C52" s="19">
        <v>3007.38</v>
      </c>
      <c r="D52" s="19">
        <v>6932.62</v>
      </c>
      <c r="E52" s="20">
        <v>3</v>
      </c>
      <c r="F52" s="19">
        <f t="shared" si="0"/>
        <v>9022.14</v>
      </c>
      <c r="G52" s="19">
        <f t="shared" si="1"/>
        <v>20797.86</v>
      </c>
      <c r="H52" s="21"/>
      <c r="I52" s="21"/>
      <c r="J52" s="22">
        <f t="shared" si="2"/>
        <v>2.3052025350969947</v>
      </c>
      <c r="K52" s="23"/>
      <c r="L52" s="24">
        <f t="shared" si="3"/>
        <v>2.31</v>
      </c>
    </row>
    <row r="53" spans="1:12" ht="15" customHeight="1" x14ac:dyDescent="0.3">
      <c r="A53" s="17" t="s">
        <v>82</v>
      </c>
      <c r="B53" s="18" t="s">
        <v>87</v>
      </c>
      <c r="C53" s="19">
        <v>2627.81</v>
      </c>
      <c r="D53" s="19">
        <v>6249.11</v>
      </c>
      <c r="E53" s="20">
        <v>6</v>
      </c>
      <c r="F53" s="19">
        <f t="shared" si="0"/>
        <v>15766.86</v>
      </c>
      <c r="G53" s="19">
        <f t="shared" si="1"/>
        <v>37494.659999999996</v>
      </c>
      <c r="H53" s="21"/>
      <c r="I53" s="21"/>
      <c r="J53" s="22">
        <f t="shared" si="2"/>
        <v>2.3780676685148467</v>
      </c>
      <c r="K53" s="23"/>
      <c r="L53" s="24">
        <f t="shared" si="3"/>
        <v>2.38</v>
      </c>
    </row>
    <row r="54" spans="1:12" ht="15" customHeight="1" x14ac:dyDescent="0.3">
      <c r="A54" s="17" t="s">
        <v>82</v>
      </c>
      <c r="B54" s="18" t="s">
        <v>88</v>
      </c>
      <c r="C54" s="19">
        <v>2855.55</v>
      </c>
      <c r="D54" s="19">
        <v>6659.23</v>
      </c>
      <c r="E54" s="20">
        <v>3</v>
      </c>
      <c r="F54" s="19">
        <f t="shared" si="0"/>
        <v>8566.6500000000015</v>
      </c>
      <c r="G54" s="19">
        <f t="shared" si="1"/>
        <v>19977.689999999999</v>
      </c>
      <c r="H54" s="21"/>
      <c r="I54" s="21"/>
      <c r="J54" s="22">
        <f t="shared" si="2"/>
        <v>2.3320306070634373</v>
      </c>
      <c r="K54" s="23"/>
      <c r="L54" s="24">
        <f t="shared" si="3"/>
        <v>2.33</v>
      </c>
    </row>
    <row r="55" spans="1:12" ht="15" customHeight="1" x14ac:dyDescent="0.3">
      <c r="A55" s="17" t="s">
        <v>82</v>
      </c>
      <c r="B55" s="18" t="s">
        <v>89</v>
      </c>
      <c r="C55" s="19">
        <v>3007.38</v>
      </c>
      <c r="D55" s="19">
        <v>6932.62</v>
      </c>
      <c r="E55" s="20">
        <v>3</v>
      </c>
      <c r="F55" s="19">
        <f t="shared" si="0"/>
        <v>9022.14</v>
      </c>
      <c r="G55" s="19">
        <f t="shared" si="1"/>
        <v>20797.86</v>
      </c>
      <c r="H55" s="21"/>
      <c r="I55" s="21"/>
      <c r="J55" s="22">
        <f t="shared" si="2"/>
        <v>2.3052025350969947</v>
      </c>
      <c r="K55" s="23"/>
      <c r="L55" s="24">
        <f t="shared" si="3"/>
        <v>2.31</v>
      </c>
    </row>
    <row r="56" spans="1:12" ht="15" customHeight="1" x14ac:dyDescent="0.3">
      <c r="A56" s="17" t="s">
        <v>80</v>
      </c>
      <c r="B56" s="18" t="s">
        <v>90</v>
      </c>
      <c r="C56" s="19">
        <v>2314.46</v>
      </c>
      <c r="D56" s="19">
        <v>6154.58</v>
      </c>
      <c r="E56" s="20">
        <v>7</v>
      </c>
      <c r="F56" s="19">
        <f t="shared" si="0"/>
        <v>16201.220000000001</v>
      </c>
      <c r="G56" s="19">
        <f t="shared" si="1"/>
        <v>43082.06</v>
      </c>
      <c r="H56" s="21"/>
      <c r="I56" s="21"/>
      <c r="J56" s="22">
        <f t="shared" si="2"/>
        <v>2.6591861600546132</v>
      </c>
      <c r="K56" s="23"/>
      <c r="L56" s="24">
        <f t="shared" si="3"/>
        <v>2.66</v>
      </c>
    </row>
    <row r="57" spans="1:12" ht="15" customHeight="1" x14ac:dyDescent="0.3">
      <c r="A57" s="17" t="s">
        <v>91</v>
      </c>
      <c r="B57" s="18" t="s">
        <v>92</v>
      </c>
      <c r="C57" s="19">
        <v>3130.93</v>
      </c>
      <c r="D57" s="19">
        <v>7392.85</v>
      </c>
      <c r="E57" s="20">
        <v>8</v>
      </c>
      <c r="F57" s="19">
        <f t="shared" si="0"/>
        <v>25047.439999999999</v>
      </c>
      <c r="G57" s="19">
        <f t="shared" si="1"/>
        <v>59142.8</v>
      </c>
      <c r="H57" s="21"/>
      <c r="I57" s="21"/>
      <c r="J57" s="22">
        <f t="shared" si="2"/>
        <v>2.3612313274330634</v>
      </c>
      <c r="K57" s="23"/>
      <c r="L57" s="24">
        <f t="shared" si="3"/>
        <v>2.36</v>
      </c>
    </row>
    <row r="58" spans="1:12" ht="15" customHeight="1" x14ac:dyDescent="0.3">
      <c r="A58" s="17" t="s">
        <v>34</v>
      </c>
      <c r="B58" s="18" t="s">
        <v>93</v>
      </c>
      <c r="C58" s="19">
        <v>6192.84</v>
      </c>
      <c r="D58" s="19">
        <v>12230.15</v>
      </c>
      <c r="E58" s="20">
        <v>6</v>
      </c>
      <c r="F58" s="19">
        <f t="shared" si="0"/>
        <v>37157.040000000001</v>
      </c>
      <c r="G58" s="19">
        <f t="shared" si="1"/>
        <v>73380.899999999994</v>
      </c>
      <c r="H58" s="21"/>
      <c r="I58" s="21"/>
      <c r="J58" s="22">
        <f t="shared" si="2"/>
        <v>1.9748855129472098</v>
      </c>
      <c r="K58" s="23"/>
      <c r="L58" s="24">
        <f t="shared" si="3"/>
        <v>1.97</v>
      </c>
    </row>
    <row r="59" spans="1:12" ht="15" customHeight="1" x14ac:dyDescent="0.3">
      <c r="A59" s="17" t="s">
        <v>32</v>
      </c>
      <c r="B59" s="18" t="s">
        <v>94</v>
      </c>
      <c r="C59" s="19">
        <v>8113.11</v>
      </c>
      <c r="D59" s="19">
        <v>15688.19</v>
      </c>
      <c r="E59" s="20">
        <v>26</v>
      </c>
      <c r="F59" s="19">
        <f t="shared" si="0"/>
        <v>210940.86</v>
      </c>
      <c r="G59" s="19">
        <f t="shared" si="1"/>
        <v>407892.94</v>
      </c>
      <c r="H59" s="21"/>
      <c r="I59" s="21"/>
      <c r="J59" s="22">
        <f t="shared" si="2"/>
        <v>1.9336838770828944</v>
      </c>
      <c r="K59" s="23"/>
      <c r="L59" s="24">
        <f t="shared" si="3"/>
        <v>1.93</v>
      </c>
    </row>
    <row r="60" spans="1:12" ht="15" customHeight="1" x14ac:dyDescent="0.3">
      <c r="A60" s="17" t="s">
        <v>32</v>
      </c>
      <c r="B60" s="18" t="s">
        <v>95</v>
      </c>
      <c r="C60" s="19">
        <v>10366.92</v>
      </c>
      <c r="D60" s="19">
        <v>19746.900000000001</v>
      </c>
      <c r="E60" s="20">
        <v>26</v>
      </c>
      <c r="F60" s="19">
        <f t="shared" si="0"/>
        <v>269539.92</v>
      </c>
      <c r="G60" s="19">
        <f t="shared" si="1"/>
        <v>513419.4</v>
      </c>
      <c r="H60" s="21"/>
      <c r="I60" s="21"/>
      <c r="J60" s="22">
        <f t="shared" si="2"/>
        <v>1.904799111018509</v>
      </c>
      <c r="K60" s="23"/>
      <c r="L60" s="24">
        <f t="shared" si="3"/>
        <v>1.9</v>
      </c>
    </row>
    <row r="61" spans="1:12" ht="15" customHeight="1" thickBot="1" x14ac:dyDescent="0.35">
      <c r="A61" s="26" t="s">
        <v>46</v>
      </c>
      <c r="B61" s="18" t="s">
        <v>96</v>
      </c>
      <c r="C61" s="19">
        <v>13944.34</v>
      </c>
      <c r="D61" s="19">
        <v>26189.18</v>
      </c>
      <c r="E61" s="20">
        <v>3</v>
      </c>
      <c r="F61" s="19">
        <f t="shared" si="0"/>
        <v>41833.020000000004</v>
      </c>
      <c r="G61" s="19">
        <f t="shared" si="1"/>
        <v>78567.540000000008</v>
      </c>
      <c r="H61" s="21"/>
      <c r="I61" s="21"/>
      <c r="J61" s="22">
        <f t="shared" si="2"/>
        <v>1.8781225931094623</v>
      </c>
      <c r="K61" s="23"/>
      <c r="L61" s="24">
        <f t="shared" si="3"/>
        <v>1.88</v>
      </c>
    </row>
    <row r="62" spans="1:12" ht="15" customHeight="1" x14ac:dyDescent="0.3">
      <c r="A62" s="17" t="s">
        <v>68</v>
      </c>
      <c r="B62" s="10" t="s">
        <v>97</v>
      </c>
      <c r="C62" s="11">
        <v>3698.66</v>
      </c>
      <c r="D62" s="11">
        <v>7689.29</v>
      </c>
      <c r="E62" s="45">
        <v>87</v>
      </c>
      <c r="F62" s="46">
        <f t="shared" si="0"/>
        <v>321783.42</v>
      </c>
      <c r="G62" s="11">
        <f t="shared" si="1"/>
        <v>668968.23</v>
      </c>
      <c r="H62" s="13">
        <f>SUM(F62:F68)</f>
        <v>454453.06000000006</v>
      </c>
      <c r="I62" s="13">
        <f>SUM(G62:G68)</f>
        <v>929234.21000000008</v>
      </c>
      <c r="J62" s="14">
        <f t="shared" si="2"/>
        <v>2.0789393996744767</v>
      </c>
      <c r="K62" s="15">
        <f>I62/H62</f>
        <v>2.0447308903586214</v>
      </c>
      <c r="L62" s="24">
        <f t="shared" si="3"/>
        <v>2.08</v>
      </c>
    </row>
    <row r="63" spans="1:12" ht="15" customHeight="1" x14ac:dyDescent="0.3">
      <c r="A63" s="17" t="s">
        <v>27</v>
      </c>
      <c r="B63" s="18" t="s">
        <v>98</v>
      </c>
      <c r="C63" s="19">
        <v>5377.41</v>
      </c>
      <c r="D63" s="19">
        <v>10573.73</v>
      </c>
      <c r="E63" s="47">
        <v>14</v>
      </c>
      <c r="F63" s="48">
        <f t="shared" si="0"/>
        <v>75283.739999999991</v>
      </c>
      <c r="G63" s="19">
        <f t="shared" si="1"/>
        <v>148032.22</v>
      </c>
      <c r="H63" s="21"/>
      <c r="I63" s="21"/>
      <c r="J63" s="22">
        <f t="shared" si="2"/>
        <v>1.9663239366163263</v>
      </c>
      <c r="K63" s="23"/>
      <c r="L63" s="24">
        <f t="shared" si="3"/>
        <v>1.97</v>
      </c>
    </row>
    <row r="64" spans="1:12" ht="15" customHeight="1" x14ac:dyDescent="0.3">
      <c r="A64" s="17" t="s">
        <v>54</v>
      </c>
      <c r="B64" s="18" t="s">
        <v>99</v>
      </c>
      <c r="C64" s="19">
        <v>6483.53</v>
      </c>
      <c r="D64" s="19">
        <v>12536.71</v>
      </c>
      <c r="E64" s="47">
        <v>2</v>
      </c>
      <c r="F64" s="48">
        <f t="shared" si="0"/>
        <v>12967.06</v>
      </c>
      <c r="G64" s="19">
        <f t="shared" si="1"/>
        <v>25073.42</v>
      </c>
      <c r="H64" s="21"/>
      <c r="I64" s="21"/>
      <c r="J64" s="22">
        <f t="shared" si="2"/>
        <v>1.933624121427679</v>
      </c>
      <c r="K64" s="23"/>
      <c r="L64" s="24" t="str">
        <f t="shared" si="3"/>
        <v/>
      </c>
    </row>
    <row r="65" spans="1:12" ht="15" customHeight="1" x14ac:dyDescent="0.3">
      <c r="A65" s="17" t="s">
        <v>27</v>
      </c>
      <c r="B65" s="18" t="s">
        <v>100</v>
      </c>
      <c r="C65" s="19">
        <v>4846.1400000000003</v>
      </c>
      <c r="D65" s="19">
        <v>9643.15</v>
      </c>
      <c r="E65" s="47">
        <v>2</v>
      </c>
      <c r="F65" s="48">
        <f t="shared" si="0"/>
        <v>9692.2800000000007</v>
      </c>
      <c r="G65" s="19">
        <f t="shared" si="1"/>
        <v>19286.3</v>
      </c>
      <c r="H65" s="21"/>
      <c r="I65" s="21"/>
      <c r="J65" s="22">
        <f t="shared" si="2"/>
        <v>1.9898620345264477</v>
      </c>
      <c r="K65" s="23"/>
      <c r="L65" s="24">
        <f t="shared" si="3"/>
        <v>1.99</v>
      </c>
    </row>
    <row r="66" spans="1:12" ht="15" customHeight="1" x14ac:dyDescent="0.3">
      <c r="A66" s="17" t="s">
        <v>54</v>
      </c>
      <c r="B66" s="18" t="s">
        <v>101</v>
      </c>
      <c r="C66" s="19">
        <v>5809.79</v>
      </c>
      <c r="D66" s="19">
        <v>11341.03</v>
      </c>
      <c r="E66" s="47">
        <v>2</v>
      </c>
      <c r="F66" s="48">
        <f t="shared" si="0"/>
        <v>11619.58</v>
      </c>
      <c r="G66" s="19">
        <f t="shared" si="1"/>
        <v>22682.06</v>
      </c>
      <c r="H66" s="21"/>
      <c r="I66" s="21"/>
      <c r="J66" s="22">
        <f t="shared" si="2"/>
        <v>1.9520550656736304</v>
      </c>
      <c r="K66" s="23"/>
      <c r="L66" s="24" t="str">
        <f t="shared" si="3"/>
        <v/>
      </c>
    </row>
    <row r="67" spans="1:12" ht="15" customHeight="1" x14ac:dyDescent="0.3">
      <c r="A67" s="17" t="s">
        <v>27</v>
      </c>
      <c r="B67" s="18" t="s">
        <v>102</v>
      </c>
      <c r="C67" s="19">
        <v>4582.8500000000004</v>
      </c>
      <c r="D67" s="19">
        <v>9194.82</v>
      </c>
      <c r="E67" s="47">
        <v>2</v>
      </c>
      <c r="F67" s="48">
        <f t="shared" ref="F67:F130" si="5">C67*E67</f>
        <v>9165.7000000000007</v>
      </c>
      <c r="G67" s="19">
        <f t="shared" ref="G67:G120" si="6">D67*E67</f>
        <v>18389.64</v>
      </c>
      <c r="H67" s="21"/>
      <c r="I67" s="21"/>
      <c r="J67" s="22">
        <f t="shared" ref="J67:J120" si="7">D67/C67</f>
        <v>2.0063541246167778</v>
      </c>
      <c r="K67" s="23"/>
      <c r="L67" s="24">
        <f t="shared" si="3"/>
        <v>2.0099999999999998</v>
      </c>
    </row>
    <row r="68" spans="1:12" ht="15" customHeight="1" thickBot="1" x14ac:dyDescent="0.35">
      <c r="A68" s="17" t="s">
        <v>25</v>
      </c>
      <c r="B68" s="18" t="s">
        <v>103</v>
      </c>
      <c r="C68" s="19">
        <v>6970.64</v>
      </c>
      <c r="D68" s="19">
        <v>13401.17</v>
      </c>
      <c r="E68" s="47">
        <v>2</v>
      </c>
      <c r="F68" s="48">
        <f t="shared" si="5"/>
        <v>13941.28</v>
      </c>
      <c r="G68" s="19">
        <f t="shared" si="6"/>
        <v>26802.34</v>
      </c>
      <c r="H68" s="21"/>
      <c r="I68" s="21"/>
      <c r="J68" s="22">
        <f t="shared" si="7"/>
        <v>1.9225164403842401</v>
      </c>
      <c r="K68" s="23"/>
      <c r="L68" s="24">
        <f t="shared" ref="L68:L131" si="8">IF(A68&lt;&gt;"-",ROUND(J68,2),"")</f>
        <v>1.92</v>
      </c>
    </row>
    <row r="69" spans="1:12" ht="15" customHeight="1" x14ac:dyDescent="0.3">
      <c r="A69" s="9" t="s">
        <v>104</v>
      </c>
      <c r="B69" s="38" t="s">
        <v>104</v>
      </c>
      <c r="C69" s="11">
        <v>1600</v>
      </c>
      <c r="D69" s="11">
        <v>3648</v>
      </c>
      <c r="E69" s="12">
        <v>8</v>
      </c>
      <c r="F69" s="11">
        <f t="shared" si="5"/>
        <v>12800</v>
      </c>
      <c r="G69" s="11">
        <f>D69*E69</f>
        <v>29184</v>
      </c>
      <c r="H69" s="13">
        <f>SUM(F69:F78)</f>
        <v>131578.91999999998</v>
      </c>
      <c r="I69" s="13">
        <f>SUM(G69:G78)</f>
        <v>299999.92000000004</v>
      </c>
      <c r="J69" s="14">
        <f t="shared" si="7"/>
        <v>2.2799999999999998</v>
      </c>
      <c r="K69" s="15">
        <f>I69/H69</f>
        <v>2.2799998662399728</v>
      </c>
      <c r="L69" s="24">
        <f t="shared" si="8"/>
        <v>2.2799999999999998</v>
      </c>
    </row>
    <row r="70" spans="1:12" ht="15" customHeight="1" x14ac:dyDescent="0.3">
      <c r="A70" s="17" t="s">
        <v>65</v>
      </c>
      <c r="B70" s="49" t="s">
        <v>65</v>
      </c>
      <c r="C70" s="19">
        <v>1798</v>
      </c>
      <c r="D70" s="19">
        <v>4099.4399999999996</v>
      </c>
      <c r="E70" s="20">
        <v>6</v>
      </c>
      <c r="F70" s="19">
        <f t="shared" si="5"/>
        <v>10788</v>
      </c>
      <c r="G70" s="19">
        <f t="shared" si="6"/>
        <v>24596.639999999999</v>
      </c>
      <c r="H70" s="21"/>
      <c r="I70" s="21"/>
      <c r="J70" s="22">
        <f t="shared" si="7"/>
        <v>2.2799999999999998</v>
      </c>
      <c r="K70" s="23"/>
      <c r="L70" s="24">
        <f t="shared" si="8"/>
        <v>2.2799999999999998</v>
      </c>
    </row>
    <row r="71" spans="1:12" ht="15" customHeight="1" x14ac:dyDescent="0.3">
      <c r="A71" s="17" t="s">
        <v>82</v>
      </c>
      <c r="B71" s="49" t="s">
        <v>82</v>
      </c>
      <c r="C71" s="19">
        <v>1653.3</v>
      </c>
      <c r="D71" s="19">
        <v>3769.52</v>
      </c>
      <c r="E71" s="20">
        <v>2</v>
      </c>
      <c r="F71" s="19">
        <f t="shared" si="5"/>
        <v>3306.6</v>
      </c>
      <c r="G71" s="19">
        <f t="shared" si="6"/>
        <v>7539.04</v>
      </c>
      <c r="H71" s="21"/>
      <c r="I71" s="21"/>
      <c r="J71" s="22">
        <f t="shared" si="7"/>
        <v>2.2799975805963832</v>
      </c>
      <c r="K71" s="23"/>
      <c r="L71" s="24">
        <f t="shared" si="8"/>
        <v>2.2799999999999998</v>
      </c>
    </row>
    <row r="72" spans="1:12" ht="15" customHeight="1" x14ac:dyDescent="0.3">
      <c r="A72" s="17" t="s">
        <v>48</v>
      </c>
      <c r="B72" s="49" t="s">
        <v>48</v>
      </c>
      <c r="C72" s="19">
        <v>4000.08</v>
      </c>
      <c r="D72" s="19">
        <v>9120.18</v>
      </c>
      <c r="E72" s="20">
        <v>1.5</v>
      </c>
      <c r="F72" s="19">
        <f t="shared" si="5"/>
        <v>6000.12</v>
      </c>
      <c r="G72" s="19">
        <f t="shared" si="6"/>
        <v>13680.27</v>
      </c>
      <c r="H72" s="21"/>
      <c r="I72" s="21"/>
      <c r="J72" s="22">
        <f t="shared" si="7"/>
        <v>2.2799994000120001</v>
      </c>
      <c r="K72" s="23"/>
      <c r="L72" s="24">
        <f t="shared" si="8"/>
        <v>2.2799999999999998</v>
      </c>
    </row>
    <row r="73" spans="1:12" ht="15" customHeight="1" x14ac:dyDescent="0.3">
      <c r="A73" s="17" t="s">
        <v>27</v>
      </c>
      <c r="B73" s="49" t="s">
        <v>27</v>
      </c>
      <c r="C73" s="19">
        <v>3750</v>
      </c>
      <c r="D73" s="19">
        <v>8550</v>
      </c>
      <c r="E73" s="20">
        <v>9</v>
      </c>
      <c r="F73" s="19">
        <f t="shared" si="5"/>
        <v>33750</v>
      </c>
      <c r="G73" s="19">
        <f t="shared" si="6"/>
        <v>76950</v>
      </c>
      <c r="H73" s="21"/>
      <c r="I73" s="21"/>
      <c r="J73" s="22">
        <f t="shared" si="7"/>
        <v>2.2799999999999998</v>
      </c>
      <c r="K73" s="23"/>
      <c r="L73" s="24">
        <f t="shared" si="8"/>
        <v>2.2799999999999998</v>
      </c>
    </row>
    <row r="74" spans="1:12" ht="15" customHeight="1" x14ac:dyDescent="0.3">
      <c r="A74" s="17" t="s">
        <v>25</v>
      </c>
      <c r="B74" s="49" t="s">
        <v>25</v>
      </c>
      <c r="C74" s="19">
        <v>4400</v>
      </c>
      <c r="D74" s="19">
        <v>10032</v>
      </c>
      <c r="E74" s="20">
        <v>3</v>
      </c>
      <c r="F74" s="19">
        <f t="shared" si="5"/>
        <v>13200</v>
      </c>
      <c r="G74" s="19">
        <f t="shared" si="6"/>
        <v>30096</v>
      </c>
      <c r="H74" s="21"/>
      <c r="I74" s="21"/>
      <c r="J74" s="22">
        <f t="shared" si="7"/>
        <v>2.2799999999999998</v>
      </c>
      <c r="K74" s="23"/>
      <c r="L74" s="24">
        <f t="shared" si="8"/>
        <v>2.2799999999999998</v>
      </c>
    </row>
    <row r="75" spans="1:12" ht="15" customHeight="1" x14ac:dyDescent="0.3">
      <c r="A75" s="17" t="s">
        <v>46</v>
      </c>
      <c r="B75" s="49" t="s">
        <v>46</v>
      </c>
      <c r="C75" s="19">
        <v>6122</v>
      </c>
      <c r="D75" s="19">
        <v>13958.16</v>
      </c>
      <c r="E75" s="20">
        <v>1.5</v>
      </c>
      <c r="F75" s="19">
        <f t="shared" si="5"/>
        <v>9183</v>
      </c>
      <c r="G75" s="19">
        <f t="shared" si="6"/>
        <v>20937.239999999998</v>
      </c>
      <c r="H75" s="21"/>
      <c r="I75" s="21"/>
      <c r="J75" s="22">
        <f t="shared" si="7"/>
        <v>2.2799999999999998</v>
      </c>
      <c r="K75" s="23"/>
      <c r="L75" s="24">
        <f t="shared" si="8"/>
        <v>2.2799999999999998</v>
      </c>
    </row>
    <row r="76" spans="1:12" ht="15" customHeight="1" x14ac:dyDescent="0.3">
      <c r="A76" s="17" t="s">
        <v>34</v>
      </c>
      <c r="B76" s="49" t="s">
        <v>34</v>
      </c>
      <c r="C76" s="19">
        <v>3650.4</v>
      </c>
      <c r="D76" s="19">
        <v>8322.91</v>
      </c>
      <c r="E76" s="20">
        <v>3</v>
      </c>
      <c r="F76" s="19">
        <f t="shared" si="5"/>
        <v>10951.2</v>
      </c>
      <c r="G76" s="19">
        <f t="shared" si="6"/>
        <v>24968.73</v>
      </c>
      <c r="H76" s="21"/>
      <c r="I76" s="21"/>
      <c r="J76" s="22">
        <f t="shared" si="7"/>
        <v>2.2799994521148368</v>
      </c>
      <c r="K76" s="23"/>
      <c r="L76" s="24">
        <f t="shared" si="8"/>
        <v>2.2799999999999998</v>
      </c>
    </row>
    <row r="77" spans="1:12" ht="15" customHeight="1" x14ac:dyDescent="0.3">
      <c r="A77" s="17" t="s">
        <v>38</v>
      </c>
      <c r="B77" s="49" t="s">
        <v>38</v>
      </c>
      <c r="C77" s="19">
        <v>4200</v>
      </c>
      <c r="D77" s="19">
        <v>9576</v>
      </c>
      <c r="E77" s="20">
        <v>3</v>
      </c>
      <c r="F77" s="19">
        <f t="shared" si="5"/>
        <v>12600</v>
      </c>
      <c r="G77" s="19">
        <f t="shared" si="6"/>
        <v>28728</v>
      </c>
      <c r="H77" s="21"/>
      <c r="I77" s="21"/>
      <c r="J77" s="22">
        <f t="shared" si="7"/>
        <v>2.2799999999999998</v>
      </c>
      <c r="K77" s="23"/>
      <c r="L77" s="24">
        <f t="shared" si="8"/>
        <v>2.2799999999999998</v>
      </c>
    </row>
    <row r="78" spans="1:12" ht="15" customHeight="1" thickBot="1" x14ac:dyDescent="0.35">
      <c r="A78" s="17" t="s">
        <v>105</v>
      </c>
      <c r="B78" s="49" t="s">
        <v>105</v>
      </c>
      <c r="C78" s="19">
        <v>3800</v>
      </c>
      <c r="D78" s="19">
        <v>8664</v>
      </c>
      <c r="E78" s="20">
        <v>5</v>
      </c>
      <c r="F78" s="19">
        <f t="shared" si="5"/>
        <v>19000</v>
      </c>
      <c r="G78" s="19">
        <f t="shared" si="6"/>
        <v>43320</v>
      </c>
      <c r="H78" s="21"/>
      <c r="I78" s="21"/>
      <c r="J78" s="22">
        <f t="shared" si="7"/>
        <v>2.2799999999999998</v>
      </c>
      <c r="K78" s="23"/>
      <c r="L78" s="24">
        <f t="shared" si="8"/>
        <v>2.2799999999999998</v>
      </c>
    </row>
    <row r="79" spans="1:12" ht="15" customHeight="1" x14ac:dyDescent="0.3">
      <c r="A79" s="50" t="s">
        <v>58</v>
      </c>
      <c r="B79" s="10" t="s">
        <v>106</v>
      </c>
      <c r="C79" s="11">
        <v>2600</v>
      </c>
      <c r="D79" s="11" t="s">
        <v>54</v>
      </c>
      <c r="E79" s="12">
        <v>1</v>
      </c>
      <c r="F79" s="46">
        <f t="shared" si="5"/>
        <v>2600</v>
      </c>
      <c r="G79" s="11" t="s">
        <v>54</v>
      </c>
      <c r="H79" s="13">
        <f>SUM(F79:F83)</f>
        <v>30900</v>
      </c>
      <c r="I79" s="13">
        <v>72051.59</v>
      </c>
      <c r="J79" s="14">
        <v>2.33</v>
      </c>
      <c r="K79" s="15">
        <f>I79/H79</f>
        <v>2.3317666666666668</v>
      </c>
      <c r="L79" s="24">
        <f t="shared" si="8"/>
        <v>2.33</v>
      </c>
    </row>
    <row r="80" spans="1:12" ht="15" customHeight="1" x14ac:dyDescent="0.3">
      <c r="A80" s="51" t="s">
        <v>58</v>
      </c>
      <c r="B80" s="18" t="s">
        <v>106</v>
      </c>
      <c r="C80" s="19">
        <v>2600</v>
      </c>
      <c r="D80" s="19" t="s">
        <v>54</v>
      </c>
      <c r="E80" s="20">
        <v>3</v>
      </c>
      <c r="F80" s="48">
        <f t="shared" si="5"/>
        <v>7800</v>
      </c>
      <c r="G80" s="19" t="s">
        <v>54</v>
      </c>
      <c r="H80" s="21"/>
      <c r="I80" s="21"/>
      <c r="J80" s="22">
        <v>2.33</v>
      </c>
      <c r="K80" s="23"/>
      <c r="L80" s="24">
        <f t="shared" si="8"/>
        <v>2.33</v>
      </c>
    </row>
    <row r="81" spans="1:12" ht="15" customHeight="1" x14ac:dyDescent="0.3">
      <c r="A81" s="51" t="s">
        <v>46</v>
      </c>
      <c r="B81" s="18" t="s">
        <v>107</v>
      </c>
      <c r="C81" s="19">
        <v>7000</v>
      </c>
      <c r="D81" s="19" t="s">
        <v>54</v>
      </c>
      <c r="E81" s="20">
        <v>1</v>
      </c>
      <c r="F81" s="48">
        <f t="shared" si="5"/>
        <v>7000</v>
      </c>
      <c r="G81" s="19" t="s">
        <v>54</v>
      </c>
      <c r="H81" s="21"/>
      <c r="I81" s="21"/>
      <c r="J81" s="22">
        <v>2.33</v>
      </c>
      <c r="K81" s="23"/>
      <c r="L81" s="24">
        <f t="shared" si="8"/>
        <v>2.33</v>
      </c>
    </row>
    <row r="82" spans="1:12" ht="15" customHeight="1" x14ac:dyDescent="0.3">
      <c r="A82" s="51" t="s">
        <v>108</v>
      </c>
      <c r="B82" s="18" t="s">
        <v>109</v>
      </c>
      <c r="C82" s="19">
        <v>4500</v>
      </c>
      <c r="D82" s="19" t="s">
        <v>54</v>
      </c>
      <c r="E82" s="20">
        <v>2</v>
      </c>
      <c r="F82" s="48">
        <f t="shared" si="5"/>
        <v>9000</v>
      </c>
      <c r="G82" s="19" t="s">
        <v>54</v>
      </c>
      <c r="H82" s="21"/>
      <c r="I82" s="21"/>
      <c r="J82" s="22">
        <v>2.33</v>
      </c>
      <c r="K82" s="23"/>
      <c r="L82" s="24">
        <f t="shared" si="8"/>
        <v>2.33</v>
      </c>
    </row>
    <row r="83" spans="1:12" ht="15" customHeight="1" thickBot="1" x14ac:dyDescent="0.35">
      <c r="A83" s="52" t="s">
        <v>50</v>
      </c>
      <c r="B83" s="27" t="s">
        <v>50</v>
      </c>
      <c r="C83" s="28">
        <v>4500</v>
      </c>
      <c r="D83" s="28" t="s">
        <v>54</v>
      </c>
      <c r="E83" s="43">
        <v>1</v>
      </c>
      <c r="F83" s="53">
        <f t="shared" si="5"/>
        <v>4500</v>
      </c>
      <c r="G83" s="28" t="s">
        <v>54</v>
      </c>
      <c r="H83" s="30"/>
      <c r="I83" s="30"/>
      <c r="J83" s="31">
        <v>2.33</v>
      </c>
      <c r="K83" s="32"/>
      <c r="L83" s="24">
        <f t="shared" si="8"/>
        <v>2.33</v>
      </c>
    </row>
    <row r="84" spans="1:12" ht="15" customHeight="1" x14ac:dyDescent="0.3">
      <c r="A84" s="9" t="s">
        <v>27</v>
      </c>
      <c r="B84" s="10" t="s">
        <v>27</v>
      </c>
      <c r="C84" s="11">
        <v>4475</v>
      </c>
      <c r="D84" s="11">
        <v>10307.879999999999</v>
      </c>
      <c r="E84" s="12">
        <v>1</v>
      </c>
      <c r="F84" s="11">
        <f t="shared" si="5"/>
        <v>4475</v>
      </c>
      <c r="G84" s="11">
        <f t="shared" si="6"/>
        <v>10307.879999999999</v>
      </c>
      <c r="H84" s="13">
        <f>SUM(F84:F86)</f>
        <v>17074.84</v>
      </c>
      <c r="I84" s="13">
        <f>SUM(G84:G86)</f>
        <v>39684.21</v>
      </c>
      <c r="J84" s="14">
        <f t="shared" si="7"/>
        <v>2.3034368715083797</v>
      </c>
      <c r="K84" s="15">
        <f>I84/H84</f>
        <v>2.3241336375626358</v>
      </c>
      <c r="L84" s="24">
        <f t="shared" si="8"/>
        <v>2.2999999999999998</v>
      </c>
    </row>
    <row r="85" spans="1:12" ht="15" customHeight="1" x14ac:dyDescent="0.3">
      <c r="A85" s="17" t="s">
        <v>58</v>
      </c>
      <c r="B85" s="18" t="s">
        <v>106</v>
      </c>
      <c r="C85" s="19">
        <v>2670.74</v>
      </c>
      <c r="D85" s="19">
        <v>6276.24</v>
      </c>
      <c r="E85" s="20">
        <v>1</v>
      </c>
      <c r="F85" s="19">
        <f t="shared" si="5"/>
        <v>2670.74</v>
      </c>
      <c r="G85" s="19">
        <f t="shared" si="6"/>
        <v>6276.24</v>
      </c>
      <c r="H85" s="21"/>
      <c r="I85" s="21"/>
      <c r="J85" s="22">
        <f t="shared" si="7"/>
        <v>2.3500003744280611</v>
      </c>
      <c r="K85" s="23"/>
      <c r="L85" s="24">
        <f t="shared" si="8"/>
        <v>2.35</v>
      </c>
    </row>
    <row r="86" spans="1:12" ht="15" customHeight="1" thickBot="1" x14ac:dyDescent="0.35">
      <c r="A86" s="26" t="s">
        <v>22</v>
      </c>
      <c r="B86" s="27" t="s">
        <v>110</v>
      </c>
      <c r="C86" s="28">
        <v>9929.1</v>
      </c>
      <c r="D86" s="28">
        <v>23100.09</v>
      </c>
      <c r="E86" s="43">
        <v>1</v>
      </c>
      <c r="F86" s="28">
        <f t="shared" si="5"/>
        <v>9929.1</v>
      </c>
      <c r="G86" s="28">
        <f t="shared" si="6"/>
        <v>23100.09</v>
      </c>
      <c r="H86" s="30"/>
      <c r="I86" s="30"/>
      <c r="J86" s="31">
        <f t="shared" si="7"/>
        <v>2.3265039127413361</v>
      </c>
      <c r="K86" s="32"/>
      <c r="L86" s="24">
        <f t="shared" si="8"/>
        <v>2.33</v>
      </c>
    </row>
    <row r="87" spans="1:12" ht="15" customHeight="1" thickBot="1" x14ac:dyDescent="0.35">
      <c r="A87" s="54" t="s">
        <v>32</v>
      </c>
      <c r="B87" s="55" t="s">
        <v>111</v>
      </c>
      <c r="C87" s="56">
        <v>8800</v>
      </c>
      <c r="D87" s="56">
        <v>25781.21</v>
      </c>
      <c r="E87" s="57">
        <v>2</v>
      </c>
      <c r="F87" s="56">
        <f t="shared" si="5"/>
        <v>17600</v>
      </c>
      <c r="G87" s="56">
        <f t="shared" si="6"/>
        <v>51562.42</v>
      </c>
      <c r="H87" s="58">
        <f>SUM(F87)</f>
        <v>17600</v>
      </c>
      <c r="I87" s="58">
        <f>SUM(G87)</f>
        <v>51562.42</v>
      </c>
      <c r="J87" s="59">
        <f t="shared" si="7"/>
        <v>2.9296829545454544</v>
      </c>
      <c r="K87" s="60">
        <f>I87/H87</f>
        <v>2.9296829545454544</v>
      </c>
      <c r="L87" s="24">
        <f t="shared" si="8"/>
        <v>2.93</v>
      </c>
    </row>
    <row r="88" spans="1:12" ht="15" customHeight="1" x14ac:dyDescent="0.3">
      <c r="A88" s="50" t="s">
        <v>104</v>
      </c>
      <c r="B88" s="10" t="s">
        <v>112</v>
      </c>
      <c r="C88" s="11">
        <v>2000</v>
      </c>
      <c r="D88" s="11">
        <v>5185.3500000000004</v>
      </c>
      <c r="E88" s="12">
        <v>1</v>
      </c>
      <c r="F88" s="11">
        <f t="shared" si="5"/>
        <v>2000</v>
      </c>
      <c r="G88" s="11">
        <f t="shared" si="6"/>
        <v>5185.3500000000004</v>
      </c>
      <c r="H88" s="13">
        <f>SUM(F88:F91)</f>
        <v>2987.59</v>
      </c>
      <c r="I88" s="13">
        <f>SUM(G88:G91)</f>
        <v>7437.0550000000003</v>
      </c>
      <c r="J88" s="14">
        <f t="shared" si="7"/>
        <v>2.5926750000000003</v>
      </c>
      <c r="K88" s="15">
        <f>I88/H88</f>
        <v>2.4893158030385694</v>
      </c>
      <c r="L88" s="24">
        <f t="shared" si="8"/>
        <v>2.59</v>
      </c>
    </row>
    <row r="89" spans="1:12" ht="15" customHeight="1" x14ac:dyDescent="0.3">
      <c r="A89" s="51" t="s">
        <v>12</v>
      </c>
      <c r="B89" s="18" t="s">
        <v>12</v>
      </c>
      <c r="C89" s="19">
        <v>3680</v>
      </c>
      <c r="D89" s="19">
        <v>8390.4</v>
      </c>
      <c r="E89" s="20">
        <v>0.1</v>
      </c>
      <c r="F89" s="19">
        <f t="shared" si="5"/>
        <v>368</v>
      </c>
      <c r="G89" s="19">
        <f t="shared" si="6"/>
        <v>839.04</v>
      </c>
      <c r="H89" s="21"/>
      <c r="I89" s="21"/>
      <c r="J89" s="22">
        <f t="shared" si="7"/>
        <v>2.2799999999999998</v>
      </c>
      <c r="K89" s="23"/>
      <c r="L89" s="24">
        <f t="shared" si="8"/>
        <v>2.2799999999999998</v>
      </c>
    </row>
    <row r="90" spans="1:12" ht="15" customHeight="1" x14ac:dyDescent="0.3">
      <c r="A90" s="51" t="s">
        <v>34</v>
      </c>
      <c r="B90" s="18" t="s">
        <v>34</v>
      </c>
      <c r="C90" s="19">
        <v>3820</v>
      </c>
      <c r="D90" s="19">
        <v>8709.6</v>
      </c>
      <c r="E90" s="20">
        <v>0.1</v>
      </c>
      <c r="F90" s="19">
        <f t="shared" si="5"/>
        <v>382</v>
      </c>
      <c r="G90" s="19">
        <f t="shared" si="6"/>
        <v>870.96</v>
      </c>
      <c r="H90" s="21"/>
      <c r="I90" s="21"/>
      <c r="J90" s="22">
        <f t="shared" si="7"/>
        <v>2.2800000000000002</v>
      </c>
      <c r="K90" s="23"/>
      <c r="L90" s="24">
        <f t="shared" si="8"/>
        <v>2.2799999999999998</v>
      </c>
    </row>
    <row r="91" spans="1:12" ht="15" customHeight="1" thickBot="1" x14ac:dyDescent="0.35">
      <c r="A91" s="52" t="s">
        <v>27</v>
      </c>
      <c r="B91" s="27" t="s">
        <v>27</v>
      </c>
      <c r="C91" s="28">
        <v>2375.9</v>
      </c>
      <c r="D91" s="28">
        <v>5417.05</v>
      </c>
      <c r="E91" s="43">
        <v>0.1</v>
      </c>
      <c r="F91" s="28">
        <f t="shared" si="5"/>
        <v>237.59000000000003</v>
      </c>
      <c r="G91" s="28">
        <f t="shared" si="6"/>
        <v>541.70500000000004</v>
      </c>
      <c r="H91" s="30"/>
      <c r="I91" s="30"/>
      <c r="J91" s="31">
        <f t="shared" si="7"/>
        <v>2.2799991582137293</v>
      </c>
      <c r="K91" s="32"/>
      <c r="L91" s="24">
        <f t="shared" si="8"/>
        <v>2.2799999999999998</v>
      </c>
    </row>
    <row r="92" spans="1:12" ht="15" customHeight="1" x14ac:dyDescent="0.3">
      <c r="A92" s="50" t="s">
        <v>54</v>
      </c>
      <c r="B92" s="10" t="s">
        <v>113</v>
      </c>
      <c r="C92" s="11">
        <v>4000</v>
      </c>
      <c r="D92" s="11">
        <v>7968.8</v>
      </c>
      <c r="E92" s="12">
        <v>2</v>
      </c>
      <c r="F92" s="11">
        <f t="shared" si="5"/>
        <v>8000</v>
      </c>
      <c r="G92" s="11">
        <f t="shared" si="6"/>
        <v>15937.6</v>
      </c>
      <c r="H92" s="13">
        <f>SUM(F92:F106)</f>
        <v>109233.6376</v>
      </c>
      <c r="I92" s="13">
        <f>SUM(G92:G106)</f>
        <v>267852.13080000004</v>
      </c>
      <c r="J92" s="14">
        <f>D92/C92</f>
        <v>1.9922</v>
      </c>
      <c r="K92" s="15">
        <f>I92/H92</f>
        <v>2.4521030031137592</v>
      </c>
      <c r="L92" s="24" t="str">
        <f t="shared" si="8"/>
        <v/>
      </c>
    </row>
    <row r="93" spans="1:12" ht="15" customHeight="1" x14ac:dyDescent="0.3">
      <c r="A93" s="51" t="s">
        <v>54</v>
      </c>
      <c r="B93" s="18" t="s">
        <v>114</v>
      </c>
      <c r="C93" s="19">
        <v>4400</v>
      </c>
      <c r="D93" s="19">
        <v>8489.6299999999992</v>
      </c>
      <c r="E93" s="20">
        <v>2</v>
      </c>
      <c r="F93" s="19">
        <f t="shared" si="5"/>
        <v>8800</v>
      </c>
      <c r="G93" s="19">
        <f t="shared" si="6"/>
        <v>16979.259999999998</v>
      </c>
      <c r="H93" s="21"/>
      <c r="I93" s="21"/>
      <c r="J93" s="22">
        <f t="shared" si="7"/>
        <v>1.9294613636363636</v>
      </c>
      <c r="K93" s="23"/>
      <c r="L93" s="24" t="str">
        <f t="shared" si="8"/>
        <v/>
      </c>
    </row>
    <row r="94" spans="1:12" ht="15" customHeight="1" x14ac:dyDescent="0.3">
      <c r="A94" s="51" t="s">
        <v>74</v>
      </c>
      <c r="B94" s="18" t="s">
        <v>115</v>
      </c>
      <c r="C94" s="19">
        <v>1319.17</v>
      </c>
      <c r="D94" s="19">
        <v>4269.17</v>
      </c>
      <c r="E94" s="20">
        <v>1</v>
      </c>
      <c r="F94" s="19">
        <f t="shared" si="5"/>
        <v>1319.17</v>
      </c>
      <c r="G94" s="19">
        <f t="shared" si="6"/>
        <v>4269.17</v>
      </c>
      <c r="H94" s="21"/>
      <c r="I94" s="21"/>
      <c r="J94" s="22">
        <f t="shared" si="7"/>
        <v>3.2362546146440563</v>
      </c>
      <c r="K94" s="23"/>
      <c r="L94" s="24">
        <f t="shared" si="8"/>
        <v>3.24</v>
      </c>
    </row>
    <row r="95" spans="1:12" ht="15" customHeight="1" x14ac:dyDescent="0.3">
      <c r="A95" s="51" t="s">
        <v>74</v>
      </c>
      <c r="B95" s="18" t="s">
        <v>116</v>
      </c>
      <c r="C95" s="19">
        <v>1191.48</v>
      </c>
      <c r="D95" s="19">
        <v>3998.54</v>
      </c>
      <c r="E95" s="20">
        <v>7</v>
      </c>
      <c r="F95" s="19">
        <f t="shared" si="5"/>
        <v>8340.36</v>
      </c>
      <c r="G95" s="19">
        <f t="shared" si="6"/>
        <v>27989.78</v>
      </c>
      <c r="H95" s="21"/>
      <c r="I95" s="21"/>
      <c r="J95" s="22">
        <f t="shared" si="7"/>
        <v>3.3559438681303924</v>
      </c>
      <c r="K95" s="23"/>
      <c r="L95" s="24">
        <f t="shared" si="8"/>
        <v>3.36</v>
      </c>
    </row>
    <row r="96" spans="1:12" ht="15" customHeight="1" x14ac:dyDescent="0.3">
      <c r="A96" s="51" t="s">
        <v>74</v>
      </c>
      <c r="B96" s="18" t="s">
        <v>117</v>
      </c>
      <c r="C96" s="19">
        <v>1191.48</v>
      </c>
      <c r="D96" s="19">
        <v>3208.33</v>
      </c>
      <c r="E96" s="20">
        <v>2</v>
      </c>
      <c r="F96" s="19">
        <f t="shared" si="5"/>
        <v>2382.96</v>
      </c>
      <c r="G96" s="19">
        <f t="shared" si="6"/>
        <v>6416.66</v>
      </c>
      <c r="H96" s="21"/>
      <c r="I96" s="21"/>
      <c r="J96" s="22">
        <f t="shared" si="7"/>
        <v>2.6927266928525868</v>
      </c>
      <c r="K96" s="23"/>
      <c r="L96" s="24">
        <f t="shared" si="8"/>
        <v>2.69</v>
      </c>
    </row>
    <row r="97" spans="1:12" ht="15" customHeight="1" x14ac:dyDescent="0.3">
      <c r="A97" s="51" t="s">
        <v>74</v>
      </c>
      <c r="B97" s="18" t="s">
        <v>118</v>
      </c>
      <c r="C97" s="19">
        <v>1191.48</v>
      </c>
      <c r="D97" s="19">
        <v>3177.08</v>
      </c>
      <c r="E97" s="20">
        <v>4</v>
      </c>
      <c r="F97" s="19">
        <f t="shared" si="5"/>
        <v>4765.92</v>
      </c>
      <c r="G97" s="19">
        <f t="shared" si="6"/>
        <v>12708.32</v>
      </c>
      <c r="H97" s="21"/>
      <c r="I97" s="21"/>
      <c r="J97" s="22">
        <f t="shared" si="7"/>
        <v>2.6664988082049215</v>
      </c>
      <c r="K97" s="23"/>
      <c r="L97" s="24">
        <f t="shared" si="8"/>
        <v>2.67</v>
      </c>
    </row>
    <row r="98" spans="1:12" ht="15" customHeight="1" x14ac:dyDescent="0.3">
      <c r="A98" s="51" t="s">
        <v>74</v>
      </c>
      <c r="B98" s="18" t="s">
        <v>119</v>
      </c>
      <c r="C98" s="19">
        <v>1191.48</v>
      </c>
      <c r="D98" s="19">
        <v>3215.28</v>
      </c>
      <c r="E98" s="20">
        <v>6</v>
      </c>
      <c r="F98" s="19">
        <f t="shared" si="5"/>
        <v>7148.88</v>
      </c>
      <c r="G98" s="19">
        <f t="shared" si="6"/>
        <v>19291.68</v>
      </c>
      <c r="H98" s="21"/>
      <c r="I98" s="21"/>
      <c r="J98" s="22">
        <f t="shared" si="7"/>
        <v>2.6985597743982277</v>
      </c>
      <c r="K98" s="23"/>
      <c r="L98" s="24">
        <f t="shared" si="8"/>
        <v>2.7</v>
      </c>
    </row>
    <row r="99" spans="1:12" ht="15" customHeight="1" x14ac:dyDescent="0.3">
      <c r="A99" s="51" t="s">
        <v>74</v>
      </c>
      <c r="B99" s="18" t="s">
        <v>120</v>
      </c>
      <c r="C99" s="19">
        <v>1191.48</v>
      </c>
      <c r="D99" s="19">
        <v>3312.5</v>
      </c>
      <c r="E99" s="20">
        <v>2</v>
      </c>
      <c r="F99" s="19">
        <f t="shared" si="5"/>
        <v>2382.96</v>
      </c>
      <c r="G99" s="19">
        <f t="shared" si="6"/>
        <v>6625</v>
      </c>
      <c r="H99" s="21"/>
      <c r="I99" s="21"/>
      <c r="J99" s="22">
        <f t="shared" si="7"/>
        <v>2.7801557726524995</v>
      </c>
      <c r="K99" s="23"/>
      <c r="L99" s="24">
        <f t="shared" si="8"/>
        <v>2.78</v>
      </c>
    </row>
    <row r="100" spans="1:12" ht="15" customHeight="1" x14ac:dyDescent="0.3">
      <c r="A100" s="51" t="s">
        <v>74</v>
      </c>
      <c r="B100" s="18" t="s">
        <v>121</v>
      </c>
      <c r="C100" s="19">
        <v>1191.48</v>
      </c>
      <c r="D100" s="19">
        <v>3155.34</v>
      </c>
      <c r="E100" s="20">
        <v>4.12</v>
      </c>
      <c r="F100" s="19">
        <f t="shared" si="5"/>
        <v>4908.8976000000002</v>
      </c>
      <c r="G100" s="19">
        <f t="shared" si="6"/>
        <v>13000.000800000002</v>
      </c>
      <c r="H100" s="21"/>
      <c r="I100" s="21"/>
      <c r="J100" s="22">
        <f t="shared" si="7"/>
        <v>2.6482525934132339</v>
      </c>
      <c r="K100" s="23"/>
      <c r="L100" s="24">
        <f t="shared" si="8"/>
        <v>2.65</v>
      </c>
    </row>
    <row r="101" spans="1:12" ht="15" customHeight="1" x14ac:dyDescent="0.3">
      <c r="A101" s="51" t="s">
        <v>104</v>
      </c>
      <c r="B101" s="18" t="s">
        <v>122</v>
      </c>
      <c r="C101" s="19">
        <v>1723.79</v>
      </c>
      <c r="D101" s="19">
        <v>3995.11</v>
      </c>
      <c r="E101" s="20">
        <v>1</v>
      </c>
      <c r="F101" s="19">
        <f t="shared" si="5"/>
        <v>1723.79</v>
      </c>
      <c r="G101" s="19">
        <f t="shared" si="6"/>
        <v>3995.11</v>
      </c>
      <c r="H101" s="21"/>
      <c r="I101" s="21"/>
      <c r="J101" s="22">
        <f t="shared" si="7"/>
        <v>2.3176314980363037</v>
      </c>
      <c r="K101" s="23"/>
      <c r="L101" s="24">
        <f t="shared" si="8"/>
        <v>2.3199999999999998</v>
      </c>
    </row>
    <row r="102" spans="1:12" ht="15" customHeight="1" x14ac:dyDescent="0.3">
      <c r="A102" s="51" t="s">
        <v>60</v>
      </c>
      <c r="B102" s="18" t="s">
        <v>123</v>
      </c>
      <c r="C102" s="19">
        <v>1723.79</v>
      </c>
      <c r="D102" s="19">
        <v>3815.37</v>
      </c>
      <c r="E102" s="20">
        <v>1</v>
      </c>
      <c r="F102" s="19">
        <f t="shared" si="5"/>
        <v>1723.79</v>
      </c>
      <c r="G102" s="19">
        <f t="shared" si="6"/>
        <v>3815.37</v>
      </c>
      <c r="H102" s="21"/>
      <c r="I102" s="21"/>
      <c r="J102" s="22">
        <f t="shared" si="7"/>
        <v>2.2133612563015217</v>
      </c>
      <c r="K102" s="23"/>
      <c r="L102" s="24">
        <f t="shared" si="8"/>
        <v>2.21</v>
      </c>
    </row>
    <row r="103" spans="1:12" ht="15" customHeight="1" x14ac:dyDescent="0.3">
      <c r="A103" s="51" t="s">
        <v>74</v>
      </c>
      <c r="B103" s="18" t="s">
        <v>124</v>
      </c>
      <c r="C103" s="19">
        <v>1389.82</v>
      </c>
      <c r="D103" s="19">
        <v>3590.17</v>
      </c>
      <c r="E103" s="20">
        <v>4</v>
      </c>
      <c r="F103" s="19">
        <f t="shared" si="5"/>
        <v>5559.28</v>
      </c>
      <c r="G103" s="19">
        <f t="shared" si="6"/>
        <v>14360.68</v>
      </c>
      <c r="H103" s="21"/>
      <c r="I103" s="21"/>
      <c r="J103" s="22">
        <f t="shared" si="7"/>
        <v>2.583190629002317</v>
      </c>
      <c r="K103" s="23"/>
      <c r="L103" s="24">
        <f t="shared" si="8"/>
        <v>2.58</v>
      </c>
    </row>
    <row r="104" spans="1:12" ht="15" customHeight="1" x14ac:dyDescent="0.3">
      <c r="A104" s="51" t="s">
        <v>125</v>
      </c>
      <c r="B104" s="18" t="s">
        <v>126</v>
      </c>
      <c r="C104" s="19">
        <v>1389.82</v>
      </c>
      <c r="D104" s="19">
        <v>3428.64</v>
      </c>
      <c r="E104" s="20">
        <v>1.5</v>
      </c>
      <c r="F104" s="19">
        <f t="shared" si="5"/>
        <v>2084.73</v>
      </c>
      <c r="G104" s="19">
        <f t="shared" si="6"/>
        <v>5142.96</v>
      </c>
      <c r="H104" s="21"/>
      <c r="I104" s="21"/>
      <c r="J104" s="22">
        <f t="shared" si="7"/>
        <v>2.4669669453598306</v>
      </c>
      <c r="K104" s="23"/>
      <c r="L104" s="24">
        <f t="shared" si="8"/>
        <v>2.4700000000000002</v>
      </c>
    </row>
    <row r="105" spans="1:12" ht="15" customHeight="1" x14ac:dyDescent="0.3">
      <c r="A105" s="51" t="s">
        <v>104</v>
      </c>
      <c r="B105" s="18" t="s">
        <v>127</v>
      </c>
      <c r="C105" s="19">
        <v>1935.96</v>
      </c>
      <c r="D105" s="19">
        <v>5239.63</v>
      </c>
      <c r="E105" s="20">
        <v>2</v>
      </c>
      <c r="F105" s="19">
        <f t="shared" si="5"/>
        <v>3871.92</v>
      </c>
      <c r="G105" s="19">
        <f t="shared" si="6"/>
        <v>10479.26</v>
      </c>
      <c r="H105" s="21"/>
      <c r="I105" s="21"/>
      <c r="J105" s="22">
        <f t="shared" si="7"/>
        <v>2.7064763734787909</v>
      </c>
      <c r="K105" s="23"/>
      <c r="L105" s="24">
        <f t="shared" si="8"/>
        <v>2.71</v>
      </c>
    </row>
    <row r="106" spans="1:12" ht="15" customHeight="1" thickBot="1" x14ac:dyDescent="0.35">
      <c r="A106" s="51" t="s">
        <v>104</v>
      </c>
      <c r="B106" s="18" t="s">
        <v>128</v>
      </c>
      <c r="C106" s="19">
        <v>1777.73</v>
      </c>
      <c r="D106" s="19">
        <v>4109.28</v>
      </c>
      <c r="E106" s="20">
        <v>26</v>
      </c>
      <c r="F106" s="19">
        <f t="shared" si="5"/>
        <v>46220.98</v>
      </c>
      <c r="G106" s="19">
        <f t="shared" si="6"/>
        <v>106841.28</v>
      </c>
      <c r="H106" s="21"/>
      <c r="I106" s="21"/>
      <c r="J106" s="22">
        <f>D106/C106</f>
        <v>2.3115321224257901</v>
      </c>
      <c r="K106" s="23"/>
      <c r="L106" s="24">
        <f t="shared" si="8"/>
        <v>2.31</v>
      </c>
    </row>
    <row r="107" spans="1:12" ht="15" customHeight="1" x14ac:dyDescent="0.3">
      <c r="A107" s="9" t="s">
        <v>48</v>
      </c>
      <c r="B107" s="10" t="s">
        <v>48</v>
      </c>
      <c r="C107" s="11">
        <v>9632.9599999999991</v>
      </c>
      <c r="D107" s="11">
        <v>19054.11</v>
      </c>
      <c r="E107" s="45">
        <v>1</v>
      </c>
      <c r="F107" s="46">
        <f t="shared" si="5"/>
        <v>9632.9599999999991</v>
      </c>
      <c r="G107" s="11">
        <f t="shared" si="6"/>
        <v>19054.11</v>
      </c>
      <c r="H107" s="13">
        <f>SUM(F107:F120)</f>
        <v>156950.4835</v>
      </c>
      <c r="I107" s="13">
        <f>SUM(G107:G120)</f>
        <v>337912.45750000002</v>
      </c>
      <c r="J107" s="14">
        <v>2.23</v>
      </c>
      <c r="K107" s="15">
        <f>I107/H107</f>
        <v>2.1529876809841113</v>
      </c>
      <c r="L107" s="61">
        <f t="shared" si="8"/>
        <v>2.23</v>
      </c>
    </row>
    <row r="108" spans="1:12" ht="15" customHeight="1" x14ac:dyDescent="0.3">
      <c r="A108" s="17" t="s">
        <v>65</v>
      </c>
      <c r="B108" s="18" t="s">
        <v>129</v>
      </c>
      <c r="C108" s="19">
        <v>2635.52</v>
      </c>
      <c r="D108" s="19">
        <v>11745.75</v>
      </c>
      <c r="E108" s="47">
        <v>2</v>
      </c>
      <c r="F108" s="48">
        <f t="shared" si="5"/>
        <v>5271.04</v>
      </c>
      <c r="G108" s="19">
        <f t="shared" si="6"/>
        <v>23491.5</v>
      </c>
      <c r="H108" s="21"/>
      <c r="I108" s="21"/>
      <c r="J108" s="22">
        <v>2.23</v>
      </c>
      <c r="K108" s="23"/>
      <c r="L108" s="61">
        <f t="shared" si="8"/>
        <v>2.23</v>
      </c>
    </row>
    <row r="109" spans="1:12" ht="15" customHeight="1" x14ac:dyDescent="0.3">
      <c r="A109" s="17" t="s">
        <v>58</v>
      </c>
      <c r="B109" s="18" t="s">
        <v>130</v>
      </c>
      <c r="C109" s="19">
        <v>2670.74</v>
      </c>
      <c r="D109" s="19">
        <v>6591.66</v>
      </c>
      <c r="E109" s="47">
        <v>7</v>
      </c>
      <c r="F109" s="48">
        <f t="shared" si="5"/>
        <v>18695.18</v>
      </c>
      <c r="G109" s="19">
        <f t="shared" si="6"/>
        <v>46141.619999999995</v>
      </c>
      <c r="H109" s="21"/>
      <c r="I109" s="21"/>
      <c r="J109" s="22">
        <v>2.23</v>
      </c>
      <c r="K109" s="23"/>
      <c r="L109" s="61">
        <f t="shared" si="8"/>
        <v>2.23</v>
      </c>
    </row>
    <row r="110" spans="1:12" ht="15" customHeight="1" x14ac:dyDescent="0.3">
      <c r="A110" s="17" t="s">
        <v>25</v>
      </c>
      <c r="B110" s="18" t="s">
        <v>131</v>
      </c>
      <c r="C110" s="19">
        <v>6590.9</v>
      </c>
      <c r="D110" s="19">
        <v>19932.259999999998</v>
      </c>
      <c r="E110" s="47">
        <v>1</v>
      </c>
      <c r="F110" s="48">
        <f t="shared" si="5"/>
        <v>6590.9</v>
      </c>
      <c r="G110" s="19">
        <f t="shared" si="6"/>
        <v>19932.259999999998</v>
      </c>
      <c r="H110" s="21"/>
      <c r="I110" s="21"/>
      <c r="J110" s="22">
        <v>2.23</v>
      </c>
      <c r="K110" s="23"/>
      <c r="L110" s="61">
        <f t="shared" si="8"/>
        <v>2.23</v>
      </c>
    </row>
    <row r="111" spans="1:12" ht="15" customHeight="1" x14ac:dyDescent="0.3">
      <c r="A111" s="17" t="s">
        <v>46</v>
      </c>
      <c r="B111" s="18" t="s">
        <v>46</v>
      </c>
      <c r="C111" s="19">
        <v>16582.2</v>
      </c>
      <c r="D111" s="19">
        <v>32235.24</v>
      </c>
      <c r="E111" s="47">
        <v>1</v>
      </c>
      <c r="F111" s="48">
        <f t="shared" si="5"/>
        <v>16582.2</v>
      </c>
      <c r="G111" s="19">
        <f t="shared" si="6"/>
        <v>32235.24</v>
      </c>
      <c r="H111" s="21"/>
      <c r="I111" s="21"/>
      <c r="J111" s="22">
        <v>1.72</v>
      </c>
      <c r="K111" s="23"/>
      <c r="L111" s="61">
        <f t="shared" si="8"/>
        <v>1.72</v>
      </c>
    </row>
    <row r="112" spans="1:12" ht="15" customHeight="1" x14ac:dyDescent="0.3">
      <c r="A112" s="17" t="s">
        <v>46</v>
      </c>
      <c r="B112" s="18" t="s">
        <v>132</v>
      </c>
      <c r="C112" s="19">
        <v>16582.2</v>
      </c>
      <c r="D112" s="19">
        <v>30847.34</v>
      </c>
      <c r="E112" s="47">
        <v>0.8</v>
      </c>
      <c r="F112" s="48">
        <f t="shared" si="5"/>
        <v>13265.760000000002</v>
      </c>
      <c r="G112" s="19">
        <f t="shared" si="6"/>
        <v>24677.872000000003</v>
      </c>
      <c r="H112" s="21"/>
      <c r="I112" s="21"/>
      <c r="J112" s="22">
        <v>1.72</v>
      </c>
      <c r="K112" s="23"/>
      <c r="L112" s="61">
        <f t="shared" si="8"/>
        <v>1.72</v>
      </c>
    </row>
    <row r="113" spans="1:12" ht="15" customHeight="1" x14ac:dyDescent="0.3">
      <c r="A113" s="17" t="s">
        <v>22</v>
      </c>
      <c r="B113" s="18" t="s">
        <v>22</v>
      </c>
      <c r="C113" s="19">
        <v>9929.1</v>
      </c>
      <c r="D113" s="19">
        <v>18921.22</v>
      </c>
      <c r="E113" s="47">
        <v>1.7</v>
      </c>
      <c r="F113" s="48">
        <f t="shared" si="5"/>
        <v>16879.47</v>
      </c>
      <c r="G113" s="19">
        <f t="shared" si="6"/>
        <v>32166.074000000001</v>
      </c>
      <c r="H113" s="21"/>
      <c r="I113" s="21"/>
      <c r="J113" s="22">
        <f t="shared" si="7"/>
        <v>1.9056329375270669</v>
      </c>
      <c r="K113" s="23"/>
      <c r="L113" s="61">
        <f t="shared" si="8"/>
        <v>1.91</v>
      </c>
    </row>
    <row r="114" spans="1:12" ht="15" customHeight="1" x14ac:dyDescent="0.3">
      <c r="A114" s="17" t="s">
        <v>25</v>
      </c>
      <c r="B114" s="18" t="s">
        <v>133</v>
      </c>
      <c r="C114" s="19">
        <v>6590.9</v>
      </c>
      <c r="D114" s="19">
        <v>13074.74</v>
      </c>
      <c r="E114" s="47">
        <v>1.5</v>
      </c>
      <c r="F114" s="48">
        <f t="shared" si="5"/>
        <v>9886.3499999999985</v>
      </c>
      <c r="G114" s="19">
        <f t="shared" si="6"/>
        <v>19612.11</v>
      </c>
      <c r="H114" s="21"/>
      <c r="I114" s="21"/>
      <c r="J114" s="22">
        <v>1.95</v>
      </c>
      <c r="K114" s="23"/>
      <c r="L114" s="61">
        <f t="shared" si="8"/>
        <v>1.95</v>
      </c>
    </row>
    <row r="115" spans="1:12" ht="15" customHeight="1" x14ac:dyDescent="0.3">
      <c r="A115" s="17" t="s">
        <v>12</v>
      </c>
      <c r="B115" s="18" t="s">
        <v>134</v>
      </c>
      <c r="C115" s="19">
        <v>8341.0499999999993</v>
      </c>
      <c r="D115" s="19">
        <v>16091.92</v>
      </c>
      <c r="E115" s="47">
        <v>1.5</v>
      </c>
      <c r="F115" s="48">
        <f t="shared" si="5"/>
        <v>12511.574999999999</v>
      </c>
      <c r="G115" s="19">
        <f t="shared" si="6"/>
        <v>24137.88</v>
      </c>
      <c r="H115" s="21"/>
      <c r="I115" s="21"/>
      <c r="J115" s="22">
        <v>1.95</v>
      </c>
      <c r="K115" s="23"/>
      <c r="L115" s="61">
        <f t="shared" si="8"/>
        <v>1.95</v>
      </c>
    </row>
    <row r="116" spans="1:12" ht="15" customHeight="1" x14ac:dyDescent="0.3">
      <c r="A116" s="17" t="s">
        <v>135</v>
      </c>
      <c r="B116" s="18" t="s">
        <v>135</v>
      </c>
      <c r="C116" s="19">
        <v>8141.81</v>
      </c>
      <c r="D116" s="19">
        <v>15416.66</v>
      </c>
      <c r="E116" s="47">
        <v>1</v>
      </c>
      <c r="F116" s="48">
        <f t="shared" si="5"/>
        <v>8141.81</v>
      </c>
      <c r="G116" s="19">
        <f t="shared" si="6"/>
        <v>15416.66</v>
      </c>
      <c r="H116" s="21"/>
      <c r="I116" s="21"/>
      <c r="J116" s="22">
        <f t="shared" si="7"/>
        <v>1.8935175347987732</v>
      </c>
      <c r="K116" s="23"/>
      <c r="L116" s="61">
        <f t="shared" si="8"/>
        <v>1.89</v>
      </c>
    </row>
    <row r="117" spans="1:12" ht="15" customHeight="1" x14ac:dyDescent="0.3">
      <c r="A117" s="17" t="s">
        <v>25</v>
      </c>
      <c r="B117" s="18" t="s">
        <v>133</v>
      </c>
      <c r="C117" s="19">
        <v>6590.9</v>
      </c>
      <c r="D117" s="19">
        <v>12456.14</v>
      </c>
      <c r="E117" s="22">
        <v>0.95</v>
      </c>
      <c r="F117" s="48">
        <f t="shared" si="5"/>
        <v>6261.3549999999996</v>
      </c>
      <c r="G117" s="19">
        <f t="shared" si="6"/>
        <v>11833.332999999999</v>
      </c>
      <c r="H117" s="21"/>
      <c r="I117" s="21"/>
      <c r="J117" s="22">
        <v>1.8</v>
      </c>
      <c r="K117" s="23"/>
      <c r="L117" s="61">
        <f t="shared" si="8"/>
        <v>1.8</v>
      </c>
    </row>
    <row r="118" spans="1:12" ht="15" customHeight="1" x14ac:dyDescent="0.3">
      <c r="A118" s="17" t="s">
        <v>32</v>
      </c>
      <c r="B118" s="18" t="s">
        <v>136</v>
      </c>
      <c r="C118" s="19">
        <v>7105.84</v>
      </c>
      <c r="D118" s="19">
        <v>15333.33</v>
      </c>
      <c r="E118" s="47">
        <v>1.5</v>
      </c>
      <c r="F118" s="48">
        <f t="shared" si="5"/>
        <v>10658.76</v>
      </c>
      <c r="G118" s="19">
        <f t="shared" si="6"/>
        <v>22999.994999999999</v>
      </c>
      <c r="H118" s="21"/>
      <c r="I118" s="21"/>
      <c r="J118" s="22">
        <f t="shared" si="7"/>
        <v>2.1578490368485639</v>
      </c>
      <c r="K118" s="23"/>
      <c r="L118" s="61">
        <f t="shared" si="8"/>
        <v>2.16</v>
      </c>
    </row>
    <row r="119" spans="1:12" ht="15" customHeight="1" x14ac:dyDescent="0.3">
      <c r="A119" s="17" t="s">
        <v>36</v>
      </c>
      <c r="B119" s="18" t="s">
        <v>137</v>
      </c>
      <c r="C119" s="19">
        <v>11581.68</v>
      </c>
      <c r="D119" s="19">
        <v>25023.65</v>
      </c>
      <c r="E119" s="47">
        <v>1</v>
      </c>
      <c r="F119" s="48">
        <f t="shared" si="5"/>
        <v>11581.68</v>
      </c>
      <c r="G119" s="19">
        <f t="shared" si="6"/>
        <v>25023.65</v>
      </c>
      <c r="H119" s="21"/>
      <c r="I119" s="21"/>
      <c r="J119" s="22">
        <f t="shared" si="7"/>
        <v>2.1606235019444502</v>
      </c>
      <c r="K119" s="23"/>
      <c r="L119" s="61">
        <f t="shared" si="8"/>
        <v>2.16</v>
      </c>
    </row>
    <row r="120" spans="1:12" ht="15" customHeight="1" thickBot="1" x14ac:dyDescent="0.35">
      <c r="A120" s="26" t="s">
        <v>135</v>
      </c>
      <c r="B120" s="27" t="s">
        <v>135</v>
      </c>
      <c r="C120" s="28">
        <v>8141.81</v>
      </c>
      <c r="D120" s="28">
        <v>15696.41</v>
      </c>
      <c r="E120" s="31">
        <v>1.35</v>
      </c>
      <c r="F120" s="53">
        <f t="shared" si="5"/>
        <v>10991.443500000001</v>
      </c>
      <c r="G120" s="28">
        <f t="shared" si="6"/>
        <v>21190.1535</v>
      </c>
      <c r="H120" s="30"/>
      <c r="I120" s="30"/>
      <c r="J120" s="31">
        <f t="shared" si="7"/>
        <v>1.9278772164911733</v>
      </c>
      <c r="K120" s="32"/>
      <c r="L120" s="61">
        <f t="shared" si="8"/>
        <v>1.93</v>
      </c>
    </row>
    <row r="121" spans="1:12" ht="15" customHeight="1" x14ac:dyDescent="0.3">
      <c r="A121" s="9" t="s">
        <v>104</v>
      </c>
      <c r="B121" s="10" t="s">
        <v>138</v>
      </c>
      <c r="C121" s="11">
        <v>1798.48</v>
      </c>
      <c r="D121" s="11" t="s">
        <v>54</v>
      </c>
      <c r="E121" s="12">
        <v>2</v>
      </c>
      <c r="F121" s="11">
        <f t="shared" si="5"/>
        <v>3596.96</v>
      </c>
      <c r="G121" s="11" t="s">
        <v>54</v>
      </c>
      <c r="H121" s="13">
        <f>SUM(F121:F164)</f>
        <v>185384.47000000006</v>
      </c>
      <c r="I121" s="13">
        <v>540165.43999999994</v>
      </c>
      <c r="J121" s="14">
        <v>2.91</v>
      </c>
      <c r="K121" s="15">
        <f>I121/H121</f>
        <v>2.9137577705403253</v>
      </c>
      <c r="L121" s="61">
        <f t="shared" si="8"/>
        <v>2.91</v>
      </c>
    </row>
    <row r="122" spans="1:12" ht="15" customHeight="1" x14ac:dyDescent="0.3">
      <c r="A122" s="17" t="s">
        <v>65</v>
      </c>
      <c r="B122" s="18" t="s">
        <v>139</v>
      </c>
      <c r="C122" s="19">
        <v>2635.52</v>
      </c>
      <c r="D122" s="19" t="s">
        <v>54</v>
      </c>
      <c r="E122" s="20">
        <v>2</v>
      </c>
      <c r="F122" s="19">
        <f t="shared" si="5"/>
        <v>5271.04</v>
      </c>
      <c r="G122" s="19" t="s">
        <v>54</v>
      </c>
      <c r="H122" s="21"/>
      <c r="I122" s="21"/>
      <c r="J122" s="22">
        <v>2.91</v>
      </c>
      <c r="K122" s="23"/>
      <c r="L122" s="61">
        <f t="shared" si="8"/>
        <v>2.91</v>
      </c>
    </row>
    <row r="123" spans="1:12" ht="15" customHeight="1" x14ac:dyDescent="0.3">
      <c r="A123" s="17" t="s">
        <v>60</v>
      </c>
      <c r="B123" s="18" t="s">
        <v>140</v>
      </c>
      <c r="C123" s="19">
        <v>1642.94</v>
      </c>
      <c r="D123" s="19" t="s">
        <v>54</v>
      </c>
      <c r="E123" s="20">
        <v>2</v>
      </c>
      <c r="F123" s="19">
        <f t="shared" si="5"/>
        <v>3285.88</v>
      </c>
      <c r="G123" s="19" t="s">
        <v>54</v>
      </c>
      <c r="H123" s="21"/>
      <c r="I123" s="21"/>
      <c r="J123" s="22">
        <v>2.91</v>
      </c>
      <c r="K123" s="23"/>
      <c r="L123" s="61">
        <f t="shared" si="8"/>
        <v>2.91</v>
      </c>
    </row>
    <row r="124" spans="1:12" ht="15" customHeight="1" x14ac:dyDescent="0.3">
      <c r="A124" s="17" t="s">
        <v>58</v>
      </c>
      <c r="B124" s="18" t="s">
        <v>141</v>
      </c>
      <c r="C124" s="19">
        <v>2127.7199999999998</v>
      </c>
      <c r="D124" s="19" t="s">
        <v>54</v>
      </c>
      <c r="E124" s="20">
        <v>2</v>
      </c>
      <c r="F124" s="19">
        <f t="shared" si="5"/>
        <v>4255.4399999999996</v>
      </c>
      <c r="G124" s="19" t="s">
        <v>54</v>
      </c>
      <c r="H124" s="21"/>
      <c r="I124" s="21"/>
      <c r="J124" s="22">
        <v>2.91</v>
      </c>
      <c r="K124" s="23"/>
      <c r="L124" s="61">
        <f t="shared" si="8"/>
        <v>2.91</v>
      </c>
    </row>
    <row r="125" spans="1:12" ht="15" customHeight="1" x14ac:dyDescent="0.3">
      <c r="A125" s="17" t="s">
        <v>48</v>
      </c>
      <c r="B125" s="18" t="s">
        <v>48</v>
      </c>
      <c r="C125" s="19">
        <v>8351.91</v>
      </c>
      <c r="D125" s="19" t="s">
        <v>54</v>
      </c>
      <c r="E125" s="20">
        <v>1</v>
      </c>
      <c r="F125" s="19">
        <f t="shared" si="5"/>
        <v>8351.91</v>
      </c>
      <c r="G125" s="19" t="s">
        <v>54</v>
      </c>
      <c r="H125" s="21"/>
      <c r="I125" s="21"/>
      <c r="J125" s="22">
        <v>2.91</v>
      </c>
      <c r="K125" s="23"/>
      <c r="L125" s="61">
        <f t="shared" si="8"/>
        <v>2.91</v>
      </c>
    </row>
    <row r="126" spans="1:12" ht="15" customHeight="1" x14ac:dyDescent="0.3">
      <c r="A126" s="17" t="s">
        <v>58</v>
      </c>
      <c r="B126" s="18" t="s">
        <v>142</v>
      </c>
      <c r="C126" s="19">
        <v>2127.7199999999998</v>
      </c>
      <c r="D126" s="19" t="s">
        <v>54</v>
      </c>
      <c r="E126" s="20">
        <v>1</v>
      </c>
      <c r="F126" s="19">
        <f t="shared" si="5"/>
        <v>2127.7199999999998</v>
      </c>
      <c r="G126" s="19" t="s">
        <v>54</v>
      </c>
      <c r="H126" s="21"/>
      <c r="I126" s="21"/>
      <c r="J126" s="22">
        <v>2.91</v>
      </c>
      <c r="K126" s="23"/>
      <c r="L126" s="61">
        <f t="shared" si="8"/>
        <v>2.91</v>
      </c>
    </row>
    <row r="127" spans="1:12" ht="15" customHeight="1" x14ac:dyDescent="0.3">
      <c r="A127" s="17" t="s">
        <v>58</v>
      </c>
      <c r="B127" s="18" t="s">
        <v>143</v>
      </c>
      <c r="C127" s="19">
        <v>3065</v>
      </c>
      <c r="D127" s="19" t="s">
        <v>54</v>
      </c>
      <c r="E127" s="20">
        <v>1</v>
      </c>
      <c r="F127" s="19">
        <f t="shared" si="5"/>
        <v>3065</v>
      </c>
      <c r="G127" s="19" t="s">
        <v>54</v>
      </c>
      <c r="H127" s="21"/>
      <c r="I127" s="21"/>
      <c r="J127" s="22">
        <v>2.91</v>
      </c>
      <c r="K127" s="23"/>
      <c r="L127" s="61">
        <f t="shared" si="8"/>
        <v>2.91</v>
      </c>
    </row>
    <row r="128" spans="1:12" ht="15" customHeight="1" x14ac:dyDescent="0.3">
      <c r="A128" s="17" t="s">
        <v>58</v>
      </c>
      <c r="B128" s="18" t="s">
        <v>144</v>
      </c>
      <c r="C128" s="19">
        <v>2127.7199999999998</v>
      </c>
      <c r="D128" s="19" t="s">
        <v>54</v>
      </c>
      <c r="E128" s="20">
        <v>1</v>
      </c>
      <c r="F128" s="19">
        <f t="shared" si="5"/>
        <v>2127.7199999999998</v>
      </c>
      <c r="G128" s="19" t="s">
        <v>54</v>
      </c>
      <c r="H128" s="21"/>
      <c r="I128" s="21"/>
      <c r="J128" s="22">
        <v>2.91</v>
      </c>
      <c r="K128" s="23"/>
      <c r="L128" s="61">
        <f t="shared" si="8"/>
        <v>2.91</v>
      </c>
    </row>
    <row r="129" spans="1:12" ht="15" customHeight="1" x14ac:dyDescent="0.3">
      <c r="A129" s="17" t="s">
        <v>58</v>
      </c>
      <c r="B129" s="18" t="s">
        <v>145</v>
      </c>
      <c r="C129" s="19">
        <v>2127.7199999999998</v>
      </c>
      <c r="D129" s="19" t="s">
        <v>54</v>
      </c>
      <c r="E129" s="20">
        <v>1</v>
      </c>
      <c r="F129" s="19">
        <f t="shared" si="5"/>
        <v>2127.7199999999998</v>
      </c>
      <c r="G129" s="19" t="s">
        <v>54</v>
      </c>
      <c r="H129" s="21"/>
      <c r="I129" s="21"/>
      <c r="J129" s="22">
        <v>2.91</v>
      </c>
      <c r="K129" s="23"/>
      <c r="L129" s="61">
        <f t="shared" si="8"/>
        <v>2.91</v>
      </c>
    </row>
    <row r="130" spans="1:12" ht="15" customHeight="1" x14ac:dyDescent="0.3">
      <c r="A130" s="17" t="s">
        <v>58</v>
      </c>
      <c r="B130" s="18" t="s">
        <v>146</v>
      </c>
      <c r="C130" s="19">
        <v>2127.7199999999998</v>
      </c>
      <c r="D130" s="19" t="s">
        <v>54</v>
      </c>
      <c r="E130" s="20">
        <v>1</v>
      </c>
      <c r="F130" s="19">
        <f t="shared" si="5"/>
        <v>2127.7199999999998</v>
      </c>
      <c r="G130" s="19" t="s">
        <v>54</v>
      </c>
      <c r="H130" s="21"/>
      <c r="I130" s="21"/>
      <c r="J130" s="22">
        <v>2.91</v>
      </c>
      <c r="K130" s="23"/>
      <c r="L130" s="61">
        <f t="shared" si="8"/>
        <v>2.91</v>
      </c>
    </row>
    <row r="131" spans="1:12" ht="15" customHeight="1" x14ac:dyDescent="0.3">
      <c r="A131" s="17" t="s">
        <v>58</v>
      </c>
      <c r="B131" s="18" t="s">
        <v>147</v>
      </c>
      <c r="C131" s="19">
        <v>2127.7199999999998</v>
      </c>
      <c r="D131" s="19" t="s">
        <v>54</v>
      </c>
      <c r="E131" s="20">
        <v>1</v>
      </c>
      <c r="F131" s="19">
        <f t="shared" ref="F131:F194" si="9">C131*E131</f>
        <v>2127.7199999999998</v>
      </c>
      <c r="G131" s="19" t="s">
        <v>54</v>
      </c>
      <c r="H131" s="21"/>
      <c r="I131" s="21"/>
      <c r="J131" s="22">
        <v>2.91</v>
      </c>
      <c r="K131" s="23"/>
      <c r="L131" s="61">
        <f t="shared" si="8"/>
        <v>2.91</v>
      </c>
    </row>
    <row r="132" spans="1:12" ht="15" customHeight="1" x14ac:dyDescent="0.3">
      <c r="A132" s="17" t="s">
        <v>58</v>
      </c>
      <c r="B132" s="18" t="s">
        <v>148</v>
      </c>
      <c r="C132" s="19">
        <v>2127.7199999999998</v>
      </c>
      <c r="D132" s="19" t="s">
        <v>54</v>
      </c>
      <c r="E132" s="20">
        <v>1</v>
      </c>
      <c r="F132" s="19">
        <f t="shared" si="9"/>
        <v>2127.7199999999998</v>
      </c>
      <c r="G132" s="19" t="s">
        <v>54</v>
      </c>
      <c r="H132" s="21"/>
      <c r="I132" s="21"/>
      <c r="J132" s="22">
        <v>2.91</v>
      </c>
      <c r="K132" s="23"/>
      <c r="L132" s="61">
        <f t="shared" ref="L132:L195" si="10">IF(A132&lt;&gt;"-",ROUND(J132,2),"")</f>
        <v>2.91</v>
      </c>
    </row>
    <row r="133" spans="1:12" ht="15" customHeight="1" x14ac:dyDescent="0.3">
      <c r="A133" s="17" t="s">
        <v>58</v>
      </c>
      <c r="B133" s="18" t="s">
        <v>149</v>
      </c>
      <c r="C133" s="19">
        <v>2127.7199999999998</v>
      </c>
      <c r="D133" s="19" t="s">
        <v>54</v>
      </c>
      <c r="E133" s="20">
        <v>2</v>
      </c>
      <c r="F133" s="19">
        <f t="shared" si="9"/>
        <v>4255.4399999999996</v>
      </c>
      <c r="G133" s="19" t="s">
        <v>54</v>
      </c>
      <c r="H133" s="21"/>
      <c r="I133" s="21"/>
      <c r="J133" s="22">
        <v>2.91</v>
      </c>
      <c r="K133" s="23"/>
      <c r="L133" s="61">
        <f t="shared" si="10"/>
        <v>2.91</v>
      </c>
    </row>
    <row r="134" spans="1:12" ht="15" customHeight="1" x14ac:dyDescent="0.3">
      <c r="A134" s="17" t="s">
        <v>58</v>
      </c>
      <c r="B134" s="18" t="s">
        <v>150</v>
      </c>
      <c r="C134" s="19">
        <v>2127.7199999999998</v>
      </c>
      <c r="D134" s="19" t="s">
        <v>54</v>
      </c>
      <c r="E134" s="20">
        <v>1</v>
      </c>
      <c r="F134" s="19">
        <f t="shared" si="9"/>
        <v>2127.7199999999998</v>
      </c>
      <c r="G134" s="19" t="s">
        <v>54</v>
      </c>
      <c r="H134" s="21"/>
      <c r="I134" s="21"/>
      <c r="J134" s="22">
        <v>2.91</v>
      </c>
      <c r="K134" s="23"/>
      <c r="L134" s="61">
        <f t="shared" si="10"/>
        <v>2.91</v>
      </c>
    </row>
    <row r="135" spans="1:12" ht="15" customHeight="1" x14ac:dyDescent="0.3">
      <c r="A135" s="17" t="s">
        <v>58</v>
      </c>
      <c r="B135" s="18" t="s">
        <v>151</v>
      </c>
      <c r="C135" s="19">
        <v>2127.7199999999998</v>
      </c>
      <c r="D135" s="19" t="s">
        <v>54</v>
      </c>
      <c r="E135" s="20">
        <v>1</v>
      </c>
      <c r="F135" s="19">
        <f t="shared" si="9"/>
        <v>2127.7199999999998</v>
      </c>
      <c r="G135" s="19" t="s">
        <v>54</v>
      </c>
      <c r="H135" s="21"/>
      <c r="I135" s="21"/>
      <c r="J135" s="22">
        <v>2.91</v>
      </c>
      <c r="K135" s="23"/>
      <c r="L135" s="61">
        <f t="shared" si="10"/>
        <v>2.91</v>
      </c>
    </row>
    <row r="136" spans="1:12" ht="15" customHeight="1" x14ac:dyDescent="0.3">
      <c r="A136" s="17" t="s">
        <v>58</v>
      </c>
      <c r="B136" s="18" t="s">
        <v>152</v>
      </c>
      <c r="C136" s="19">
        <v>2127.7199999999998</v>
      </c>
      <c r="D136" s="19" t="s">
        <v>54</v>
      </c>
      <c r="E136" s="20">
        <v>1</v>
      </c>
      <c r="F136" s="19">
        <f t="shared" si="9"/>
        <v>2127.7199999999998</v>
      </c>
      <c r="G136" s="19" t="s">
        <v>54</v>
      </c>
      <c r="H136" s="21"/>
      <c r="I136" s="21"/>
      <c r="J136" s="22">
        <v>2.91</v>
      </c>
      <c r="K136" s="23"/>
      <c r="L136" s="61">
        <f t="shared" si="10"/>
        <v>2.91</v>
      </c>
    </row>
    <row r="137" spans="1:12" ht="15" customHeight="1" x14ac:dyDescent="0.3">
      <c r="A137" s="17" t="s">
        <v>58</v>
      </c>
      <c r="B137" s="18" t="s">
        <v>153</v>
      </c>
      <c r="C137" s="19">
        <v>2127.7199999999998</v>
      </c>
      <c r="D137" s="19" t="s">
        <v>54</v>
      </c>
      <c r="E137" s="20">
        <v>2</v>
      </c>
      <c r="F137" s="19">
        <f t="shared" si="9"/>
        <v>4255.4399999999996</v>
      </c>
      <c r="G137" s="19" t="s">
        <v>54</v>
      </c>
      <c r="H137" s="21"/>
      <c r="I137" s="21"/>
      <c r="J137" s="22">
        <v>2.91</v>
      </c>
      <c r="K137" s="23"/>
      <c r="L137" s="61">
        <f t="shared" si="10"/>
        <v>2.91</v>
      </c>
    </row>
    <row r="138" spans="1:12" ht="15" customHeight="1" x14ac:dyDescent="0.3">
      <c r="A138" s="17" t="s">
        <v>58</v>
      </c>
      <c r="B138" s="18" t="s">
        <v>154</v>
      </c>
      <c r="C138" s="19">
        <v>2127.7199999999998</v>
      </c>
      <c r="D138" s="19" t="s">
        <v>54</v>
      </c>
      <c r="E138" s="20">
        <v>1</v>
      </c>
      <c r="F138" s="19">
        <f t="shared" si="9"/>
        <v>2127.7199999999998</v>
      </c>
      <c r="G138" s="19" t="s">
        <v>54</v>
      </c>
      <c r="H138" s="21"/>
      <c r="I138" s="21"/>
      <c r="J138" s="22">
        <v>2.91</v>
      </c>
      <c r="K138" s="23"/>
      <c r="L138" s="61">
        <f t="shared" si="10"/>
        <v>2.91</v>
      </c>
    </row>
    <row r="139" spans="1:12" ht="15" customHeight="1" x14ac:dyDescent="0.3">
      <c r="A139" s="17" t="s">
        <v>58</v>
      </c>
      <c r="B139" s="18" t="s">
        <v>155</v>
      </c>
      <c r="C139" s="19">
        <v>2127.7199999999998</v>
      </c>
      <c r="D139" s="19" t="s">
        <v>54</v>
      </c>
      <c r="E139" s="20">
        <v>1</v>
      </c>
      <c r="F139" s="19">
        <f t="shared" si="9"/>
        <v>2127.7199999999998</v>
      </c>
      <c r="G139" s="19" t="s">
        <v>54</v>
      </c>
      <c r="H139" s="21"/>
      <c r="I139" s="21"/>
      <c r="J139" s="22">
        <v>2.91</v>
      </c>
      <c r="K139" s="23"/>
      <c r="L139" s="61">
        <f t="shared" si="10"/>
        <v>2.91</v>
      </c>
    </row>
    <row r="140" spans="1:12" ht="15" customHeight="1" x14ac:dyDescent="0.3">
      <c r="A140" s="17" t="s">
        <v>58</v>
      </c>
      <c r="B140" s="18" t="s">
        <v>156</v>
      </c>
      <c r="C140" s="19">
        <v>2127.7199999999998</v>
      </c>
      <c r="D140" s="19" t="s">
        <v>54</v>
      </c>
      <c r="E140" s="20">
        <v>1</v>
      </c>
      <c r="F140" s="19">
        <f t="shared" si="9"/>
        <v>2127.7199999999998</v>
      </c>
      <c r="G140" s="19" t="s">
        <v>54</v>
      </c>
      <c r="H140" s="21"/>
      <c r="I140" s="21"/>
      <c r="J140" s="22">
        <v>2.91</v>
      </c>
      <c r="K140" s="23"/>
      <c r="L140" s="61">
        <f t="shared" si="10"/>
        <v>2.91</v>
      </c>
    </row>
    <row r="141" spans="1:12" ht="15" customHeight="1" x14ac:dyDescent="0.3">
      <c r="A141" s="17" t="s">
        <v>58</v>
      </c>
      <c r="B141" s="18" t="s">
        <v>157</v>
      </c>
      <c r="C141" s="19">
        <v>2127.7199999999998</v>
      </c>
      <c r="D141" s="19" t="s">
        <v>54</v>
      </c>
      <c r="E141" s="20">
        <v>1</v>
      </c>
      <c r="F141" s="19">
        <f t="shared" si="9"/>
        <v>2127.7199999999998</v>
      </c>
      <c r="G141" s="19" t="s">
        <v>54</v>
      </c>
      <c r="H141" s="21"/>
      <c r="I141" s="21"/>
      <c r="J141" s="22">
        <v>2.91</v>
      </c>
      <c r="K141" s="23"/>
      <c r="L141" s="61">
        <f t="shared" si="10"/>
        <v>2.91</v>
      </c>
    </row>
    <row r="142" spans="1:12" ht="15" customHeight="1" x14ac:dyDescent="0.3">
      <c r="A142" s="17" t="s">
        <v>58</v>
      </c>
      <c r="B142" s="18" t="s">
        <v>158</v>
      </c>
      <c r="C142" s="19">
        <v>2127.7199999999998</v>
      </c>
      <c r="D142" s="19" t="s">
        <v>54</v>
      </c>
      <c r="E142" s="20">
        <v>1</v>
      </c>
      <c r="F142" s="19">
        <f t="shared" si="9"/>
        <v>2127.7199999999998</v>
      </c>
      <c r="G142" s="19" t="s">
        <v>54</v>
      </c>
      <c r="H142" s="21"/>
      <c r="I142" s="21"/>
      <c r="J142" s="22">
        <v>2.91</v>
      </c>
      <c r="K142" s="23"/>
      <c r="L142" s="61">
        <f t="shared" si="10"/>
        <v>2.91</v>
      </c>
    </row>
    <row r="143" spans="1:12" ht="15" customHeight="1" x14ac:dyDescent="0.3">
      <c r="A143" s="17" t="s">
        <v>58</v>
      </c>
      <c r="B143" s="18" t="s">
        <v>159</v>
      </c>
      <c r="C143" s="19">
        <v>2127.7199999999998</v>
      </c>
      <c r="D143" s="19" t="s">
        <v>54</v>
      </c>
      <c r="E143" s="20">
        <v>2</v>
      </c>
      <c r="F143" s="19">
        <f t="shared" si="9"/>
        <v>4255.4399999999996</v>
      </c>
      <c r="G143" s="19" t="s">
        <v>54</v>
      </c>
      <c r="H143" s="21"/>
      <c r="I143" s="21"/>
      <c r="J143" s="22">
        <v>2.91</v>
      </c>
      <c r="K143" s="23"/>
      <c r="L143" s="61">
        <f t="shared" si="10"/>
        <v>2.91</v>
      </c>
    </row>
    <row r="144" spans="1:12" ht="15" customHeight="1" x14ac:dyDescent="0.3">
      <c r="A144" s="17" t="s">
        <v>58</v>
      </c>
      <c r="B144" s="18" t="s">
        <v>160</v>
      </c>
      <c r="C144" s="19">
        <v>2436.94</v>
      </c>
      <c r="D144" s="19" t="s">
        <v>54</v>
      </c>
      <c r="E144" s="20">
        <v>2</v>
      </c>
      <c r="F144" s="19">
        <f t="shared" si="9"/>
        <v>4873.88</v>
      </c>
      <c r="G144" s="19" t="s">
        <v>54</v>
      </c>
      <c r="H144" s="21"/>
      <c r="I144" s="21"/>
      <c r="J144" s="22">
        <v>2.91</v>
      </c>
      <c r="K144" s="23"/>
      <c r="L144" s="61">
        <f t="shared" si="10"/>
        <v>2.91</v>
      </c>
    </row>
    <row r="145" spans="1:12" ht="15" customHeight="1" x14ac:dyDescent="0.3">
      <c r="A145" s="17" t="s">
        <v>58</v>
      </c>
      <c r="B145" s="18" t="s">
        <v>161</v>
      </c>
      <c r="C145" s="19">
        <v>2127.7199999999998</v>
      </c>
      <c r="D145" s="19" t="s">
        <v>54</v>
      </c>
      <c r="E145" s="20">
        <v>1</v>
      </c>
      <c r="F145" s="19">
        <f t="shared" si="9"/>
        <v>2127.7199999999998</v>
      </c>
      <c r="G145" s="19" t="s">
        <v>54</v>
      </c>
      <c r="H145" s="21"/>
      <c r="I145" s="21"/>
      <c r="J145" s="22">
        <v>2.91</v>
      </c>
      <c r="K145" s="23"/>
      <c r="L145" s="61">
        <f t="shared" si="10"/>
        <v>2.91</v>
      </c>
    </row>
    <row r="146" spans="1:12" ht="15" customHeight="1" x14ac:dyDescent="0.3">
      <c r="A146" s="17" t="s">
        <v>58</v>
      </c>
      <c r="B146" s="18" t="s">
        <v>162</v>
      </c>
      <c r="C146" s="19">
        <v>2127.7199999999998</v>
      </c>
      <c r="D146" s="19" t="s">
        <v>54</v>
      </c>
      <c r="E146" s="20">
        <v>1</v>
      </c>
      <c r="F146" s="19">
        <f t="shared" si="9"/>
        <v>2127.7199999999998</v>
      </c>
      <c r="G146" s="19" t="s">
        <v>54</v>
      </c>
      <c r="H146" s="21"/>
      <c r="I146" s="21"/>
      <c r="J146" s="22">
        <v>2.91</v>
      </c>
      <c r="K146" s="23"/>
      <c r="L146" s="61">
        <f t="shared" si="10"/>
        <v>2.91</v>
      </c>
    </row>
    <row r="147" spans="1:12" ht="15" customHeight="1" x14ac:dyDescent="0.3">
      <c r="A147" s="17" t="s">
        <v>58</v>
      </c>
      <c r="B147" s="18" t="s">
        <v>163</v>
      </c>
      <c r="C147" s="19">
        <v>3066.26</v>
      </c>
      <c r="D147" s="19" t="s">
        <v>54</v>
      </c>
      <c r="E147" s="20">
        <v>1</v>
      </c>
      <c r="F147" s="19">
        <f t="shared" si="9"/>
        <v>3066.26</v>
      </c>
      <c r="G147" s="19" t="s">
        <v>54</v>
      </c>
      <c r="H147" s="21"/>
      <c r="I147" s="21"/>
      <c r="J147" s="22">
        <v>2.91</v>
      </c>
      <c r="K147" s="23"/>
      <c r="L147" s="61">
        <f t="shared" si="10"/>
        <v>2.91</v>
      </c>
    </row>
    <row r="148" spans="1:12" ht="15" customHeight="1" x14ac:dyDescent="0.3">
      <c r="A148" s="17" t="s">
        <v>58</v>
      </c>
      <c r="B148" s="18" t="s">
        <v>164</v>
      </c>
      <c r="C148" s="19">
        <v>3256</v>
      </c>
      <c r="D148" s="19" t="s">
        <v>54</v>
      </c>
      <c r="E148" s="20">
        <v>2</v>
      </c>
      <c r="F148" s="19">
        <f t="shared" si="9"/>
        <v>6512</v>
      </c>
      <c r="G148" s="19" t="s">
        <v>54</v>
      </c>
      <c r="H148" s="21"/>
      <c r="I148" s="21"/>
      <c r="J148" s="22">
        <v>2.91</v>
      </c>
      <c r="K148" s="23"/>
      <c r="L148" s="61">
        <f t="shared" si="10"/>
        <v>2.91</v>
      </c>
    </row>
    <row r="149" spans="1:12" ht="15" customHeight="1" x14ac:dyDescent="0.3">
      <c r="A149" s="17" t="s">
        <v>58</v>
      </c>
      <c r="B149" s="18" t="s">
        <v>165</v>
      </c>
      <c r="C149" s="19">
        <v>2127.7199999999998</v>
      </c>
      <c r="D149" s="19" t="s">
        <v>54</v>
      </c>
      <c r="E149" s="20">
        <v>2</v>
      </c>
      <c r="F149" s="19">
        <f t="shared" si="9"/>
        <v>4255.4399999999996</v>
      </c>
      <c r="G149" s="19" t="s">
        <v>54</v>
      </c>
      <c r="H149" s="21"/>
      <c r="I149" s="21"/>
      <c r="J149" s="22">
        <v>2.91</v>
      </c>
      <c r="K149" s="23"/>
      <c r="L149" s="61">
        <f t="shared" si="10"/>
        <v>2.91</v>
      </c>
    </row>
    <row r="150" spans="1:12" ht="15" customHeight="1" x14ac:dyDescent="0.3">
      <c r="A150" s="17" t="s">
        <v>58</v>
      </c>
      <c r="B150" s="18" t="s">
        <v>166</v>
      </c>
      <c r="C150" s="19">
        <v>2127.7199999999998</v>
      </c>
      <c r="D150" s="19" t="s">
        <v>54</v>
      </c>
      <c r="E150" s="20">
        <v>1</v>
      </c>
      <c r="F150" s="19">
        <f t="shared" si="9"/>
        <v>2127.7199999999998</v>
      </c>
      <c r="G150" s="19" t="s">
        <v>54</v>
      </c>
      <c r="H150" s="21"/>
      <c r="I150" s="21"/>
      <c r="J150" s="22">
        <v>2.91</v>
      </c>
      <c r="K150" s="23"/>
      <c r="L150" s="61">
        <f t="shared" si="10"/>
        <v>2.91</v>
      </c>
    </row>
    <row r="151" spans="1:12" ht="15" customHeight="1" x14ac:dyDescent="0.3">
      <c r="A151" s="17" t="s">
        <v>58</v>
      </c>
      <c r="B151" s="18" t="s">
        <v>167</v>
      </c>
      <c r="C151" s="19">
        <v>2127.7199999999998</v>
      </c>
      <c r="D151" s="19" t="s">
        <v>54</v>
      </c>
      <c r="E151" s="20">
        <v>1</v>
      </c>
      <c r="F151" s="19">
        <f t="shared" si="9"/>
        <v>2127.7199999999998</v>
      </c>
      <c r="G151" s="19" t="s">
        <v>54</v>
      </c>
      <c r="H151" s="21"/>
      <c r="I151" s="21"/>
      <c r="J151" s="22">
        <v>2.91</v>
      </c>
      <c r="K151" s="23"/>
      <c r="L151" s="61">
        <f t="shared" si="10"/>
        <v>2.91</v>
      </c>
    </row>
    <row r="152" spans="1:12" ht="15" customHeight="1" x14ac:dyDescent="0.3">
      <c r="A152" s="17" t="s">
        <v>168</v>
      </c>
      <c r="B152" s="18" t="s">
        <v>169</v>
      </c>
      <c r="C152" s="19">
        <v>8351.91</v>
      </c>
      <c r="D152" s="19" t="s">
        <v>54</v>
      </c>
      <c r="E152" s="20">
        <v>1</v>
      </c>
      <c r="F152" s="19">
        <f t="shared" si="9"/>
        <v>8351.91</v>
      </c>
      <c r="G152" s="19" t="s">
        <v>54</v>
      </c>
      <c r="H152" s="21"/>
      <c r="I152" s="21"/>
      <c r="J152" s="22">
        <v>2.91</v>
      </c>
      <c r="K152" s="23"/>
      <c r="L152" s="61">
        <f t="shared" si="10"/>
        <v>2.91</v>
      </c>
    </row>
    <row r="153" spans="1:12" ht="15" customHeight="1" x14ac:dyDescent="0.3">
      <c r="A153" s="17" t="s">
        <v>36</v>
      </c>
      <c r="B153" s="18" t="s">
        <v>170</v>
      </c>
      <c r="C153" s="19">
        <v>8351.91</v>
      </c>
      <c r="D153" s="19" t="s">
        <v>54</v>
      </c>
      <c r="E153" s="20">
        <v>1</v>
      </c>
      <c r="F153" s="19">
        <f t="shared" si="9"/>
        <v>8351.91</v>
      </c>
      <c r="G153" s="19" t="s">
        <v>54</v>
      </c>
      <c r="H153" s="21"/>
      <c r="I153" s="21"/>
      <c r="J153" s="22">
        <v>2.91</v>
      </c>
      <c r="K153" s="23"/>
      <c r="L153" s="61">
        <f t="shared" si="10"/>
        <v>2.91</v>
      </c>
    </row>
    <row r="154" spans="1:12" ht="15" customHeight="1" x14ac:dyDescent="0.3">
      <c r="A154" s="17" t="s">
        <v>38</v>
      </c>
      <c r="B154" s="18" t="s">
        <v>171</v>
      </c>
      <c r="C154" s="19">
        <v>7257.31</v>
      </c>
      <c r="D154" s="19" t="s">
        <v>54</v>
      </c>
      <c r="E154" s="20">
        <v>1</v>
      </c>
      <c r="F154" s="19">
        <f t="shared" si="9"/>
        <v>7257.31</v>
      </c>
      <c r="G154" s="19" t="s">
        <v>54</v>
      </c>
      <c r="H154" s="21"/>
      <c r="I154" s="21"/>
      <c r="J154" s="22">
        <v>2.91</v>
      </c>
      <c r="K154" s="23"/>
      <c r="L154" s="61">
        <f t="shared" si="10"/>
        <v>2.91</v>
      </c>
    </row>
    <row r="155" spans="1:12" ht="15" customHeight="1" x14ac:dyDescent="0.3">
      <c r="A155" s="17" t="s">
        <v>32</v>
      </c>
      <c r="B155" s="18" t="s">
        <v>172</v>
      </c>
      <c r="C155" s="19">
        <v>7105.84</v>
      </c>
      <c r="D155" s="19" t="s">
        <v>54</v>
      </c>
      <c r="E155" s="20">
        <v>1</v>
      </c>
      <c r="F155" s="19">
        <f t="shared" si="9"/>
        <v>7105.84</v>
      </c>
      <c r="G155" s="19" t="s">
        <v>54</v>
      </c>
      <c r="H155" s="21"/>
      <c r="I155" s="21"/>
      <c r="J155" s="22">
        <v>2.91</v>
      </c>
      <c r="K155" s="23"/>
      <c r="L155" s="61">
        <f t="shared" si="10"/>
        <v>2.91</v>
      </c>
    </row>
    <row r="156" spans="1:12" ht="15" customHeight="1" x14ac:dyDescent="0.3">
      <c r="A156" s="17" t="s">
        <v>34</v>
      </c>
      <c r="B156" s="18" t="s">
        <v>173</v>
      </c>
      <c r="C156" s="19">
        <v>4897.29</v>
      </c>
      <c r="D156" s="19" t="s">
        <v>54</v>
      </c>
      <c r="E156" s="20">
        <v>1</v>
      </c>
      <c r="F156" s="19">
        <f t="shared" si="9"/>
        <v>4897.29</v>
      </c>
      <c r="G156" s="19" t="s">
        <v>54</v>
      </c>
      <c r="H156" s="21"/>
      <c r="I156" s="21"/>
      <c r="J156" s="22">
        <v>2.91</v>
      </c>
      <c r="K156" s="23"/>
      <c r="L156" s="61">
        <f t="shared" si="10"/>
        <v>2.91</v>
      </c>
    </row>
    <row r="157" spans="1:12" ht="15" customHeight="1" x14ac:dyDescent="0.3">
      <c r="A157" s="17" t="s">
        <v>22</v>
      </c>
      <c r="B157" s="18" t="s">
        <v>174</v>
      </c>
      <c r="C157" s="19">
        <v>9929.1</v>
      </c>
      <c r="D157" s="19" t="s">
        <v>54</v>
      </c>
      <c r="E157" s="20">
        <v>1</v>
      </c>
      <c r="F157" s="19">
        <f t="shared" si="9"/>
        <v>9929.1</v>
      </c>
      <c r="G157" s="19" t="s">
        <v>54</v>
      </c>
      <c r="H157" s="21"/>
      <c r="I157" s="21"/>
      <c r="J157" s="22">
        <v>2.91</v>
      </c>
      <c r="K157" s="23"/>
      <c r="L157" s="61">
        <f t="shared" si="10"/>
        <v>2.91</v>
      </c>
    </row>
    <row r="158" spans="1:12" ht="15" customHeight="1" x14ac:dyDescent="0.3">
      <c r="A158" s="17" t="s">
        <v>20</v>
      </c>
      <c r="B158" s="18" t="s">
        <v>175</v>
      </c>
      <c r="C158" s="19">
        <v>6506.01</v>
      </c>
      <c r="D158" s="19" t="s">
        <v>54</v>
      </c>
      <c r="E158" s="20">
        <v>1</v>
      </c>
      <c r="F158" s="19">
        <f t="shared" si="9"/>
        <v>6506.01</v>
      </c>
      <c r="G158" s="19" t="s">
        <v>54</v>
      </c>
      <c r="H158" s="21"/>
      <c r="I158" s="21"/>
      <c r="J158" s="22">
        <v>2.91</v>
      </c>
      <c r="K158" s="23"/>
      <c r="L158" s="61">
        <f t="shared" si="10"/>
        <v>2.91</v>
      </c>
    </row>
    <row r="159" spans="1:12" ht="15" customHeight="1" x14ac:dyDescent="0.3">
      <c r="A159" s="17" t="s">
        <v>12</v>
      </c>
      <c r="B159" s="18" t="s">
        <v>176</v>
      </c>
      <c r="C159" s="19">
        <v>8341.0499999999993</v>
      </c>
      <c r="D159" s="19" t="s">
        <v>54</v>
      </c>
      <c r="E159" s="20">
        <v>1</v>
      </c>
      <c r="F159" s="19">
        <f t="shared" si="9"/>
        <v>8341.0499999999993</v>
      </c>
      <c r="G159" s="19" t="s">
        <v>54</v>
      </c>
      <c r="H159" s="21"/>
      <c r="I159" s="21"/>
      <c r="J159" s="22">
        <v>2.91</v>
      </c>
      <c r="K159" s="23"/>
      <c r="L159" s="61">
        <f t="shared" si="10"/>
        <v>2.91</v>
      </c>
    </row>
    <row r="160" spans="1:12" ht="15" customHeight="1" x14ac:dyDescent="0.3">
      <c r="A160" s="17" t="s">
        <v>15</v>
      </c>
      <c r="B160" s="18" t="s">
        <v>177</v>
      </c>
      <c r="C160" s="19">
        <v>4787.76</v>
      </c>
      <c r="D160" s="19" t="s">
        <v>54</v>
      </c>
      <c r="E160" s="20">
        <v>1</v>
      </c>
      <c r="F160" s="19">
        <f t="shared" si="9"/>
        <v>4787.76</v>
      </c>
      <c r="G160" s="19" t="s">
        <v>54</v>
      </c>
      <c r="H160" s="21"/>
      <c r="I160" s="21"/>
      <c r="J160" s="22">
        <v>2.91</v>
      </c>
      <c r="K160" s="23"/>
      <c r="L160" s="61">
        <f t="shared" si="10"/>
        <v>2.91</v>
      </c>
    </row>
    <row r="161" spans="1:12" ht="15" customHeight="1" x14ac:dyDescent="0.3">
      <c r="A161" s="17" t="s">
        <v>108</v>
      </c>
      <c r="B161" s="18" t="s">
        <v>178</v>
      </c>
      <c r="C161" s="19">
        <v>2417.1</v>
      </c>
      <c r="D161" s="19" t="s">
        <v>54</v>
      </c>
      <c r="E161" s="20">
        <v>1</v>
      </c>
      <c r="F161" s="19">
        <f t="shared" si="9"/>
        <v>2417.1</v>
      </c>
      <c r="G161" s="19" t="s">
        <v>54</v>
      </c>
      <c r="H161" s="21"/>
      <c r="I161" s="21"/>
      <c r="J161" s="22">
        <v>2.91</v>
      </c>
      <c r="K161" s="23"/>
      <c r="L161" s="61">
        <f t="shared" si="10"/>
        <v>2.91</v>
      </c>
    </row>
    <row r="162" spans="1:12" ht="15" customHeight="1" x14ac:dyDescent="0.3">
      <c r="A162" s="17" t="s">
        <v>46</v>
      </c>
      <c r="B162" s="18" t="s">
        <v>179</v>
      </c>
      <c r="C162" s="19">
        <v>8351.91</v>
      </c>
      <c r="D162" s="19" t="s">
        <v>54</v>
      </c>
      <c r="E162" s="20">
        <v>1</v>
      </c>
      <c r="F162" s="19">
        <f t="shared" si="9"/>
        <v>8351.91</v>
      </c>
      <c r="G162" s="19" t="s">
        <v>54</v>
      </c>
      <c r="H162" s="21"/>
      <c r="I162" s="21"/>
      <c r="J162" s="22">
        <v>2.91</v>
      </c>
      <c r="K162" s="23"/>
      <c r="L162" s="61">
        <f t="shared" si="10"/>
        <v>2.91</v>
      </c>
    </row>
    <row r="163" spans="1:12" ht="15" customHeight="1" x14ac:dyDescent="0.3">
      <c r="A163" s="17" t="s">
        <v>27</v>
      </c>
      <c r="B163" s="18" t="s">
        <v>180</v>
      </c>
      <c r="C163" s="19">
        <v>4897.29</v>
      </c>
      <c r="D163" s="19" t="s">
        <v>54</v>
      </c>
      <c r="E163" s="20">
        <v>1</v>
      </c>
      <c r="F163" s="19">
        <f t="shared" si="9"/>
        <v>4897.29</v>
      </c>
      <c r="G163" s="19" t="s">
        <v>54</v>
      </c>
      <c r="H163" s="21"/>
      <c r="I163" s="21"/>
      <c r="J163" s="22">
        <v>2.91</v>
      </c>
      <c r="K163" s="23"/>
      <c r="L163" s="61">
        <f t="shared" si="10"/>
        <v>2.91</v>
      </c>
    </row>
    <row r="164" spans="1:12" ht="15" customHeight="1" thickBot="1" x14ac:dyDescent="0.35">
      <c r="A164" s="26" t="s">
        <v>25</v>
      </c>
      <c r="B164" s="27" t="s">
        <v>181</v>
      </c>
      <c r="C164" s="28">
        <v>6590.9</v>
      </c>
      <c r="D164" s="28" t="s">
        <v>54</v>
      </c>
      <c r="E164" s="43">
        <v>1</v>
      </c>
      <c r="F164" s="28">
        <f t="shared" si="9"/>
        <v>6590.9</v>
      </c>
      <c r="G164" s="28" t="s">
        <v>54</v>
      </c>
      <c r="H164" s="30"/>
      <c r="I164" s="30"/>
      <c r="J164" s="31">
        <v>2.91</v>
      </c>
      <c r="K164" s="32"/>
      <c r="L164" s="61">
        <f t="shared" si="10"/>
        <v>2.91</v>
      </c>
    </row>
    <row r="165" spans="1:12" ht="15" customHeight="1" x14ac:dyDescent="0.3">
      <c r="A165" s="9" t="s">
        <v>46</v>
      </c>
      <c r="B165" s="10" t="s">
        <v>182</v>
      </c>
      <c r="C165" s="11">
        <v>16582.2</v>
      </c>
      <c r="D165" s="11">
        <v>30499.08</v>
      </c>
      <c r="E165" s="12">
        <v>1</v>
      </c>
      <c r="F165" s="11">
        <f t="shared" si="9"/>
        <v>16582.2</v>
      </c>
      <c r="G165" s="11">
        <f>D165*E165</f>
        <v>30499.08</v>
      </c>
      <c r="H165" s="13">
        <f>SUM(F165:F173)</f>
        <v>125175.93</v>
      </c>
      <c r="I165" s="13">
        <f>SUM(G165:G173)</f>
        <v>242836.27000000002</v>
      </c>
      <c r="J165" s="14">
        <f t="shared" ref="J165:J187" si="11">D165/C165</f>
        <v>1.8392662011072114</v>
      </c>
      <c r="K165" s="15">
        <f>I165/H165</f>
        <v>1.9399597830030104</v>
      </c>
      <c r="L165" s="24">
        <f t="shared" si="10"/>
        <v>1.84</v>
      </c>
    </row>
    <row r="166" spans="1:12" ht="15" customHeight="1" x14ac:dyDescent="0.3">
      <c r="A166" s="17" t="s">
        <v>48</v>
      </c>
      <c r="B166" s="18" t="s">
        <v>183</v>
      </c>
      <c r="C166" s="19">
        <v>9632.9599999999991</v>
      </c>
      <c r="D166" s="19">
        <v>18064.52</v>
      </c>
      <c r="E166" s="20">
        <v>1</v>
      </c>
      <c r="F166" s="19">
        <f t="shared" si="9"/>
        <v>9632.9599999999991</v>
      </c>
      <c r="G166" s="19">
        <f t="shared" ref="G166:G187" si="12">D166*E166</f>
        <v>18064.52</v>
      </c>
      <c r="H166" s="21"/>
      <c r="I166" s="21"/>
      <c r="J166" s="22">
        <f t="shared" si="11"/>
        <v>1.8752823638839984</v>
      </c>
      <c r="K166" s="23"/>
      <c r="L166" s="24">
        <f t="shared" si="10"/>
        <v>1.88</v>
      </c>
    </row>
    <row r="167" spans="1:12" ht="15" customHeight="1" x14ac:dyDescent="0.3">
      <c r="A167" s="17" t="s">
        <v>104</v>
      </c>
      <c r="B167" s="18" t="s">
        <v>184</v>
      </c>
      <c r="C167" s="19">
        <v>1798.48</v>
      </c>
      <c r="D167" s="19">
        <v>4440.5600000000004</v>
      </c>
      <c r="E167" s="20">
        <v>3</v>
      </c>
      <c r="F167" s="19">
        <f t="shared" si="9"/>
        <v>5395.4400000000005</v>
      </c>
      <c r="G167" s="19">
        <f t="shared" si="12"/>
        <v>13321.68</v>
      </c>
      <c r="H167" s="21"/>
      <c r="I167" s="21"/>
      <c r="J167" s="22">
        <f t="shared" si="11"/>
        <v>2.4690627641119169</v>
      </c>
      <c r="K167" s="23"/>
      <c r="L167" s="24">
        <f t="shared" si="10"/>
        <v>2.4700000000000002</v>
      </c>
    </row>
    <row r="168" spans="1:12" ht="15" customHeight="1" x14ac:dyDescent="0.3">
      <c r="A168" s="17" t="s">
        <v>27</v>
      </c>
      <c r="B168" s="18" t="s">
        <v>185</v>
      </c>
      <c r="C168" s="19">
        <v>4475.3999999999996</v>
      </c>
      <c r="D168" s="19">
        <v>8937.0499999999993</v>
      </c>
      <c r="E168" s="20">
        <v>7</v>
      </c>
      <c r="F168" s="19">
        <f t="shared" si="9"/>
        <v>31327.799999999996</v>
      </c>
      <c r="G168" s="19">
        <f t="shared" si="12"/>
        <v>62559.349999999991</v>
      </c>
      <c r="H168" s="21"/>
      <c r="I168" s="21"/>
      <c r="J168" s="22">
        <f t="shared" si="11"/>
        <v>1.9969276489252357</v>
      </c>
      <c r="K168" s="23"/>
      <c r="L168" s="24">
        <f t="shared" si="10"/>
        <v>2</v>
      </c>
    </row>
    <row r="169" spans="1:12" ht="15" customHeight="1" x14ac:dyDescent="0.3">
      <c r="A169" s="17" t="s">
        <v>25</v>
      </c>
      <c r="B169" s="18" t="s">
        <v>186</v>
      </c>
      <c r="C169" s="19">
        <v>6590.9</v>
      </c>
      <c r="D169" s="19">
        <v>12702.16</v>
      </c>
      <c r="E169" s="20">
        <v>4</v>
      </c>
      <c r="F169" s="19">
        <f t="shared" si="9"/>
        <v>26363.599999999999</v>
      </c>
      <c r="G169" s="19">
        <f t="shared" si="12"/>
        <v>50808.639999999999</v>
      </c>
      <c r="H169" s="21"/>
      <c r="I169" s="21"/>
      <c r="J169" s="22">
        <f t="shared" si="11"/>
        <v>1.9272269341061161</v>
      </c>
      <c r="K169" s="23"/>
      <c r="L169" s="24">
        <f t="shared" si="10"/>
        <v>1.93</v>
      </c>
    </row>
    <row r="170" spans="1:12" ht="15" customHeight="1" x14ac:dyDescent="0.3">
      <c r="A170" s="17" t="s">
        <v>38</v>
      </c>
      <c r="B170" s="18" t="s">
        <v>187</v>
      </c>
      <c r="C170" s="19">
        <v>7257.31</v>
      </c>
      <c r="D170" s="19">
        <v>13854.12</v>
      </c>
      <c r="E170" s="20">
        <v>1</v>
      </c>
      <c r="F170" s="19">
        <f t="shared" si="9"/>
        <v>7257.31</v>
      </c>
      <c r="G170" s="19">
        <f t="shared" si="12"/>
        <v>13854.12</v>
      </c>
      <c r="H170" s="21"/>
      <c r="I170" s="21"/>
      <c r="J170" s="22">
        <f t="shared" si="11"/>
        <v>1.9089883166076687</v>
      </c>
      <c r="K170" s="23"/>
      <c r="L170" s="24">
        <f t="shared" si="10"/>
        <v>1.91</v>
      </c>
    </row>
    <row r="171" spans="1:12" ht="15" customHeight="1" x14ac:dyDescent="0.3">
      <c r="A171" s="17" t="s">
        <v>36</v>
      </c>
      <c r="B171" s="18" t="s">
        <v>188</v>
      </c>
      <c r="C171" s="19">
        <v>11581.68</v>
      </c>
      <c r="D171" s="19">
        <v>21551.38</v>
      </c>
      <c r="E171" s="20">
        <v>1</v>
      </c>
      <c r="F171" s="19">
        <f t="shared" si="9"/>
        <v>11581.68</v>
      </c>
      <c r="G171" s="19">
        <f t="shared" si="12"/>
        <v>21551.38</v>
      </c>
      <c r="H171" s="21"/>
      <c r="I171" s="21"/>
      <c r="J171" s="22">
        <f t="shared" si="11"/>
        <v>1.8608163927858481</v>
      </c>
      <c r="K171" s="23"/>
      <c r="L171" s="24">
        <f t="shared" si="10"/>
        <v>1.86</v>
      </c>
    </row>
    <row r="172" spans="1:12" ht="15" customHeight="1" x14ac:dyDescent="0.3">
      <c r="A172" s="17" t="s">
        <v>32</v>
      </c>
      <c r="B172" s="18" t="s">
        <v>189</v>
      </c>
      <c r="C172" s="19">
        <v>7105.84</v>
      </c>
      <c r="D172" s="19">
        <v>13583.11</v>
      </c>
      <c r="E172" s="20">
        <v>1</v>
      </c>
      <c r="F172" s="19">
        <f t="shared" si="9"/>
        <v>7105.84</v>
      </c>
      <c r="G172" s="19">
        <f t="shared" si="12"/>
        <v>13583.11</v>
      </c>
      <c r="H172" s="21"/>
      <c r="I172" s="21"/>
      <c r="J172" s="22">
        <f t="shared" si="11"/>
        <v>1.9115417740900442</v>
      </c>
      <c r="K172" s="23"/>
      <c r="L172" s="24">
        <f t="shared" si="10"/>
        <v>1.91</v>
      </c>
    </row>
    <row r="173" spans="1:12" ht="15" customHeight="1" thickBot="1" x14ac:dyDescent="0.35">
      <c r="A173" s="26" t="s">
        <v>22</v>
      </c>
      <c r="B173" s="27" t="s">
        <v>190</v>
      </c>
      <c r="C173" s="28">
        <v>9929.1</v>
      </c>
      <c r="D173" s="28">
        <v>18594.39</v>
      </c>
      <c r="E173" s="43">
        <v>1</v>
      </c>
      <c r="F173" s="28">
        <f t="shared" si="9"/>
        <v>9929.1</v>
      </c>
      <c r="G173" s="28">
        <f t="shared" si="12"/>
        <v>18594.39</v>
      </c>
      <c r="H173" s="30"/>
      <c r="I173" s="30"/>
      <c r="J173" s="31">
        <f t="shared" si="11"/>
        <v>1.8727165604133305</v>
      </c>
      <c r="K173" s="32"/>
      <c r="L173" s="24">
        <f t="shared" si="10"/>
        <v>1.87</v>
      </c>
    </row>
    <row r="174" spans="1:12" ht="15" customHeight="1" thickBot="1" x14ac:dyDescent="0.35">
      <c r="A174" s="54" t="s">
        <v>65</v>
      </c>
      <c r="B174" s="62" t="s">
        <v>191</v>
      </c>
      <c r="C174" s="56">
        <v>2684.53</v>
      </c>
      <c r="D174" s="56">
        <v>5954.18</v>
      </c>
      <c r="E174" s="63">
        <v>1</v>
      </c>
      <c r="F174" s="64">
        <f t="shared" si="9"/>
        <v>2684.53</v>
      </c>
      <c r="G174" s="56">
        <f t="shared" si="12"/>
        <v>5954.18</v>
      </c>
      <c r="H174" s="58">
        <f>SUM(F174)</f>
        <v>2684.53</v>
      </c>
      <c r="I174" s="58">
        <f>SUM(G174)</f>
        <v>5954.18</v>
      </c>
      <c r="J174" s="59">
        <f t="shared" si="11"/>
        <v>2.217959940846256</v>
      </c>
      <c r="K174" s="65">
        <f>I174/H174</f>
        <v>2.217959940846256</v>
      </c>
      <c r="L174" s="24">
        <f t="shared" si="10"/>
        <v>2.2200000000000002</v>
      </c>
    </row>
    <row r="175" spans="1:12" ht="15" customHeight="1" x14ac:dyDescent="0.3">
      <c r="A175" s="9" t="s">
        <v>68</v>
      </c>
      <c r="B175" s="10" t="s">
        <v>192</v>
      </c>
      <c r="C175" s="11">
        <v>3500</v>
      </c>
      <c r="D175" s="11">
        <v>7268.13</v>
      </c>
      <c r="E175" s="12">
        <v>1</v>
      </c>
      <c r="F175" s="11">
        <f t="shared" si="9"/>
        <v>3500</v>
      </c>
      <c r="G175" s="11">
        <f t="shared" si="12"/>
        <v>7268.13</v>
      </c>
      <c r="H175" s="13">
        <f>SUM(F175:F177)</f>
        <v>15000</v>
      </c>
      <c r="I175" s="13">
        <f>SUM(G175:G177)</f>
        <v>30683.11</v>
      </c>
      <c r="J175" s="14">
        <f t="shared" si="11"/>
        <v>2.0766085714285714</v>
      </c>
      <c r="K175" s="15">
        <f>I175/H175</f>
        <v>2.0455406666666667</v>
      </c>
      <c r="L175" s="24">
        <f t="shared" si="10"/>
        <v>2.08</v>
      </c>
    </row>
    <row r="176" spans="1:12" ht="15" customHeight="1" x14ac:dyDescent="0.3">
      <c r="A176" s="17" t="s">
        <v>27</v>
      </c>
      <c r="B176" s="18" t="s">
        <v>193</v>
      </c>
      <c r="C176" s="19">
        <v>5000</v>
      </c>
      <c r="D176" s="66">
        <v>10185.790000000001</v>
      </c>
      <c r="E176" s="20">
        <v>1</v>
      </c>
      <c r="F176" s="19">
        <f t="shared" si="9"/>
        <v>5000</v>
      </c>
      <c r="G176" s="19">
        <f t="shared" si="12"/>
        <v>10185.790000000001</v>
      </c>
      <c r="H176" s="21"/>
      <c r="I176" s="21"/>
      <c r="J176" s="22">
        <f t="shared" si="11"/>
        <v>2.0371580000000002</v>
      </c>
      <c r="K176" s="23"/>
      <c r="L176" s="24">
        <f t="shared" si="10"/>
        <v>2.04</v>
      </c>
    </row>
    <row r="177" spans="1:12" ht="15" customHeight="1" thickBot="1" x14ac:dyDescent="0.35">
      <c r="A177" s="26" t="s">
        <v>25</v>
      </c>
      <c r="B177" s="27" t="s">
        <v>194</v>
      </c>
      <c r="C177" s="28">
        <v>6500</v>
      </c>
      <c r="D177" s="28">
        <v>13229.19</v>
      </c>
      <c r="E177" s="43">
        <v>1</v>
      </c>
      <c r="F177" s="28">
        <f t="shared" si="9"/>
        <v>6500</v>
      </c>
      <c r="G177" s="28">
        <f t="shared" si="12"/>
        <v>13229.19</v>
      </c>
      <c r="H177" s="30"/>
      <c r="I177" s="30"/>
      <c r="J177" s="31">
        <f t="shared" si="11"/>
        <v>2.0352600000000001</v>
      </c>
      <c r="K177" s="32"/>
      <c r="L177" s="24">
        <f t="shared" si="10"/>
        <v>2.04</v>
      </c>
    </row>
    <row r="178" spans="1:12" ht="15" customHeight="1" x14ac:dyDescent="0.3">
      <c r="A178" s="9" t="s">
        <v>74</v>
      </c>
      <c r="B178" s="10" t="s">
        <v>195</v>
      </c>
      <c r="C178" s="11">
        <v>1570.23</v>
      </c>
      <c r="D178" s="11">
        <v>4766.6499999999996</v>
      </c>
      <c r="E178" s="12">
        <v>0.5</v>
      </c>
      <c r="F178" s="11">
        <f t="shared" si="9"/>
        <v>785.11500000000001</v>
      </c>
      <c r="G178" s="11">
        <f t="shared" si="12"/>
        <v>2383.3249999999998</v>
      </c>
      <c r="H178" s="13">
        <f>SUM(F178:F179)</f>
        <v>3925.5749999999998</v>
      </c>
      <c r="I178" s="13">
        <f>SUM(G178:G179)</f>
        <v>11916.645</v>
      </c>
      <c r="J178" s="14">
        <f t="shared" si="11"/>
        <v>3.0356380912350418</v>
      </c>
      <c r="K178" s="15">
        <f>I178/H178</f>
        <v>3.0356431860300721</v>
      </c>
      <c r="L178" s="24">
        <f t="shared" si="10"/>
        <v>3.04</v>
      </c>
    </row>
    <row r="179" spans="1:12" ht="15" customHeight="1" thickBot="1" x14ac:dyDescent="0.35">
      <c r="A179" s="26" t="s">
        <v>74</v>
      </c>
      <c r="B179" s="27" t="s">
        <v>196</v>
      </c>
      <c r="C179" s="28">
        <v>1570.23</v>
      </c>
      <c r="D179" s="28">
        <v>4766.66</v>
      </c>
      <c r="E179" s="43">
        <v>2</v>
      </c>
      <c r="F179" s="28">
        <f t="shared" si="9"/>
        <v>3140.46</v>
      </c>
      <c r="G179" s="28">
        <f t="shared" si="12"/>
        <v>9533.32</v>
      </c>
      <c r="H179" s="30"/>
      <c r="I179" s="30"/>
      <c r="J179" s="31">
        <f t="shared" si="11"/>
        <v>3.0356444597288292</v>
      </c>
      <c r="K179" s="32"/>
      <c r="L179" s="24">
        <f t="shared" si="10"/>
        <v>3.04</v>
      </c>
    </row>
    <row r="180" spans="1:12" ht="15" customHeight="1" x14ac:dyDescent="0.3">
      <c r="A180" s="9" t="s">
        <v>74</v>
      </c>
      <c r="B180" s="10" t="s">
        <v>197</v>
      </c>
      <c r="C180" s="11">
        <v>1600</v>
      </c>
      <c r="D180" s="11">
        <v>3333.24</v>
      </c>
      <c r="E180" s="12">
        <v>3</v>
      </c>
      <c r="F180" s="11">
        <f t="shared" si="9"/>
        <v>4800</v>
      </c>
      <c r="G180" s="11">
        <f>D180*E180</f>
        <v>9999.7199999999993</v>
      </c>
      <c r="H180" s="13">
        <f>SUM(F180:F187)</f>
        <v>32700</v>
      </c>
      <c r="I180" s="13">
        <f>SUM(G180:G187)</f>
        <v>65322.81</v>
      </c>
      <c r="J180" s="14">
        <f t="shared" si="11"/>
        <v>2.083275</v>
      </c>
      <c r="K180" s="15">
        <f>I180/H180</f>
        <v>1.9976394495412844</v>
      </c>
      <c r="L180" s="24">
        <f t="shared" si="10"/>
        <v>2.08</v>
      </c>
    </row>
    <row r="181" spans="1:12" ht="15" customHeight="1" x14ac:dyDescent="0.3">
      <c r="A181" s="17" t="s">
        <v>104</v>
      </c>
      <c r="B181" s="18" t="s">
        <v>198</v>
      </c>
      <c r="C181" s="19">
        <v>1800</v>
      </c>
      <c r="D181" s="66">
        <v>3888.55</v>
      </c>
      <c r="E181" s="20">
        <v>3</v>
      </c>
      <c r="F181" s="19">
        <f t="shared" si="9"/>
        <v>5400</v>
      </c>
      <c r="G181" s="19">
        <f t="shared" si="12"/>
        <v>11665.650000000001</v>
      </c>
      <c r="H181" s="21"/>
      <c r="I181" s="21"/>
      <c r="J181" s="22">
        <f t="shared" si="11"/>
        <v>2.1603055555555555</v>
      </c>
      <c r="K181" s="23"/>
      <c r="L181" s="24">
        <f t="shared" si="10"/>
        <v>2.16</v>
      </c>
    </row>
    <row r="182" spans="1:12" ht="15" customHeight="1" x14ac:dyDescent="0.3">
      <c r="A182" s="17" t="s">
        <v>27</v>
      </c>
      <c r="B182" s="18" t="s">
        <v>199</v>
      </c>
      <c r="C182" s="19">
        <v>5000</v>
      </c>
      <c r="D182" s="66">
        <v>9524.7900000000009</v>
      </c>
      <c r="E182" s="20">
        <v>1</v>
      </c>
      <c r="F182" s="19">
        <f t="shared" si="9"/>
        <v>5000</v>
      </c>
      <c r="G182" s="19">
        <f t="shared" si="12"/>
        <v>9524.7900000000009</v>
      </c>
      <c r="H182" s="21"/>
      <c r="I182" s="21"/>
      <c r="J182" s="22">
        <f t="shared" si="11"/>
        <v>1.9049580000000002</v>
      </c>
      <c r="K182" s="23"/>
      <c r="L182" s="24">
        <f t="shared" si="10"/>
        <v>1.9</v>
      </c>
    </row>
    <row r="183" spans="1:12" ht="15" customHeight="1" x14ac:dyDescent="0.3">
      <c r="A183" s="17" t="s">
        <v>68</v>
      </c>
      <c r="B183" s="18" t="s">
        <v>200</v>
      </c>
      <c r="C183" s="19">
        <v>3500</v>
      </c>
      <c r="D183" s="66">
        <v>6826.53</v>
      </c>
      <c r="E183" s="20">
        <v>1</v>
      </c>
      <c r="F183" s="19">
        <f t="shared" si="9"/>
        <v>3500</v>
      </c>
      <c r="G183" s="19">
        <f t="shared" si="12"/>
        <v>6826.53</v>
      </c>
      <c r="H183" s="21"/>
      <c r="I183" s="21"/>
      <c r="J183" s="22">
        <f t="shared" si="11"/>
        <v>1.9504371428571428</v>
      </c>
      <c r="K183" s="23"/>
      <c r="L183" s="24">
        <f t="shared" si="10"/>
        <v>1.95</v>
      </c>
    </row>
    <row r="184" spans="1:12" ht="15" customHeight="1" x14ac:dyDescent="0.3">
      <c r="A184" s="17" t="s">
        <v>201</v>
      </c>
      <c r="B184" s="18" t="s">
        <v>202</v>
      </c>
      <c r="C184" s="19">
        <v>3500</v>
      </c>
      <c r="D184" s="66">
        <v>6826.53</v>
      </c>
      <c r="E184" s="20">
        <v>1</v>
      </c>
      <c r="F184" s="19">
        <f t="shared" si="9"/>
        <v>3500</v>
      </c>
      <c r="G184" s="19">
        <f t="shared" si="12"/>
        <v>6826.53</v>
      </c>
      <c r="H184" s="21"/>
      <c r="I184" s="21"/>
      <c r="J184" s="22">
        <f t="shared" si="11"/>
        <v>1.9504371428571428</v>
      </c>
      <c r="K184" s="23"/>
      <c r="L184" s="24">
        <f t="shared" si="10"/>
        <v>1.95</v>
      </c>
    </row>
    <row r="185" spans="1:12" ht="15" customHeight="1" x14ac:dyDescent="0.3">
      <c r="A185" s="17" t="s">
        <v>68</v>
      </c>
      <c r="B185" s="18" t="s">
        <v>203</v>
      </c>
      <c r="C185" s="19">
        <v>3500</v>
      </c>
      <c r="D185" s="66">
        <v>6826.53</v>
      </c>
      <c r="E185" s="20">
        <v>1</v>
      </c>
      <c r="F185" s="19">
        <f t="shared" si="9"/>
        <v>3500</v>
      </c>
      <c r="G185" s="19">
        <f t="shared" si="12"/>
        <v>6826.53</v>
      </c>
      <c r="H185" s="21"/>
      <c r="I185" s="21"/>
      <c r="J185" s="22">
        <f t="shared" si="11"/>
        <v>1.9504371428571428</v>
      </c>
      <c r="K185" s="23"/>
      <c r="L185" s="24">
        <f t="shared" si="10"/>
        <v>1.95</v>
      </c>
    </row>
    <row r="186" spans="1:12" ht="15" customHeight="1" x14ac:dyDescent="0.3">
      <c r="A186" s="17" t="s">
        <v>204</v>
      </c>
      <c r="B186" s="18" t="s">
        <v>205</v>
      </c>
      <c r="C186" s="19">
        <v>3500</v>
      </c>
      <c r="D186" s="66">
        <v>6826.53</v>
      </c>
      <c r="E186" s="20">
        <v>1</v>
      </c>
      <c r="F186" s="19">
        <f t="shared" si="9"/>
        <v>3500</v>
      </c>
      <c r="G186" s="19">
        <f t="shared" si="12"/>
        <v>6826.53</v>
      </c>
      <c r="H186" s="21"/>
      <c r="I186" s="21"/>
      <c r="J186" s="22">
        <f t="shared" si="11"/>
        <v>1.9504371428571428</v>
      </c>
      <c r="K186" s="23"/>
      <c r="L186" s="24">
        <f t="shared" si="10"/>
        <v>1.95</v>
      </c>
    </row>
    <row r="187" spans="1:12" ht="15" customHeight="1" thickBot="1" x14ac:dyDescent="0.35">
      <c r="A187" s="26" t="s">
        <v>68</v>
      </c>
      <c r="B187" s="27" t="s">
        <v>206</v>
      </c>
      <c r="C187" s="28">
        <v>3500</v>
      </c>
      <c r="D187" s="28">
        <v>6826.53</v>
      </c>
      <c r="E187" s="43">
        <v>1</v>
      </c>
      <c r="F187" s="28">
        <f t="shared" si="9"/>
        <v>3500</v>
      </c>
      <c r="G187" s="28">
        <f t="shared" si="12"/>
        <v>6826.53</v>
      </c>
      <c r="H187" s="30"/>
      <c r="I187" s="30"/>
      <c r="J187" s="31">
        <f t="shared" si="11"/>
        <v>1.9504371428571428</v>
      </c>
      <c r="K187" s="32"/>
      <c r="L187" s="24">
        <f t="shared" si="10"/>
        <v>1.95</v>
      </c>
    </row>
    <row r="188" spans="1:12" ht="15" customHeight="1" x14ac:dyDescent="0.3">
      <c r="A188" s="9" t="s">
        <v>54</v>
      </c>
      <c r="B188" s="10" t="s">
        <v>207</v>
      </c>
      <c r="C188" s="11">
        <v>11000</v>
      </c>
      <c r="D188" s="11" t="s">
        <v>54</v>
      </c>
      <c r="E188" s="12">
        <v>0.1</v>
      </c>
      <c r="F188" s="11">
        <f t="shared" si="9"/>
        <v>1100</v>
      </c>
      <c r="G188" s="11" t="s">
        <v>54</v>
      </c>
      <c r="H188" s="13">
        <f>SUM(F188:F198)</f>
        <v>66114.545454545456</v>
      </c>
      <c r="I188" s="13">
        <f>SUM(G188:G198)</f>
        <v>0</v>
      </c>
      <c r="J188" s="14">
        <v>2.8927999999999998</v>
      </c>
      <c r="K188" s="15">
        <v>2.6780663308285297</v>
      </c>
      <c r="L188" s="24" t="str">
        <f t="shared" si="10"/>
        <v/>
      </c>
    </row>
    <row r="189" spans="1:12" ht="15" customHeight="1" x14ac:dyDescent="0.3">
      <c r="A189" s="17" t="s">
        <v>46</v>
      </c>
      <c r="B189" s="18" t="s">
        <v>46</v>
      </c>
      <c r="C189" s="19">
        <v>10500</v>
      </c>
      <c r="D189" s="19" t="s">
        <v>54</v>
      </c>
      <c r="E189" s="20">
        <v>1</v>
      </c>
      <c r="F189" s="19">
        <f t="shared" si="9"/>
        <v>10500</v>
      </c>
      <c r="G189" s="19" t="s">
        <v>54</v>
      </c>
      <c r="H189" s="21"/>
      <c r="I189" s="21"/>
      <c r="J189" s="22">
        <v>2.7947199999999999</v>
      </c>
      <c r="K189" s="23"/>
      <c r="L189" s="24">
        <f t="shared" si="10"/>
        <v>2.79</v>
      </c>
    </row>
    <row r="190" spans="1:12" ht="15" customHeight="1" x14ac:dyDescent="0.3">
      <c r="A190" s="17" t="s">
        <v>168</v>
      </c>
      <c r="B190" s="18" t="s">
        <v>168</v>
      </c>
      <c r="C190" s="19">
        <v>10500</v>
      </c>
      <c r="D190" s="19" t="s">
        <v>54</v>
      </c>
      <c r="E190" s="20">
        <v>1</v>
      </c>
      <c r="F190" s="19">
        <f t="shared" si="9"/>
        <v>10500</v>
      </c>
      <c r="G190" s="19" t="s">
        <v>54</v>
      </c>
      <c r="H190" s="21"/>
      <c r="I190" s="21"/>
      <c r="J190" s="22">
        <v>2.794719469866203</v>
      </c>
      <c r="K190" s="23"/>
      <c r="L190" s="24">
        <f t="shared" si="10"/>
        <v>2.79</v>
      </c>
    </row>
    <row r="191" spans="1:12" ht="15" customHeight="1" x14ac:dyDescent="0.3">
      <c r="A191" s="17" t="s">
        <v>105</v>
      </c>
      <c r="B191" s="18" t="s">
        <v>208</v>
      </c>
      <c r="C191" s="19">
        <v>9000</v>
      </c>
      <c r="D191" s="19" t="s">
        <v>54</v>
      </c>
      <c r="E191" s="20">
        <v>0.5</v>
      </c>
      <c r="F191" s="19">
        <f t="shared" si="9"/>
        <v>4500</v>
      </c>
      <c r="G191" s="19" t="s">
        <v>54</v>
      </c>
      <c r="H191" s="21"/>
      <c r="I191" s="21"/>
      <c r="J191" s="22">
        <v>2.8843944598249225</v>
      </c>
      <c r="K191" s="23"/>
      <c r="L191" s="24">
        <f t="shared" si="10"/>
        <v>2.88</v>
      </c>
    </row>
    <row r="192" spans="1:12" ht="15" customHeight="1" x14ac:dyDescent="0.3">
      <c r="A192" s="17" t="s">
        <v>15</v>
      </c>
      <c r="B192" s="18" t="s">
        <v>209</v>
      </c>
      <c r="C192" s="19">
        <v>8500</v>
      </c>
      <c r="D192" s="19" t="s">
        <v>54</v>
      </c>
      <c r="E192" s="20">
        <v>0.5</v>
      </c>
      <c r="F192" s="19">
        <f t="shared" si="9"/>
        <v>4250</v>
      </c>
      <c r="G192" s="19" t="s">
        <v>54</v>
      </c>
      <c r="H192" s="21"/>
      <c r="I192" s="21"/>
      <c r="J192" s="22">
        <v>2.7663198910992688</v>
      </c>
      <c r="K192" s="23"/>
      <c r="L192" s="24">
        <f t="shared" si="10"/>
        <v>2.77</v>
      </c>
    </row>
    <row r="193" spans="1:12" ht="15" customHeight="1" x14ac:dyDescent="0.3">
      <c r="A193" s="17" t="s">
        <v>27</v>
      </c>
      <c r="B193" s="18" t="s">
        <v>210</v>
      </c>
      <c r="C193" s="19">
        <v>4227.272727272727</v>
      </c>
      <c r="D193" s="19" t="s">
        <v>54</v>
      </c>
      <c r="E193" s="20">
        <v>2</v>
      </c>
      <c r="F193" s="19">
        <f t="shared" si="9"/>
        <v>8454.545454545454</v>
      </c>
      <c r="G193" s="19" t="s">
        <v>54</v>
      </c>
      <c r="H193" s="21"/>
      <c r="I193" s="21"/>
      <c r="J193" s="22">
        <v>2.1889535276601544</v>
      </c>
      <c r="K193" s="23"/>
      <c r="L193" s="24">
        <f t="shared" si="10"/>
        <v>2.19</v>
      </c>
    </row>
    <row r="194" spans="1:12" ht="15" customHeight="1" x14ac:dyDescent="0.3">
      <c r="A194" s="17" t="s">
        <v>68</v>
      </c>
      <c r="B194" s="18" t="s">
        <v>211</v>
      </c>
      <c r="C194" s="19">
        <v>2700</v>
      </c>
      <c r="D194" s="19" t="s">
        <v>54</v>
      </c>
      <c r="E194" s="20">
        <v>2</v>
      </c>
      <c r="F194" s="19">
        <f t="shared" si="9"/>
        <v>5400</v>
      </c>
      <c r="G194" s="19" t="s">
        <v>54</v>
      </c>
      <c r="H194" s="21"/>
      <c r="I194" s="21"/>
      <c r="J194" s="22">
        <v>2.7002887149155166</v>
      </c>
      <c r="K194" s="23"/>
      <c r="L194" s="24">
        <f t="shared" si="10"/>
        <v>2.7</v>
      </c>
    </row>
    <row r="195" spans="1:12" ht="15" customHeight="1" x14ac:dyDescent="0.3">
      <c r="A195" s="17" t="s">
        <v>20</v>
      </c>
      <c r="B195" s="18" t="s">
        <v>212</v>
      </c>
      <c r="C195" s="19">
        <v>10000</v>
      </c>
      <c r="D195" s="19" t="s">
        <v>54</v>
      </c>
      <c r="E195" s="20">
        <v>0.5</v>
      </c>
      <c r="F195" s="19">
        <f t="shared" ref="F195:F258" si="13">C195*E195</f>
        <v>5000</v>
      </c>
      <c r="G195" s="19" t="s">
        <v>54</v>
      </c>
      <c r="H195" s="21"/>
      <c r="I195" s="21"/>
      <c r="J195" s="22">
        <v>3.1205435972762303</v>
      </c>
      <c r="K195" s="23"/>
      <c r="L195" s="24">
        <f t="shared" si="10"/>
        <v>3.12</v>
      </c>
    </row>
    <row r="196" spans="1:12" ht="15" customHeight="1" x14ac:dyDescent="0.3">
      <c r="A196" s="17" t="s">
        <v>34</v>
      </c>
      <c r="B196" s="18" t="s">
        <v>34</v>
      </c>
      <c r="C196" s="19">
        <v>8500</v>
      </c>
      <c r="D196" s="19" t="s">
        <v>54</v>
      </c>
      <c r="E196" s="20">
        <v>0.5</v>
      </c>
      <c r="F196" s="19">
        <f t="shared" si="13"/>
        <v>4250</v>
      </c>
      <c r="G196" s="19" t="s">
        <v>54</v>
      </c>
      <c r="H196" s="21"/>
      <c r="I196" s="21"/>
      <c r="J196" s="22">
        <v>2.7663198910992688</v>
      </c>
      <c r="K196" s="23"/>
      <c r="L196" s="24">
        <f t="shared" ref="L196:L259" si="14">IF(A196&lt;&gt;"-",ROUND(J196,2),"")</f>
        <v>2.77</v>
      </c>
    </row>
    <row r="197" spans="1:12" ht="15" customHeight="1" x14ac:dyDescent="0.3">
      <c r="A197" s="17" t="s">
        <v>38</v>
      </c>
      <c r="B197" s="18" t="s">
        <v>213</v>
      </c>
      <c r="C197" s="19">
        <v>7160</v>
      </c>
      <c r="D197" s="19" t="s">
        <v>54</v>
      </c>
      <c r="E197" s="20">
        <v>1</v>
      </c>
      <c r="F197" s="19">
        <f t="shared" si="13"/>
        <v>7160</v>
      </c>
      <c r="G197" s="19" t="s">
        <v>54</v>
      </c>
      <c r="H197" s="21"/>
      <c r="I197" s="21"/>
      <c r="J197" s="22">
        <v>2.4498800469145166</v>
      </c>
      <c r="K197" s="23"/>
      <c r="L197" s="24">
        <f t="shared" si="14"/>
        <v>2.4500000000000002</v>
      </c>
    </row>
    <row r="198" spans="1:12" ht="15" customHeight="1" thickBot="1" x14ac:dyDescent="0.35">
      <c r="A198" s="26" t="s">
        <v>36</v>
      </c>
      <c r="B198" s="27" t="s">
        <v>214</v>
      </c>
      <c r="C198" s="28">
        <v>10000</v>
      </c>
      <c r="D198" s="28" t="s">
        <v>54</v>
      </c>
      <c r="E198" s="43">
        <v>0.5</v>
      </c>
      <c r="F198" s="28">
        <f t="shared" si="13"/>
        <v>5000</v>
      </c>
      <c r="G198" s="28" t="s">
        <v>54</v>
      </c>
      <c r="H198" s="30"/>
      <c r="I198" s="30"/>
      <c r="J198" s="31">
        <v>3.1205435972762303</v>
      </c>
      <c r="K198" s="32"/>
      <c r="L198" s="24">
        <f>IF(A198&lt;&gt;"-",ROUND(J198,2),"")</f>
        <v>3.12</v>
      </c>
    </row>
    <row r="199" spans="1:12" ht="15" customHeight="1" x14ac:dyDescent="0.3">
      <c r="A199" s="9" t="s">
        <v>104</v>
      </c>
      <c r="B199" s="10" t="s">
        <v>215</v>
      </c>
      <c r="C199" s="11">
        <v>2200</v>
      </c>
      <c r="D199" s="11">
        <v>4985.5200000000004</v>
      </c>
      <c r="E199" s="12">
        <v>7</v>
      </c>
      <c r="F199" s="11">
        <f t="shared" si="13"/>
        <v>15400</v>
      </c>
      <c r="G199" s="11">
        <f>D199*E199</f>
        <v>34898.639999999999</v>
      </c>
      <c r="H199" s="13">
        <f>SUM(F199:F203)</f>
        <v>42750</v>
      </c>
      <c r="I199" s="13">
        <f>SUM(G199:G203)</f>
        <v>91307.670000000013</v>
      </c>
      <c r="J199" s="14">
        <f t="shared" ref="J199:J262" si="15">D199/C199</f>
        <v>2.2661454545454549</v>
      </c>
      <c r="K199" s="15">
        <f>I199/H199</f>
        <v>2.1358519298245615</v>
      </c>
      <c r="L199" s="24">
        <f t="shared" si="14"/>
        <v>2.27</v>
      </c>
    </row>
    <row r="200" spans="1:12" ht="15" customHeight="1" x14ac:dyDescent="0.3">
      <c r="A200" s="17" t="s">
        <v>104</v>
      </c>
      <c r="B200" s="18" t="s">
        <v>216</v>
      </c>
      <c r="C200" s="19">
        <v>2200</v>
      </c>
      <c r="D200" s="19">
        <v>4985.5200000000004</v>
      </c>
      <c r="E200" s="20">
        <v>1</v>
      </c>
      <c r="F200" s="19">
        <f t="shared" si="13"/>
        <v>2200</v>
      </c>
      <c r="G200" s="19">
        <f t="shared" ref="G200:G263" si="16">D200*E200</f>
        <v>4985.5200000000004</v>
      </c>
      <c r="H200" s="21"/>
      <c r="I200" s="21"/>
      <c r="J200" s="22">
        <f t="shared" si="15"/>
        <v>2.2661454545454549</v>
      </c>
      <c r="K200" s="23"/>
      <c r="L200" s="24">
        <f t="shared" si="14"/>
        <v>2.27</v>
      </c>
    </row>
    <row r="201" spans="1:12" ht="15" customHeight="1" x14ac:dyDescent="0.3">
      <c r="A201" s="17" t="s">
        <v>104</v>
      </c>
      <c r="B201" s="18" t="s">
        <v>217</v>
      </c>
      <c r="C201" s="19">
        <v>2200</v>
      </c>
      <c r="D201" s="19">
        <v>4985.5200000000004</v>
      </c>
      <c r="E201" s="20">
        <v>1</v>
      </c>
      <c r="F201" s="19">
        <f t="shared" si="13"/>
        <v>2200</v>
      </c>
      <c r="G201" s="19">
        <f t="shared" si="16"/>
        <v>4985.5200000000004</v>
      </c>
      <c r="H201" s="21"/>
      <c r="I201" s="21"/>
      <c r="J201" s="22">
        <f t="shared" si="15"/>
        <v>2.2661454545454549</v>
      </c>
      <c r="K201" s="23"/>
      <c r="L201" s="24">
        <f t="shared" si="14"/>
        <v>2.27</v>
      </c>
    </row>
    <row r="202" spans="1:12" ht="15" customHeight="1" x14ac:dyDescent="0.3">
      <c r="A202" s="17" t="s">
        <v>27</v>
      </c>
      <c r="B202" s="18" t="s">
        <v>218</v>
      </c>
      <c r="C202" s="19">
        <v>4600</v>
      </c>
      <c r="D202" s="19">
        <v>9305.82</v>
      </c>
      <c r="E202" s="20">
        <v>4</v>
      </c>
      <c r="F202" s="19">
        <f t="shared" si="13"/>
        <v>18400</v>
      </c>
      <c r="G202" s="19">
        <f t="shared" si="16"/>
        <v>37223.279999999999</v>
      </c>
      <c r="H202" s="21"/>
      <c r="I202" s="21"/>
      <c r="J202" s="22">
        <f t="shared" si="15"/>
        <v>2.0230043478260868</v>
      </c>
      <c r="K202" s="23"/>
      <c r="L202" s="24">
        <f t="shared" si="14"/>
        <v>2.02</v>
      </c>
    </row>
    <row r="203" spans="1:12" ht="15" customHeight="1" thickBot="1" x14ac:dyDescent="0.35">
      <c r="A203" s="26" t="s">
        <v>48</v>
      </c>
      <c r="B203" s="27" t="s">
        <v>219</v>
      </c>
      <c r="C203" s="28">
        <v>4550</v>
      </c>
      <c r="D203" s="28">
        <v>9214.7099999999991</v>
      </c>
      <c r="E203" s="43">
        <v>1</v>
      </c>
      <c r="F203" s="28">
        <f t="shared" si="13"/>
        <v>4550</v>
      </c>
      <c r="G203" s="28">
        <f t="shared" si="16"/>
        <v>9214.7099999999991</v>
      </c>
      <c r="H203" s="30"/>
      <c r="I203" s="30"/>
      <c r="J203" s="31">
        <f t="shared" si="15"/>
        <v>2.0252109890109886</v>
      </c>
      <c r="K203" s="32"/>
      <c r="L203" s="24">
        <f t="shared" si="14"/>
        <v>2.0299999999999998</v>
      </c>
    </row>
    <row r="204" spans="1:12" ht="15" customHeight="1" x14ac:dyDescent="0.3">
      <c r="A204" s="9" t="s">
        <v>54</v>
      </c>
      <c r="B204" s="10" t="s">
        <v>220</v>
      </c>
      <c r="C204" s="11">
        <v>2500</v>
      </c>
      <c r="D204" s="11">
        <v>5993.2</v>
      </c>
      <c r="E204" s="12">
        <v>1</v>
      </c>
      <c r="F204" s="11">
        <f>C204*E204</f>
        <v>2500</v>
      </c>
      <c r="G204" s="11">
        <f>D204*E204</f>
        <v>5993.2</v>
      </c>
      <c r="H204" s="13">
        <f>SUM(F204:F206)</f>
        <v>10212</v>
      </c>
      <c r="I204" s="13">
        <f>SUM(G204:G206)</f>
        <v>25370.01</v>
      </c>
      <c r="J204" s="14">
        <f>D204/C204</f>
        <v>2.3972799999999999</v>
      </c>
      <c r="K204" s="15">
        <f>I204/H204</f>
        <v>2.484333137485311</v>
      </c>
      <c r="L204" s="24" t="str">
        <f t="shared" si="14"/>
        <v/>
      </c>
    </row>
    <row r="205" spans="1:12" ht="15" customHeight="1" x14ac:dyDescent="0.3">
      <c r="A205" s="17" t="s">
        <v>104</v>
      </c>
      <c r="B205" s="18" t="s">
        <v>221</v>
      </c>
      <c r="C205" s="19">
        <v>1928</v>
      </c>
      <c r="D205" s="19">
        <v>4808.8999999999996</v>
      </c>
      <c r="E205" s="20">
        <v>1</v>
      </c>
      <c r="F205" s="19">
        <f t="shared" si="13"/>
        <v>1928</v>
      </c>
      <c r="G205" s="19">
        <f t="shared" si="16"/>
        <v>4808.8999999999996</v>
      </c>
      <c r="H205" s="21"/>
      <c r="I205" s="21"/>
      <c r="J205" s="22">
        <f t="shared" si="15"/>
        <v>2.4942427385892114</v>
      </c>
      <c r="K205" s="23"/>
      <c r="L205" s="24">
        <f t="shared" si="14"/>
        <v>2.4900000000000002</v>
      </c>
    </row>
    <row r="206" spans="1:12" ht="15" customHeight="1" thickBot="1" x14ac:dyDescent="0.35">
      <c r="A206" s="26" t="s">
        <v>104</v>
      </c>
      <c r="B206" s="27" t="s">
        <v>222</v>
      </c>
      <c r="C206" s="28">
        <v>1928</v>
      </c>
      <c r="D206" s="28">
        <v>4855.97</v>
      </c>
      <c r="E206" s="43">
        <v>3</v>
      </c>
      <c r="F206" s="28">
        <f t="shared" si="13"/>
        <v>5784</v>
      </c>
      <c r="G206" s="28">
        <f t="shared" si="16"/>
        <v>14567.91</v>
      </c>
      <c r="H206" s="30"/>
      <c r="I206" s="30"/>
      <c r="J206" s="31">
        <f t="shared" si="15"/>
        <v>2.5186566390041496</v>
      </c>
      <c r="K206" s="32"/>
      <c r="L206" s="24">
        <f t="shared" si="14"/>
        <v>2.52</v>
      </c>
    </row>
    <row r="207" spans="1:12" ht="15" customHeight="1" x14ac:dyDescent="0.3">
      <c r="A207" s="9" t="s">
        <v>65</v>
      </c>
      <c r="B207" s="10" t="s">
        <v>223</v>
      </c>
      <c r="C207" s="11">
        <v>2832.23</v>
      </c>
      <c r="D207" s="11">
        <v>6366.73</v>
      </c>
      <c r="E207" s="12">
        <v>1</v>
      </c>
      <c r="F207" s="11">
        <f t="shared" si="13"/>
        <v>2832.23</v>
      </c>
      <c r="G207" s="11">
        <f t="shared" si="16"/>
        <v>6366.73</v>
      </c>
      <c r="H207" s="13">
        <f>SUM(F207:F208)</f>
        <v>6946.3899999999994</v>
      </c>
      <c r="I207" s="13">
        <f>SUM(G207:G208)</f>
        <v>15000</v>
      </c>
      <c r="J207" s="14">
        <f t="shared" si="15"/>
        <v>2.2479565572005096</v>
      </c>
      <c r="K207" s="15">
        <f>I207/H207</f>
        <v>2.1593950238901072</v>
      </c>
      <c r="L207" s="24">
        <f t="shared" si="14"/>
        <v>2.25</v>
      </c>
    </row>
    <row r="208" spans="1:12" ht="15" customHeight="1" thickBot="1" x14ac:dyDescent="0.35">
      <c r="A208" s="26" t="s">
        <v>54</v>
      </c>
      <c r="B208" s="27" t="s">
        <v>78</v>
      </c>
      <c r="C208" s="28">
        <v>4114.16</v>
      </c>
      <c r="D208" s="28">
        <v>8633.27</v>
      </c>
      <c r="E208" s="43">
        <v>1</v>
      </c>
      <c r="F208" s="28">
        <f t="shared" si="13"/>
        <v>4114.16</v>
      </c>
      <c r="G208" s="28">
        <f t="shared" si="16"/>
        <v>8633.27</v>
      </c>
      <c r="H208" s="30"/>
      <c r="I208" s="30"/>
      <c r="J208" s="31">
        <f t="shared" si="15"/>
        <v>2.0984283547552844</v>
      </c>
      <c r="K208" s="32"/>
      <c r="L208" s="24" t="str">
        <f t="shared" si="14"/>
        <v/>
      </c>
    </row>
    <row r="209" spans="1:12" ht="15" customHeight="1" x14ac:dyDescent="0.3">
      <c r="A209" s="9" t="s">
        <v>58</v>
      </c>
      <c r="B209" s="10" t="s">
        <v>224</v>
      </c>
      <c r="C209" s="11">
        <v>2797.44</v>
      </c>
      <c r="D209" s="11">
        <v>6666.67</v>
      </c>
      <c r="E209" s="12">
        <v>3</v>
      </c>
      <c r="F209" s="11">
        <f t="shared" si="13"/>
        <v>8392.32</v>
      </c>
      <c r="G209" s="11">
        <f t="shared" si="16"/>
        <v>20000.010000000002</v>
      </c>
      <c r="H209" s="13">
        <f>SUM(F209:F216)</f>
        <v>54644.66</v>
      </c>
      <c r="I209" s="13">
        <f>SUM(G209:G216)</f>
        <v>116999.84</v>
      </c>
      <c r="J209" s="14">
        <v>3.1</v>
      </c>
      <c r="K209" s="15">
        <f>I209/H209</f>
        <v>2.1411029000820938</v>
      </c>
      <c r="L209" s="24">
        <f t="shared" si="14"/>
        <v>3.1</v>
      </c>
    </row>
    <row r="210" spans="1:12" ht="15" customHeight="1" x14ac:dyDescent="0.3">
      <c r="A210" s="17" t="s">
        <v>27</v>
      </c>
      <c r="B210" s="18" t="s">
        <v>225</v>
      </c>
      <c r="C210" s="19">
        <v>3632.9</v>
      </c>
      <c r="D210" s="19">
        <v>8749.99</v>
      </c>
      <c r="E210" s="20">
        <v>1</v>
      </c>
      <c r="F210" s="19">
        <f t="shared" si="13"/>
        <v>3632.9</v>
      </c>
      <c r="G210" s="19">
        <f t="shared" si="16"/>
        <v>8749.99</v>
      </c>
      <c r="H210" s="21"/>
      <c r="I210" s="21"/>
      <c r="J210" s="22">
        <v>3.13</v>
      </c>
      <c r="K210" s="23"/>
      <c r="L210" s="24">
        <f t="shared" si="14"/>
        <v>3.13</v>
      </c>
    </row>
    <row r="211" spans="1:12" ht="15" customHeight="1" x14ac:dyDescent="0.3">
      <c r="A211" s="17" t="s">
        <v>27</v>
      </c>
      <c r="B211" s="18" t="s">
        <v>225</v>
      </c>
      <c r="C211" s="19">
        <v>3632.9</v>
      </c>
      <c r="D211" s="19">
        <v>8162.39</v>
      </c>
      <c r="E211" s="20">
        <v>1</v>
      </c>
      <c r="F211" s="19">
        <f t="shared" si="13"/>
        <v>3632.9</v>
      </c>
      <c r="G211" s="19">
        <f t="shared" si="16"/>
        <v>8162.39</v>
      </c>
      <c r="H211" s="21"/>
      <c r="I211" s="21"/>
      <c r="J211" s="22">
        <v>2.92</v>
      </c>
      <c r="K211" s="23"/>
      <c r="L211" s="24">
        <f t="shared" si="14"/>
        <v>2.92</v>
      </c>
    </row>
    <row r="212" spans="1:12" ht="15" customHeight="1" x14ac:dyDescent="0.3">
      <c r="A212" s="17" t="s">
        <v>105</v>
      </c>
      <c r="B212" s="18" t="s">
        <v>226</v>
      </c>
      <c r="C212" s="19">
        <v>4624.2</v>
      </c>
      <c r="D212" s="19">
        <v>9841.42</v>
      </c>
      <c r="E212" s="20">
        <v>1</v>
      </c>
      <c r="F212" s="19">
        <f t="shared" si="13"/>
        <v>4624.2</v>
      </c>
      <c r="G212" s="19">
        <f t="shared" si="16"/>
        <v>9841.42</v>
      </c>
      <c r="H212" s="21"/>
      <c r="I212" s="21"/>
      <c r="J212" s="22">
        <v>2.77</v>
      </c>
      <c r="K212" s="23"/>
      <c r="L212" s="24">
        <f t="shared" si="14"/>
        <v>2.77</v>
      </c>
    </row>
    <row r="213" spans="1:12" ht="15" customHeight="1" x14ac:dyDescent="0.3">
      <c r="A213" s="17" t="s">
        <v>50</v>
      </c>
      <c r="B213" s="18" t="s">
        <v>227</v>
      </c>
      <c r="C213" s="19">
        <v>7800</v>
      </c>
      <c r="D213" s="19">
        <v>15735.08</v>
      </c>
      <c r="E213" s="20">
        <v>1</v>
      </c>
      <c r="F213" s="19">
        <f t="shared" si="13"/>
        <v>7800</v>
      </c>
      <c r="G213" s="19">
        <f t="shared" si="16"/>
        <v>15735.08</v>
      </c>
      <c r="H213" s="21"/>
      <c r="I213" s="21"/>
      <c r="J213" s="22">
        <v>2.62</v>
      </c>
      <c r="K213" s="23"/>
      <c r="L213" s="24">
        <f t="shared" si="14"/>
        <v>2.62</v>
      </c>
    </row>
    <row r="214" spans="1:12" ht="15" customHeight="1" x14ac:dyDescent="0.3">
      <c r="A214" s="17" t="s">
        <v>70</v>
      </c>
      <c r="B214" s="18" t="s">
        <v>228</v>
      </c>
      <c r="C214" s="19">
        <v>4940</v>
      </c>
      <c r="D214" s="19">
        <v>10427.52</v>
      </c>
      <c r="E214" s="20">
        <v>1</v>
      </c>
      <c r="F214" s="19">
        <f t="shared" si="13"/>
        <v>4940</v>
      </c>
      <c r="G214" s="19">
        <f t="shared" si="16"/>
        <v>10427.52</v>
      </c>
      <c r="H214" s="21"/>
      <c r="I214" s="21"/>
      <c r="J214" s="22">
        <v>2.74</v>
      </c>
      <c r="K214" s="23"/>
      <c r="L214" s="24">
        <f t="shared" si="14"/>
        <v>2.74</v>
      </c>
    </row>
    <row r="215" spans="1:12" ht="15" customHeight="1" x14ac:dyDescent="0.3">
      <c r="A215" s="17" t="s">
        <v>36</v>
      </c>
      <c r="B215" s="18" t="s">
        <v>229</v>
      </c>
      <c r="C215" s="19">
        <v>10503.18</v>
      </c>
      <c r="D215" s="19">
        <v>20579.150000000001</v>
      </c>
      <c r="E215" s="20">
        <v>1</v>
      </c>
      <c r="F215" s="19">
        <f t="shared" si="13"/>
        <v>10503.18</v>
      </c>
      <c r="G215" s="19">
        <f t="shared" si="16"/>
        <v>20579.150000000001</v>
      </c>
      <c r="H215" s="21"/>
      <c r="I215" s="21"/>
      <c r="J215" s="22">
        <v>2.5499999999999998</v>
      </c>
      <c r="K215" s="23"/>
      <c r="L215" s="24">
        <f t="shared" si="14"/>
        <v>2.5499999999999998</v>
      </c>
    </row>
    <row r="216" spans="1:12" ht="15" customHeight="1" thickBot="1" x14ac:dyDescent="0.35">
      <c r="A216" s="26" t="s">
        <v>15</v>
      </c>
      <c r="B216" s="27" t="s">
        <v>230</v>
      </c>
      <c r="C216" s="28">
        <v>5559.58</v>
      </c>
      <c r="D216" s="28">
        <v>11752.14</v>
      </c>
      <c r="E216" s="43">
        <v>2</v>
      </c>
      <c r="F216" s="28">
        <f t="shared" si="13"/>
        <v>11119.16</v>
      </c>
      <c r="G216" s="28">
        <f t="shared" si="16"/>
        <v>23504.28</v>
      </c>
      <c r="H216" s="30"/>
      <c r="I216" s="30"/>
      <c r="J216" s="31">
        <v>2.75</v>
      </c>
      <c r="K216" s="32"/>
      <c r="L216" s="24">
        <f t="shared" si="14"/>
        <v>2.75</v>
      </c>
    </row>
    <row r="217" spans="1:12" ht="15" customHeight="1" x14ac:dyDescent="0.3">
      <c r="A217" s="9" t="s">
        <v>20</v>
      </c>
      <c r="B217" s="10" t="s">
        <v>212</v>
      </c>
      <c r="C217" s="11">
        <v>5855.41</v>
      </c>
      <c r="D217" s="11">
        <v>14605.98</v>
      </c>
      <c r="E217" s="12">
        <v>1</v>
      </c>
      <c r="F217" s="11">
        <f t="shared" si="13"/>
        <v>5855.41</v>
      </c>
      <c r="G217" s="11">
        <f t="shared" si="16"/>
        <v>14605.98</v>
      </c>
      <c r="H217" s="13">
        <f>SUM(F217:F218)</f>
        <v>14791.6</v>
      </c>
      <c r="I217" s="13">
        <f>SUM(G217:G218)</f>
        <v>36333.33</v>
      </c>
      <c r="J217" s="14">
        <f t="shared" si="15"/>
        <v>2.4944418921988385</v>
      </c>
      <c r="K217" s="15">
        <f>I217/H217</f>
        <v>2.4563488736850645</v>
      </c>
      <c r="L217" s="24">
        <f t="shared" si="14"/>
        <v>2.4900000000000002</v>
      </c>
    </row>
    <row r="218" spans="1:12" ht="15" customHeight="1" thickBot="1" x14ac:dyDescent="0.35">
      <c r="A218" s="26" t="s">
        <v>22</v>
      </c>
      <c r="B218" s="27" t="s">
        <v>231</v>
      </c>
      <c r="C218" s="28">
        <v>8936.19</v>
      </c>
      <c r="D218" s="28">
        <v>21727.35</v>
      </c>
      <c r="E218" s="43">
        <v>1</v>
      </c>
      <c r="F218" s="28">
        <f t="shared" si="13"/>
        <v>8936.19</v>
      </c>
      <c r="G218" s="28">
        <f t="shared" si="16"/>
        <v>21727.35</v>
      </c>
      <c r="H218" s="30"/>
      <c r="I218" s="30"/>
      <c r="J218" s="31">
        <f t="shared" si="15"/>
        <v>2.4313885447825077</v>
      </c>
      <c r="K218" s="32"/>
      <c r="L218" s="24">
        <f t="shared" si="14"/>
        <v>2.4300000000000002</v>
      </c>
    </row>
    <row r="219" spans="1:12" ht="15" customHeight="1" x14ac:dyDescent="0.3">
      <c r="A219" s="9" t="s">
        <v>54</v>
      </c>
      <c r="B219" s="10" t="s">
        <v>232</v>
      </c>
      <c r="C219" s="11">
        <v>8000</v>
      </c>
      <c r="D219" s="11">
        <v>18749.28</v>
      </c>
      <c r="E219" s="12">
        <v>1</v>
      </c>
      <c r="F219" s="11">
        <f t="shared" si="13"/>
        <v>8000</v>
      </c>
      <c r="G219" s="11">
        <f t="shared" si="16"/>
        <v>18749.28</v>
      </c>
      <c r="H219" s="13">
        <f>SUM(F219:F232)</f>
        <v>135055</v>
      </c>
      <c r="I219" s="13">
        <f>SUM(G219:G232)</f>
        <v>317005.83</v>
      </c>
      <c r="J219" s="14">
        <f t="shared" si="15"/>
        <v>2.3436599999999999</v>
      </c>
      <c r="K219" s="15">
        <f>I219/H219</f>
        <v>2.3472350523860652</v>
      </c>
      <c r="L219" s="24" t="str">
        <f t="shared" si="14"/>
        <v/>
      </c>
    </row>
    <row r="220" spans="1:12" ht="15" customHeight="1" x14ac:dyDescent="0.3">
      <c r="A220" s="17" t="s">
        <v>54</v>
      </c>
      <c r="B220" s="18" t="s">
        <v>233</v>
      </c>
      <c r="C220" s="19">
        <v>14000</v>
      </c>
      <c r="D220" s="19">
        <v>33332.629999999997</v>
      </c>
      <c r="E220" s="20">
        <v>1</v>
      </c>
      <c r="F220" s="19">
        <f t="shared" si="13"/>
        <v>14000</v>
      </c>
      <c r="G220" s="19">
        <f t="shared" si="16"/>
        <v>33332.629999999997</v>
      </c>
      <c r="H220" s="21"/>
      <c r="I220" s="21"/>
      <c r="J220" s="22">
        <f t="shared" si="15"/>
        <v>2.3809021428571429</v>
      </c>
      <c r="K220" s="23"/>
      <c r="L220" s="24" t="str">
        <f t="shared" si="14"/>
        <v/>
      </c>
    </row>
    <row r="221" spans="1:12" ht="15" customHeight="1" x14ac:dyDescent="0.3">
      <c r="A221" s="17" t="s">
        <v>54</v>
      </c>
      <c r="B221" s="18" t="s">
        <v>234</v>
      </c>
      <c r="C221" s="19">
        <v>9000</v>
      </c>
      <c r="D221" s="19">
        <v>20833.12</v>
      </c>
      <c r="E221" s="20">
        <v>1</v>
      </c>
      <c r="F221" s="19">
        <f t="shared" si="13"/>
        <v>9000</v>
      </c>
      <c r="G221" s="19">
        <f t="shared" si="16"/>
        <v>20833.12</v>
      </c>
      <c r="H221" s="21"/>
      <c r="I221" s="21"/>
      <c r="J221" s="22">
        <f t="shared" si="15"/>
        <v>2.314791111111111</v>
      </c>
      <c r="K221" s="23"/>
      <c r="L221" s="24" t="str">
        <f t="shared" si="14"/>
        <v/>
      </c>
    </row>
    <row r="222" spans="1:12" ht="15" customHeight="1" x14ac:dyDescent="0.3">
      <c r="A222" s="17" t="s">
        <v>22</v>
      </c>
      <c r="B222" s="18" t="s">
        <v>235</v>
      </c>
      <c r="C222" s="19">
        <v>12500</v>
      </c>
      <c r="D222" s="19">
        <v>29164.95</v>
      </c>
      <c r="E222" s="20">
        <v>1</v>
      </c>
      <c r="F222" s="19">
        <f t="shared" si="13"/>
        <v>12500</v>
      </c>
      <c r="G222" s="19">
        <f t="shared" si="16"/>
        <v>29164.95</v>
      </c>
      <c r="H222" s="21"/>
      <c r="I222" s="21"/>
      <c r="J222" s="22">
        <f t="shared" si="15"/>
        <v>2.333196</v>
      </c>
      <c r="K222" s="23"/>
      <c r="L222" s="24">
        <f t="shared" si="14"/>
        <v>2.33</v>
      </c>
    </row>
    <row r="223" spans="1:12" ht="15" customHeight="1" x14ac:dyDescent="0.3">
      <c r="A223" s="17" t="s">
        <v>54</v>
      </c>
      <c r="B223" s="18" t="s">
        <v>236</v>
      </c>
      <c r="C223" s="19">
        <v>8875</v>
      </c>
      <c r="D223" s="19">
        <v>19791.189999999999</v>
      </c>
      <c r="E223" s="20">
        <v>1</v>
      </c>
      <c r="F223" s="19">
        <f t="shared" si="13"/>
        <v>8875</v>
      </c>
      <c r="G223" s="19">
        <f t="shared" si="16"/>
        <v>19791.189999999999</v>
      </c>
      <c r="H223" s="21"/>
      <c r="I223" s="21"/>
      <c r="J223" s="22">
        <f t="shared" si="15"/>
        <v>2.2299932394366198</v>
      </c>
      <c r="K223" s="23"/>
      <c r="L223" s="24" t="str">
        <f t="shared" si="14"/>
        <v/>
      </c>
    </row>
    <row r="224" spans="1:12" ht="15" customHeight="1" x14ac:dyDescent="0.3">
      <c r="A224" s="17" t="s">
        <v>54</v>
      </c>
      <c r="B224" s="18" t="s">
        <v>237</v>
      </c>
      <c r="C224" s="19">
        <v>8580</v>
      </c>
      <c r="D224" s="19">
        <v>20833.11</v>
      </c>
      <c r="E224" s="20">
        <v>1</v>
      </c>
      <c r="F224" s="19">
        <f t="shared" si="13"/>
        <v>8580</v>
      </c>
      <c r="G224" s="19">
        <f t="shared" si="16"/>
        <v>20833.11</v>
      </c>
      <c r="H224" s="21"/>
      <c r="I224" s="21"/>
      <c r="J224" s="22">
        <f t="shared" si="15"/>
        <v>2.4281013986013988</v>
      </c>
      <c r="K224" s="23"/>
      <c r="L224" s="24" t="str">
        <f t="shared" si="14"/>
        <v/>
      </c>
    </row>
    <row r="225" spans="1:12" ht="15" customHeight="1" x14ac:dyDescent="0.3">
      <c r="A225" s="17" t="s">
        <v>54</v>
      </c>
      <c r="B225" s="18" t="s">
        <v>238</v>
      </c>
      <c r="C225" s="19">
        <v>6900</v>
      </c>
      <c r="D225" s="19">
        <v>17499.68</v>
      </c>
      <c r="E225" s="20">
        <v>1</v>
      </c>
      <c r="F225" s="19">
        <f t="shared" si="13"/>
        <v>6900</v>
      </c>
      <c r="G225" s="19">
        <f t="shared" si="16"/>
        <v>17499.68</v>
      </c>
      <c r="H225" s="21"/>
      <c r="I225" s="21"/>
      <c r="J225" s="22">
        <f t="shared" si="15"/>
        <v>2.536185507246377</v>
      </c>
      <c r="K225" s="23"/>
      <c r="L225" s="24" t="str">
        <f t="shared" si="14"/>
        <v/>
      </c>
    </row>
    <row r="226" spans="1:12" ht="15" customHeight="1" x14ac:dyDescent="0.3">
      <c r="A226" s="17" t="s">
        <v>54</v>
      </c>
      <c r="B226" s="18" t="s">
        <v>239</v>
      </c>
      <c r="C226" s="19">
        <v>6000</v>
      </c>
      <c r="D226" s="19">
        <v>15000.47</v>
      </c>
      <c r="E226" s="20">
        <v>1</v>
      </c>
      <c r="F226" s="19">
        <f t="shared" si="13"/>
        <v>6000</v>
      </c>
      <c r="G226" s="19">
        <f t="shared" si="16"/>
        <v>15000.47</v>
      </c>
      <c r="H226" s="21"/>
      <c r="I226" s="21"/>
      <c r="J226" s="22">
        <f t="shared" si="15"/>
        <v>2.5000783333333332</v>
      </c>
      <c r="K226" s="23"/>
      <c r="L226" s="24" t="str">
        <f t="shared" si="14"/>
        <v/>
      </c>
    </row>
    <row r="227" spans="1:12" ht="15" customHeight="1" x14ac:dyDescent="0.3">
      <c r="A227" s="17" t="s">
        <v>54</v>
      </c>
      <c r="B227" s="18" t="s">
        <v>240</v>
      </c>
      <c r="C227" s="19">
        <v>7700</v>
      </c>
      <c r="D227" s="19">
        <v>17499.689999999999</v>
      </c>
      <c r="E227" s="20">
        <v>1</v>
      </c>
      <c r="F227" s="19">
        <f t="shared" si="13"/>
        <v>7700</v>
      </c>
      <c r="G227" s="19">
        <f t="shared" si="16"/>
        <v>17499.689999999999</v>
      </c>
      <c r="H227" s="21"/>
      <c r="I227" s="21"/>
      <c r="J227" s="22">
        <f t="shared" si="15"/>
        <v>2.2726870129870127</v>
      </c>
      <c r="K227" s="23"/>
      <c r="L227" s="24" t="str">
        <f t="shared" si="14"/>
        <v/>
      </c>
    </row>
    <row r="228" spans="1:12" ht="15" customHeight="1" x14ac:dyDescent="0.3">
      <c r="A228" s="17" t="s">
        <v>54</v>
      </c>
      <c r="B228" s="18" t="s">
        <v>241</v>
      </c>
      <c r="C228" s="19">
        <v>8500</v>
      </c>
      <c r="D228" s="19">
        <v>19998.87</v>
      </c>
      <c r="E228" s="20">
        <v>1</v>
      </c>
      <c r="F228" s="19">
        <f t="shared" si="13"/>
        <v>8500</v>
      </c>
      <c r="G228" s="19">
        <f t="shared" si="16"/>
        <v>19998.87</v>
      </c>
      <c r="H228" s="21"/>
      <c r="I228" s="21"/>
      <c r="J228" s="22">
        <f t="shared" si="15"/>
        <v>2.3528082352941175</v>
      </c>
      <c r="K228" s="23"/>
      <c r="L228" s="24" t="str">
        <f t="shared" si="14"/>
        <v/>
      </c>
    </row>
    <row r="229" spans="1:12" ht="15" customHeight="1" x14ac:dyDescent="0.3">
      <c r="A229" s="17" t="s">
        <v>54</v>
      </c>
      <c r="B229" s="18" t="s">
        <v>242</v>
      </c>
      <c r="C229" s="19">
        <v>13500</v>
      </c>
      <c r="D229" s="19">
        <v>31665.9</v>
      </c>
      <c r="E229" s="20">
        <v>1</v>
      </c>
      <c r="F229" s="19">
        <f t="shared" si="13"/>
        <v>13500</v>
      </c>
      <c r="G229" s="19">
        <f t="shared" si="16"/>
        <v>31665.9</v>
      </c>
      <c r="H229" s="21"/>
      <c r="I229" s="21"/>
      <c r="J229" s="22">
        <f t="shared" si="15"/>
        <v>2.3456222222222225</v>
      </c>
      <c r="K229" s="23"/>
      <c r="L229" s="24" t="str">
        <f t="shared" si="14"/>
        <v/>
      </c>
    </row>
    <row r="230" spans="1:12" ht="15" customHeight="1" x14ac:dyDescent="0.3">
      <c r="A230" s="17" t="s">
        <v>52</v>
      </c>
      <c r="B230" s="18" t="s">
        <v>243</v>
      </c>
      <c r="C230" s="19">
        <v>9000</v>
      </c>
      <c r="D230" s="19">
        <v>20833.11</v>
      </c>
      <c r="E230" s="20">
        <v>1</v>
      </c>
      <c r="F230" s="19">
        <f t="shared" si="13"/>
        <v>9000</v>
      </c>
      <c r="G230" s="19">
        <f t="shared" si="16"/>
        <v>20833.11</v>
      </c>
      <c r="H230" s="21"/>
      <c r="I230" s="21"/>
      <c r="J230" s="22">
        <f t="shared" si="15"/>
        <v>2.3147899999999999</v>
      </c>
      <c r="K230" s="23"/>
      <c r="L230" s="24">
        <f t="shared" si="14"/>
        <v>2.31</v>
      </c>
    </row>
    <row r="231" spans="1:12" ht="15" customHeight="1" x14ac:dyDescent="0.3">
      <c r="A231" s="17" t="s">
        <v>52</v>
      </c>
      <c r="B231" s="18" t="s">
        <v>244</v>
      </c>
      <c r="C231" s="19">
        <v>11000</v>
      </c>
      <c r="D231" s="19">
        <v>26387.69</v>
      </c>
      <c r="E231" s="20">
        <v>1</v>
      </c>
      <c r="F231" s="19">
        <f t="shared" si="13"/>
        <v>11000</v>
      </c>
      <c r="G231" s="19">
        <f t="shared" si="16"/>
        <v>26387.69</v>
      </c>
      <c r="H231" s="21"/>
      <c r="I231" s="21"/>
      <c r="J231" s="22">
        <f t="shared" si="15"/>
        <v>2.3988809090909089</v>
      </c>
      <c r="K231" s="23"/>
      <c r="L231" s="24">
        <f t="shared" si="14"/>
        <v>2.4</v>
      </c>
    </row>
    <row r="232" spans="1:12" ht="15" customHeight="1" thickBot="1" x14ac:dyDescent="0.35">
      <c r="A232" s="17" t="s">
        <v>54</v>
      </c>
      <c r="B232" s="18" t="s">
        <v>245</v>
      </c>
      <c r="C232" s="19">
        <v>11500</v>
      </c>
      <c r="D232" s="19">
        <v>25416.14</v>
      </c>
      <c r="E232" s="20">
        <v>1</v>
      </c>
      <c r="F232" s="19">
        <f t="shared" si="13"/>
        <v>11500</v>
      </c>
      <c r="G232" s="19">
        <f t="shared" si="16"/>
        <v>25416.14</v>
      </c>
      <c r="H232" s="21"/>
      <c r="I232" s="21"/>
      <c r="J232" s="22">
        <f t="shared" si="15"/>
        <v>2.2100991304347826</v>
      </c>
      <c r="K232" s="23"/>
      <c r="L232" s="24" t="str">
        <f t="shared" si="14"/>
        <v/>
      </c>
    </row>
    <row r="233" spans="1:12" ht="15" customHeight="1" x14ac:dyDescent="0.3">
      <c r="A233" s="9" t="s">
        <v>74</v>
      </c>
      <c r="B233" s="10" t="s">
        <v>246</v>
      </c>
      <c r="C233" s="11">
        <f>D233/2.35</f>
        <v>3466.8765957446808</v>
      </c>
      <c r="D233" s="11">
        <v>8147.16</v>
      </c>
      <c r="E233" s="45">
        <v>1</v>
      </c>
      <c r="F233" s="46">
        <f t="shared" si="13"/>
        <v>3466.8765957446808</v>
      </c>
      <c r="G233" s="11">
        <f t="shared" si="16"/>
        <v>8147.16</v>
      </c>
      <c r="H233" s="13">
        <f>SUM(F233:F246)</f>
        <v>136928.37021276596</v>
      </c>
      <c r="I233" s="13">
        <f>SUM(G233:G246)</f>
        <v>321781.67000000004</v>
      </c>
      <c r="J233" s="14">
        <f t="shared" si="15"/>
        <v>2.35</v>
      </c>
      <c r="K233" s="15">
        <f>I233/H233</f>
        <v>2.35</v>
      </c>
      <c r="L233" s="24">
        <f t="shared" si="14"/>
        <v>2.35</v>
      </c>
    </row>
    <row r="234" spans="1:12" ht="15" customHeight="1" x14ac:dyDescent="0.3">
      <c r="A234" s="17" t="s">
        <v>104</v>
      </c>
      <c r="B234" s="18" t="s">
        <v>247</v>
      </c>
      <c r="C234" s="19">
        <f t="shared" ref="C234:C245" si="17">D234/2.35</f>
        <v>3711.8978723404252</v>
      </c>
      <c r="D234" s="19">
        <v>8722.9599999999991</v>
      </c>
      <c r="E234" s="47">
        <v>1</v>
      </c>
      <c r="F234" s="48">
        <f t="shared" si="13"/>
        <v>3711.8978723404252</v>
      </c>
      <c r="G234" s="19">
        <f t="shared" si="16"/>
        <v>8722.9599999999991</v>
      </c>
      <c r="H234" s="21"/>
      <c r="I234" s="21"/>
      <c r="J234" s="22">
        <f t="shared" si="15"/>
        <v>2.35</v>
      </c>
      <c r="K234" s="23"/>
      <c r="L234" s="24">
        <f t="shared" si="14"/>
        <v>2.35</v>
      </c>
    </row>
    <row r="235" spans="1:12" ht="15" customHeight="1" x14ac:dyDescent="0.3">
      <c r="A235" s="17" t="s">
        <v>65</v>
      </c>
      <c r="B235" s="18" t="s">
        <v>248</v>
      </c>
      <c r="C235" s="19">
        <f t="shared" si="17"/>
        <v>3238.1659574468081</v>
      </c>
      <c r="D235" s="19">
        <v>7609.69</v>
      </c>
      <c r="E235" s="47">
        <v>2</v>
      </c>
      <c r="F235" s="48">
        <f t="shared" si="13"/>
        <v>6476.3319148936162</v>
      </c>
      <c r="G235" s="19">
        <f t="shared" si="16"/>
        <v>15219.38</v>
      </c>
      <c r="H235" s="21"/>
      <c r="I235" s="21"/>
      <c r="J235" s="22">
        <f t="shared" si="15"/>
        <v>2.35</v>
      </c>
      <c r="K235" s="23"/>
      <c r="L235" s="24">
        <f t="shared" si="14"/>
        <v>2.35</v>
      </c>
    </row>
    <row r="236" spans="1:12" ht="15" customHeight="1" x14ac:dyDescent="0.3">
      <c r="A236" s="17" t="s">
        <v>60</v>
      </c>
      <c r="B236" s="18" t="s">
        <v>249</v>
      </c>
      <c r="C236" s="19">
        <f t="shared" si="17"/>
        <v>1854.0212765957444</v>
      </c>
      <c r="D236" s="19">
        <v>4356.95</v>
      </c>
      <c r="E236" s="47">
        <v>26</v>
      </c>
      <c r="F236" s="48">
        <f t="shared" si="13"/>
        <v>48204.553191489358</v>
      </c>
      <c r="G236" s="19">
        <f t="shared" si="16"/>
        <v>113280.7</v>
      </c>
      <c r="H236" s="21"/>
      <c r="I236" s="21"/>
      <c r="J236" s="22">
        <f t="shared" si="15"/>
        <v>2.35</v>
      </c>
      <c r="K236" s="23"/>
      <c r="L236" s="24">
        <f t="shared" si="14"/>
        <v>2.35</v>
      </c>
    </row>
    <row r="237" spans="1:12" ht="15" customHeight="1" x14ac:dyDescent="0.3">
      <c r="A237" s="17" t="s">
        <v>58</v>
      </c>
      <c r="B237" s="18" t="s">
        <v>250</v>
      </c>
      <c r="C237" s="19">
        <f t="shared" si="17"/>
        <v>2984.6595744680849</v>
      </c>
      <c r="D237" s="19">
        <v>7013.95</v>
      </c>
      <c r="E237" s="47">
        <v>5</v>
      </c>
      <c r="F237" s="48">
        <f t="shared" si="13"/>
        <v>14923.297872340425</v>
      </c>
      <c r="G237" s="19">
        <f t="shared" si="16"/>
        <v>35069.75</v>
      </c>
      <c r="H237" s="21"/>
      <c r="I237" s="21"/>
      <c r="J237" s="22">
        <f t="shared" si="15"/>
        <v>2.35</v>
      </c>
      <c r="K237" s="23"/>
      <c r="L237" s="24">
        <f t="shared" si="14"/>
        <v>2.35</v>
      </c>
    </row>
    <row r="238" spans="1:12" ht="15" customHeight="1" x14ac:dyDescent="0.3">
      <c r="A238" s="17" t="s">
        <v>48</v>
      </c>
      <c r="B238" s="18" t="s">
        <v>251</v>
      </c>
      <c r="C238" s="19">
        <f t="shared" si="17"/>
        <v>8819.982978723403</v>
      </c>
      <c r="D238" s="19">
        <v>20726.96</v>
      </c>
      <c r="E238" s="47">
        <v>1</v>
      </c>
      <c r="F238" s="48">
        <f t="shared" si="13"/>
        <v>8819.982978723403</v>
      </c>
      <c r="G238" s="19">
        <f t="shared" si="16"/>
        <v>20726.96</v>
      </c>
      <c r="H238" s="21"/>
      <c r="I238" s="21"/>
      <c r="J238" s="22">
        <f t="shared" si="15"/>
        <v>2.35</v>
      </c>
      <c r="K238" s="23"/>
      <c r="L238" s="24">
        <f t="shared" si="14"/>
        <v>2.35</v>
      </c>
    </row>
    <row r="239" spans="1:12" ht="15" customHeight="1" x14ac:dyDescent="0.3">
      <c r="A239" s="17" t="s">
        <v>15</v>
      </c>
      <c r="B239" s="18" t="s">
        <v>252</v>
      </c>
      <c r="C239" s="19">
        <f t="shared" si="17"/>
        <v>4654.646808510638</v>
      </c>
      <c r="D239" s="19">
        <v>10938.42</v>
      </c>
      <c r="E239" s="47">
        <v>1</v>
      </c>
      <c r="F239" s="48">
        <f t="shared" si="13"/>
        <v>4654.646808510638</v>
      </c>
      <c r="G239" s="19">
        <f t="shared" si="16"/>
        <v>10938.42</v>
      </c>
      <c r="H239" s="21"/>
      <c r="I239" s="21"/>
      <c r="J239" s="22">
        <f t="shared" si="15"/>
        <v>2.35</v>
      </c>
      <c r="K239" s="23"/>
      <c r="L239" s="24">
        <f t="shared" si="14"/>
        <v>2.35</v>
      </c>
    </row>
    <row r="240" spans="1:12" ht="15" customHeight="1" x14ac:dyDescent="0.3">
      <c r="A240" s="17" t="s">
        <v>12</v>
      </c>
      <c r="B240" s="18" t="s">
        <v>134</v>
      </c>
      <c r="C240" s="19">
        <f t="shared" si="17"/>
        <v>6169.3361702127659</v>
      </c>
      <c r="D240" s="19">
        <v>14497.94</v>
      </c>
      <c r="E240" s="47">
        <v>1</v>
      </c>
      <c r="F240" s="48">
        <f t="shared" si="13"/>
        <v>6169.3361702127659</v>
      </c>
      <c r="G240" s="19">
        <f t="shared" si="16"/>
        <v>14497.94</v>
      </c>
      <c r="H240" s="21"/>
      <c r="I240" s="21"/>
      <c r="J240" s="22">
        <f t="shared" si="15"/>
        <v>2.35</v>
      </c>
      <c r="K240" s="23"/>
      <c r="L240" s="24">
        <f t="shared" si="14"/>
        <v>2.35</v>
      </c>
    </row>
    <row r="241" spans="1:12" ht="15" customHeight="1" x14ac:dyDescent="0.3">
      <c r="A241" s="17" t="s">
        <v>32</v>
      </c>
      <c r="B241" s="18" t="s">
        <v>253</v>
      </c>
      <c r="C241" s="19">
        <f t="shared" si="17"/>
        <v>6169.3361702127659</v>
      </c>
      <c r="D241" s="19">
        <v>14497.94</v>
      </c>
      <c r="E241" s="47">
        <v>1</v>
      </c>
      <c r="F241" s="48">
        <f t="shared" si="13"/>
        <v>6169.3361702127659</v>
      </c>
      <c r="G241" s="19">
        <f t="shared" si="16"/>
        <v>14497.94</v>
      </c>
      <c r="H241" s="21"/>
      <c r="I241" s="21"/>
      <c r="J241" s="22">
        <f t="shared" si="15"/>
        <v>2.35</v>
      </c>
      <c r="K241" s="23"/>
      <c r="L241" s="24">
        <f t="shared" si="14"/>
        <v>2.35</v>
      </c>
    </row>
    <row r="242" spans="1:12" ht="15" customHeight="1" x14ac:dyDescent="0.3">
      <c r="A242" s="17" t="s">
        <v>135</v>
      </c>
      <c r="B242" s="18" t="s">
        <v>254</v>
      </c>
      <c r="C242" s="19">
        <f t="shared" si="17"/>
        <v>7179.9106382978725</v>
      </c>
      <c r="D242" s="19">
        <v>16872.79</v>
      </c>
      <c r="E242" s="47">
        <v>1</v>
      </c>
      <c r="F242" s="48">
        <f t="shared" si="13"/>
        <v>7179.9106382978725</v>
      </c>
      <c r="G242" s="19">
        <f t="shared" si="16"/>
        <v>16872.79</v>
      </c>
      <c r="H242" s="21"/>
      <c r="I242" s="21"/>
      <c r="J242" s="22">
        <f t="shared" si="15"/>
        <v>2.35</v>
      </c>
      <c r="K242" s="23"/>
      <c r="L242" s="24">
        <f t="shared" si="14"/>
        <v>2.35</v>
      </c>
    </row>
    <row r="243" spans="1:12" ht="15" customHeight="1" x14ac:dyDescent="0.3">
      <c r="A243" s="17" t="s">
        <v>22</v>
      </c>
      <c r="B243" s="18" t="s">
        <v>110</v>
      </c>
      <c r="C243" s="19">
        <f t="shared" si="17"/>
        <v>6687.5191489361696</v>
      </c>
      <c r="D243" s="19">
        <v>15715.67</v>
      </c>
      <c r="E243" s="47">
        <v>1</v>
      </c>
      <c r="F243" s="48">
        <f t="shared" si="13"/>
        <v>6687.5191489361696</v>
      </c>
      <c r="G243" s="19">
        <f t="shared" si="16"/>
        <v>15715.67</v>
      </c>
      <c r="H243" s="21"/>
      <c r="I243" s="21"/>
      <c r="J243" s="22">
        <f t="shared" si="15"/>
        <v>2.35</v>
      </c>
      <c r="K243" s="23"/>
      <c r="L243" s="24">
        <f t="shared" si="14"/>
        <v>2.35</v>
      </c>
    </row>
    <row r="244" spans="1:12" ht="15" customHeight="1" x14ac:dyDescent="0.3">
      <c r="A244" s="17" t="s">
        <v>38</v>
      </c>
      <c r="B244" s="18" t="s">
        <v>38</v>
      </c>
      <c r="C244" s="19">
        <f t="shared" si="17"/>
        <v>5939.5531914893618</v>
      </c>
      <c r="D244" s="19">
        <v>13957.95</v>
      </c>
      <c r="E244" s="47">
        <v>1</v>
      </c>
      <c r="F244" s="48">
        <f t="shared" si="13"/>
        <v>5939.5531914893618</v>
      </c>
      <c r="G244" s="19">
        <f t="shared" si="16"/>
        <v>13957.95</v>
      </c>
      <c r="H244" s="21"/>
      <c r="I244" s="21"/>
      <c r="J244" s="22">
        <f t="shared" si="15"/>
        <v>2.35</v>
      </c>
      <c r="K244" s="23"/>
      <c r="L244" s="24">
        <f t="shared" si="14"/>
        <v>2.35</v>
      </c>
    </row>
    <row r="245" spans="1:12" ht="15" customHeight="1" x14ac:dyDescent="0.3">
      <c r="A245" s="17" t="s">
        <v>36</v>
      </c>
      <c r="B245" s="18" t="s">
        <v>137</v>
      </c>
      <c r="C245" s="19">
        <f t="shared" si="17"/>
        <v>7454.2468085106375</v>
      </c>
      <c r="D245" s="19">
        <v>17517.48</v>
      </c>
      <c r="E245" s="47">
        <v>1</v>
      </c>
      <c r="F245" s="48">
        <f t="shared" si="13"/>
        <v>7454.2468085106375</v>
      </c>
      <c r="G245" s="19">
        <f t="shared" si="16"/>
        <v>17517.48</v>
      </c>
      <c r="H245" s="21"/>
      <c r="I245" s="21"/>
      <c r="J245" s="22">
        <f t="shared" si="15"/>
        <v>2.35</v>
      </c>
      <c r="K245" s="23"/>
      <c r="L245" s="24">
        <f t="shared" si="14"/>
        <v>2.35</v>
      </c>
    </row>
    <row r="246" spans="1:12" ht="15" customHeight="1" thickBot="1" x14ac:dyDescent="0.35">
      <c r="A246" s="26" t="s">
        <v>46</v>
      </c>
      <c r="B246" s="27" t="s">
        <v>255</v>
      </c>
      <c r="C246" s="28">
        <f>D246/2.35</f>
        <v>7070.8808510638291</v>
      </c>
      <c r="D246" s="28">
        <v>16616.57</v>
      </c>
      <c r="E246" s="67">
        <v>1</v>
      </c>
      <c r="F246" s="53">
        <f t="shared" si="13"/>
        <v>7070.8808510638291</v>
      </c>
      <c r="G246" s="28">
        <f t="shared" si="16"/>
        <v>16616.57</v>
      </c>
      <c r="H246" s="30"/>
      <c r="I246" s="30"/>
      <c r="J246" s="31">
        <f t="shared" si="15"/>
        <v>2.35</v>
      </c>
      <c r="K246" s="32"/>
      <c r="L246" s="24">
        <f t="shared" si="14"/>
        <v>2.35</v>
      </c>
    </row>
    <row r="247" spans="1:12" ht="15" customHeight="1" x14ac:dyDescent="0.3">
      <c r="A247" s="9" t="s">
        <v>74</v>
      </c>
      <c r="B247" s="10" t="s">
        <v>256</v>
      </c>
      <c r="C247" s="11">
        <v>1327.64</v>
      </c>
      <c r="D247" s="11">
        <v>2788.0439999999999</v>
      </c>
      <c r="E247" s="12">
        <v>4</v>
      </c>
      <c r="F247" s="11">
        <f t="shared" si="13"/>
        <v>5310.56</v>
      </c>
      <c r="G247" s="11">
        <f t="shared" si="16"/>
        <v>11152.175999999999</v>
      </c>
      <c r="H247" s="13">
        <f>SUM(F247:F270)</f>
        <v>163226.74400000001</v>
      </c>
      <c r="I247" s="13">
        <f>SUM(G247:G270)</f>
        <v>325233.33299999998</v>
      </c>
      <c r="J247" s="14">
        <f t="shared" si="15"/>
        <v>2.0999999999999996</v>
      </c>
      <c r="K247" s="15">
        <f>I247/H247</f>
        <v>1.9925247850315508</v>
      </c>
      <c r="L247" s="61">
        <f t="shared" si="14"/>
        <v>2.1</v>
      </c>
    </row>
    <row r="248" spans="1:12" ht="15" customHeight="1" x14ac:dyDescent="0.3">
      <c r="A248" s="17" t="s">
        <v>125</v>
      </c>
      <c r="B248" s="18" t="s">
        <v>257</v>
      </c>
      <c r="C248" s="19">
        <v>1327.64</v>
      </c>
      <c r="D248" s="19">
        <v>2788.0439999999999</v>
      </c>
      <c r="E248" s="20">
        <v>2</v>
      </c>
      <c r="F248" s="19">
        <f t="shared" si="13"/>
        <v>2655.28</v>
      </c>
      <c r="G248" s="19">
        <f t="shared" si="16"/>
        <v>5576.0879999999997</v>
      </c>
      <c r="H248" s="21"/>
      <c r="I248" s="21"/>
      <c r="J248" s="22">
        <f t="shared" si="15"/>
        <v>2.0999999999999996</v>
      </c>
      <c r="K248" s="23"/>
      <c r="L248" s="61">
        <f t="shared" si="14"/>
        <v>2.1</v>
      </c>
    </row>
    <row r="249" spans="1:12" ht="15" customHeight="1" x14ac:dyDescent="0.3">
      <c r="A249" s="17" t="s">
        <v>125</v>
      </c>
      <c r="B249" s="18" t="s">
        <v>258</v>
      </c>
      <c r="C249" s="19">
        <v>1327.64</v>
      </c>
      <c r="D249" s="19">
        <v>2920.808</v>
      </c>
      <c r="E249" s="20">
        <v>1</v>
      </c>
      <c r="F249" s="19">
        <f t="shared" si="13"/>
        <v>1327.64</v>
      </c>
      <c r="G249" s="19">
        <f t="shared" si="16"/>
        <v>2920.808</v>
      </c>
      <c r="H249" s="21"/>
      <c r="I249" s="21"/>
      <c r="J249" s="22">
        <f t="shared" si="15"/>
        <v>2.1999999999999997</v>
      </c>
      <c r="K249" s="23"/>
      <c r="L249" s="61">
        <f t="shared" si="14"/>
        <v>2.2000000000000002</v>
      </c>
    </row>
    <row r="250" spans="1:12" ht="15" customHeight="1" x14ac:dyDescent="0.3">
      <c r="A250" s="17" t="s">
        <v>25</v>
      </c>
      <c r="B250" s="18" t="s">
        <v>259</v>
      </c>
      <c r="C250" s="19">
        <v>6500</v>
      </c>
      <c r="D250" s="19">
        <v>13650</v>
      </c>
      <c r="E250" s="20">
        <v>1</v>
      </c>
      <c r="F250" s="19">
        <f t="shared" si="13"/>
        <v>6500</v>
      </c>
      <c r="G250" s="19">
        <f t="shared" si="16"/>
        <v>13650</v>
      </c>
      <c r="H250" s="21"/>
      <c r="I250" s="21"/>
      <c r="J250" s="22">
        <f t="shared" si="15"/>
        <v>2.1</v>
      </c>
      <c r="K250" s="23"/>
      <c r="L250" s="61">
        <f t="shared" si="14"/>
        <v>2.1</v>
      </c>
    </row>
    <row r="251" spans="1:12" ht="15" customHeight="1" x14ac:dyDescent="0.3">
      <c r="A251" s="17" t="s">
        <v>48</v>
      </c>
      <c r="B251" s="18" t="s">
        <v>260</v>
      </c>
      <c r="C251" s="19">
        <v>4657.51</v>
      </c>
      <c r="D251" s="19">
        <v>9780.7790000000005</v>
      </c>
      <c r="E251" s="20">
        <v>1</v>
      </c>
      <c r="F251" s="19">
        <f t="shared" si="13"/>
        <v>4657.51</v>
      </c>
      <c r="G251" s="19">
        <f t="shared" si="16"/>
        <v>9780.7790000000005</v>
      </c>
      <c r="H251" s="21"/>
      <c r="I251" s="21"/>
      <c r="J251" s="22">
        <f t="shared" si="15"/>
        <v>2.1000017176560006</v>
      </c>
      <c r="K251" s="23"/>
      <c r="L251" s="61">
        <f t="shared" si="14"/>
        <v>2.1</v>
      </c>
    </row>
    <row r="252" spans="1:12" ht="15" customHeight="1" x14ac:dyDescent="0.3">
      <c r="A252" s="17" t="s">
        <v>65</v>
      </c>
      <c r="B252" s="18" t="s">
        <v>261</v>
      </c>
      <c r="C252" s="19">
        <v>1708</v>
      </c>
      <c r="D252" s="19">
        <v>3586.8</v>
      </c>
      <c r="E252" s="20">
        <v>4</v>
      </c>
      <c r="F252" s="19">
        <f t="shared" si="13"/>
        <v>6832</v>
      </c>
      <c r="G252" s="19">
        <f t="shared" si="16"/>
        <v>14347.2</v>
      </c>
      <c r="H252" s="21"/>
      <c r="I252" s="21"/>
      <c r="J252" s="22">
        <f t="shared" si="15"/>
        <v>2.1</v>
      </c>
      <c r="K252" s="23"/>
      <c r="L252" s="61">
        <f t="shared" si="14"/>
        <v>2.1</v>
      </c>
    </row>
    <row r="253" spans="1:12" ht="15" customHeight="1" x14ac:dyDescent="0.3">
      <c r="A253" s="17" t="s">
        <v>58</v>
      </c>
      <c r="B253" s="18" t="s">
        <v>262</v>
      </c>
      <c r="C253" s="19">
        <v>1708</v>
      </c>
      <c r="D253" s="19">
        <v>3586.7999999999997</v>
      </c>
      <c r="E253" s="20">
        <v>3</v>
      </c>
      <c r="F253" s="19">
        <f t="shared" si="13"/>
        <v>5124</v>
      </c>
      <c r="G253" s="19">
        <f t="shared" si="16"/>
        <v>10760.4</v>
      </c>
      <c r="H253" s="21"/>
      <c r="I253" s="21"/>
      <c r="J253" s="22">
        <f t="shared" si="15"/>
        <v>2.0999999999999996</v>
      </c>
      <c r="K253" s="23"/>
      <c r="L253" s="61">
        <f t="shared" si="14"/>
        <v>2.1</v>
      </c>
    </row>
    <row r="254" spans="1:12" ht="15" customHeight="1" x14ac:dyDescent="0.3">
      <c r="A254" s="17" t="s">
        <v>25</v>
      </c>
      <c r="B254" s="18" t="s">
        <v>263</v>
      </c>
      <c r="C254" s="19">
        <v>7500</v>
      </c>
      <c r="D254" s="19">
        <v>15750</v>
      </c>
      <c r="E254" s="20">
        <v>1</v>
      </c>
      <c r="F254" s="19">
        <f t="shared" si="13"/>
        <v>7500</v>
      </c>
      <c r="G254" s="19">
        <f t="shared" si="16"/>
        <v>15750</v>
      </c>
      <c r="H254" s="21"/>
      <c r="I254" s="21"/>
      <c r="J254" s="22">
        <f t="shared" si="15"/>
        <v>2.1</v>
      </c>
      <c r="K254" s="23"/>
      <c r="L254" s="61">
        <f t="shared" si="14"/>
        <v>2.1</v>
      </c>
    </row>
    <row r="255" spans="1:12" ht="15" customHeight="1" x14ac:dyDescent="0.3">
      <c r="A255" s="17" t="s">
        <v>48</v>
      </c>
      <c r="B255" s="18" t="s">
        <v>264</v>
      </c>
      <c r="C255" s="19">
        <v>9632.9599999999991</v>
      </c>
      <c r="D255" s="19">
        <v>20229.216</v>
      </c>
      <c r="E255" s="20">
        <v>1</v>
      </c>
      <c r="F255" s="19">
        <f t="shared" si="13"/>
        <v>9632.9599999999991</v>
      </c>
      <c r="G255" s="19">
        <f t="shared" si="16"/>
        <v>20229.216</v>
      </c>
      <c r="H255" s="21"/>
      <c r="I255" s="21"/>
      <c r="J255" s="22">
        <f t="shared" si="15"/>
        <v>2.1</v>
      </c>
      <c r="K255" s="23"/>
      <c r="L255" s="61">
        <f t="shared" si="14"/>
        <v>2.1</v>
      </c>
    </row>
    <row r="256" spans="1:12" ht="15" customHeight="1" x14ac:dyDescent="0.3">
      <c r="A256" s="17" t="s">
        <v>46</v>
      </c>
      <c r="B256" s="18" t="s">
        <v>265</v>
      </c>
      <c r="C256" s="19">
        <v>11904.76</v>
      </c>
      <c r="D256" s="19">
        <v>25000</v>
      </c>
      <c r="E256" s="20">
        <v>1</v>
      </c>
      <c r="F256" s="19">
        <f t="shared" si="13"/>
        <v>11904.76</v>
      </c>
      <c r="G256" s="19">
        <f t="shared" si="16"/>
        <v>25000</v>
      </c>
      <c r="H256" s="21"/>
      <c r="I256" s="21"/>
      <c r="J256" s="22">
        <f t="shared" si="15"/>
        <v>2.1000003360000536</v>
      </c>
      <c r="K256" s="23"/>
      <c r="L256" s="61">
        <f t="shared" si="14"/>
        <v>2.1</v>
      </c>
    </row>
    <row r="257" spans="1:12" ht="15" customHeight="1" x14ac:dyDescent="0.3">
      <c r="A257" s="17" t="s">
        <v>22</v>
      </c>
      <c r="B257" s="18" t="s">
        <v>266</v>
      </c>
      <c r="C257" s="19">
        <v>9940.7800000000007</v>
      </c>
      <c r="D257" s="19">
        <v>19583.332499999997</v>
      </c>
      <c r="E257" s="20">
        <v>0.4</v>
      </c>
      <c r="F257" s="19">
        <f t="shared" si="13"/>
        <v>3976.3120000000004</v>
      </c>
      <c r="G257" s="19">
        <f t="shared" si="16"/>
        <v>7833.3329999999987</v>
      </c>
      <c r="H257" s="21"/>
      <c r="I257" s="21"/>
      <c r="J257" s="22">
        <f t="shared" si="15"/>
        <v>1.9699995875575151</v>
      </c>
      <c r="K257" s="23"/>
      <c r="L257" s="61">
        <f t="shared" si="14"/>
        <v>1.97</v>
      </c>
    </row>
    <row r="258" spans="1:12" ht="15" customHeight="1" x14ac:dyDescent="0.3">
      <c r="A258" s="17" t="s">
        <v>22</v>
      </c>
      <c r="B258" s="18" t="s">
        <v>266</v>
      </c>
      <c r="C258" s="19">
        <v>9940.7800000000007</v>
      </c>
      <c r="D258" s="19">
        <v>19583.332999999999</v>
      </c>
      <c r="E258" s="20">
        <v>1</v>
      </c>
      <c r="F258" s="19">
        <f t="shared" si="13"/>
        <v>9940.7800000000007</v>
      </c>
      <c r="G258" s="19">
        <f t="shared" si="16"/>
        <v>19583.332999999999</v>
      </c>
      <c r="H258" s="21"/>
      <c r="I258" s="21"/>
      <c r="J258" s="22">
        <f t="shared" si="15"/>
        <v>1.9699996378553792</v>
      </c>
      <c r="K258" s="23"/>
      <c r="L258" s="61">
        <f t="shared" si="14"/>
        <v>1.97</v>
      </c>
    </row>
    <row r="259" spans="1:12" ht="15" customHeight="1" x14ac:dyDescent="0.3">
      <c r="A259" s="17" t="s">
        <v>12</v>
      </c>
      <c r="B259" s="18" t="s">
        <v>267</v>
      </c>
      <c r="C259" s="19">
        <v>9204.7900000000009</v>
      </c>
      <c r="D259" s="19">
        <v>18777.777999999998</v>
      </c>
      <c r="E259" s="20">
        <v>0.5</v>
      </c>
      <c r="F259" s="19">
        <f t="shared" ref="F259:F338" si="18">C259*E259</f>
        <v>4602.3950000000004</v>
      </c>
      <c r="G259" s="19">
        <f t="shared" si="16"/>
        <v>9388.8889999999992</v>
      </c>
      <c r="H259" s="21"/>
      <c r="I259" s="21"/>
      <c r="J259" s="22">
        <f t="shared" si="15"/>
        <v>2.040000695290169</v>
      </c>
      <c r="K259" s="23"/>
      <c r="L259" s="61">
        <f t="shared" si="14"/>
        <v>2.04</v>
      </c>
    </row>
    <row r="260" spans="1:12" ht="15" customHeight="1" x14ac:dyDescent="0.3">
      <c r="A260" s="17" t="s">
        <v>12</v>
      </c>
      <c r="B260" s="18" t="s">
        <v>267</v>
      </c>
      <c r="C260" s="19">
        <v>9204.7900000000009</v>
      </c>
      <c r="D260" s="19">
        <v>18777.777999999998</v>
      </c>
      <c r="E260" s="20">
        <v>1</v>
      </c>
      <c r="F260" s="19">
        <f t="shared" si="18"/>
        <v>9204.7900000000009</v>
      </c>
      <c r="G260" s="19">
        <f t="shared" si="16"/>
        <v>18777.777999999998</v>
      </c>
      <c r="H260" s="21"/>
      <c r="I260" s="21"/>
      <c r="J260" s="22">
        <f t="shared" si="15"/>
        <v>2.040000695290169</v>
      </c>
      <c r="K260" s="23"/>
      <c r="L260" s="61">
        <f>IF(A260&lt;&gt;"-",ROUND(J260,2),"")</f>
        <v>2.04</v>
      </c>
    </row>
    <row r="261" spans="1:12" ht="15" customHeight="1" x14ac:dyDescent="0.3">
      <c r="A261" s="17" t="s">
        <v>25</v>
      </c>
      <c r="B261" s="18" t="s">
        <v>268</v>
      </c>
      <c r="C261" s="19">
        <v>6885.96</v>
      </c>
      <c r="D261" s="19">
        <v>13083.333000000001</v>
      </c>
      <c r="E261" s="20">
        <v>1</v>
      </c>
      <c r="F261" s="19">
        <f t="shared" si="18"/>
        <v>6885.96</v>
      </c>
      <c r="G261" s="19">
        <f t="shared" si="16"/>
        <v>13083.333000000001</v>
      </c>
      <c r="H261" s="21"/>
      <c r="I261" s="21"/>
      <c r="J261" s="22">
        <f t="shared" si="15"/>
        <v>1.9000013070073019</v>
      </c>
      <c r="K261" s="23"/>
      <c r="L261" s="61">
        <f>IF(A261&lt;&gt;"-",ROUND(J261,2),"")</f>
        <v>1.9</v>
      </c>
    </row>
    <row r="262" spans="1:12" ht="15" customHeight="1" x14ac:dyDescent="0.3">
      <c r="A262" s="17" t="s">
        <v>25</v>
      </c>
      <c r="B262" s="18" t="s">
        <v>268</v>
      </c>
      <c r="C262" s="19">
        <v>6885.96</v>
      </c>
      <c r="D262" s="19">
        <v>13083.333000000001</v>
      </c>
      <c r="E262" s="20">
        <v>1</v>
      </c>
      <c r="F262" s="19">
        <f t="shared" si="18"/>
        <v>6885.96</v>
      </c>
      <c r="G262" s="19">
        <f t="shared" si="16"/>
        <v>13083.333000000001</v>
      </c>
      <c r="H262" s="21"/>
      <c r="I262" s="21"/>
      <c r="J262" s="22">
        <f t="shared" si="15"/>
        <v>1.9000013070073019</v>
      </c>
      <c r="K262" s="23"/>
      <c r="L262" s="61">
        <f t="shared" ref="L262:L338" si="19">IF(A262&lt;&gt;"-",ROUND(J262,2),"")</f>
        <v>1.9</v>
      </c>
    </row>
    <row r="263" spans="1:12" ht="15" customHeight="1" x14ac:dyDescent="0.3">
      <c r="A263" s="17" t="s">
        <v>25</v>
      </c>
      <c r="B263" s="18" t="s">
        <v>269</v>
      </c>
      <c r="C263" s="19">
        <v>6592.11</v>
      </c>
      <c r="D263" s="19">
        <v>12525</v>
      </c>
      <c r="E263" s="20">
        <v>1</v>
      </c>
      <c r="F263" s="19">
        <f t="shared" si="18"/>
        <v>6592.11</v>
      </c>
      <c r="G263" s="19">
        <f t="shared" si="16"/>
        <v>12525</v>
      </c>
      <c r="H263" s="21"/>
      <c r="I263" s="21"/>
      <c r="J263" s="22">
        <f t="shared" ref="J263:J277" si="20">D263/C263</f>
        <v>1.8999986347315201</v>
      </c>
      <c r="K263" s="23"/>
      <c r="L263" s="61">
        <f t="shared" si="19"/>
        <v>1.9</v>
      </c>
    </row>
    <row r="264" spans="1:12" ht="15" customHeight="1" x14ac:dyDescent="0.3">
      <c r="A264" s="17" t="s">
        <v>25</v>
      </c>
      <c r="B264" s="18" t="s">
        <v>269</v>
      </c>
      <c r="C264" s="19">
        <v>6592.11</v>
      </c>
      <c r="D264" s="19">
        <v>12525</v>
      </c>
      <c r="E264" s="20">
        <v>1</v>
      </c>
      <c r="F264" s="19">
        <f t="shared" si="18"/>
        <v>6592.11</v>
      </c>
      <c r="G264" s="19">
        <f t="shared" ref="G264:G329" si="21">D264*E264</f>
        <v>12525</v>
      </c>
      <c r="H264" s="21"/>
      <c r="I264" s="21"/>
      <c r="J264" s="22">
        <f t="shared" si="20"/>
        <v>1.8999986347315201</v>
      </c>
      <c r="K264" s="23"/>
      <c r="L264" s="61">
        <f t="shared" si="19"/>
        <v>1.9</v>
      </c>
    </row>
    <row r="265" spans="1:12" ht="15" customHeight="1" x14ac:dyDescent="0.3">
      <c r="A265" s="17" t="s">
        <v>32</v>
      </c>
      <c r="B265" s="18" t="s">
        <v>270</v>
      </c>
      <c r="C265" s="19">
        <v>7788.67</v>
      </c>
      <c r="D265" s="19">
        <v>15888.888000000001</v>
      </c>
      <c r="E265" s="20">
        <v>0.5</v>
      </c>
      <c r="F265" s="19">
        <f t="shared" si="18"/>
        <v>3894.335</v>
      </c>
      <c r="G265" s="19">
        <f t="shared" si="21"/>
        <v>7944.4440000000004</v>
      </c>
      <c r="H265" s="21"/>
      <c r="I265" s="21"/>
      <c r="J265" s="22">
        <f t="shared" si="20"/>
        <v>2.0400001540699506</v>
      </c>
      <c r="K265" s="23"/>
      <c r="L265" s="61">
        <f t="shared" si="19"/>
        <v>2.04</v>
      </c>
    </row>
    <row r="266" spans="1:12" ht="15" customHeight="1" x14ac:dyDescent="0.3">
      <c r="A266" s="17" t="s">
        <v>32</v>
      </c>
      <c r="B266" s="18" t="s">
        <v>270</v>
      </c>
      <c r="C266" s="19">
        <v>7788.67</v>
      </c>
      <c r="D266" s="19">
        <v>15888.888999999999</v>
      </c>
      <c r="E266" s="20">
        <v>1</v>
      </c>
      <c r="F266" s="19">
        <f t="shared" si="18"/>
        <v>7788.67</v>
      </c>
      <c r="G266" s="19">
        <f t="shared" si="21"/>
        <v>15888.888999999999</v>
      </c>
      <c r="H266" s="21"/>
      <c r="I266" s="21"/>
      <c r="J266" s="22">
        <f t="shared" si="20"/>
        <v>2.0400002824615755</v>
      </c>
      <c r="K266" s="23"/>
      <c r="L266" s="61">
        <f t="shared" si="19"/>
        <v>2.04</v>
      </c>
    </row>
    <row r="267" spans="1:12" ht="15" customHeight="1" x14ac:dyDescent="0.3">
      <c r="A267" s="17" t="s">
        <v>36</v>
      </c>
      <c r="B267" s="18" t="s">
        <v>271</v>
      </c>
      <c r="C267" s="19">
        <v>9450.2900000000009</v>
      </c>
      <c r="D267" s="19">
        <v>17955.558000000001</v>
      </c>
      <c r="E267" s="20">
        <v>1</v>
      </c>
      <c r="F267" s="19">
        <f t="shared" si="18"/>
        <v>9450.2900000000009</v>
      </c>
      <c r="G267" s="19">
        <f t="shared" si="21"/>
        <v>17955.558000000001</v>
      </c>
      <c r="H267" s="21"/>
      <c r="I267" s="21"/>
      <c r="J267" s="22">
        <f t="shared" si="20"/>
        <v>1.9000007407180097</v>
      </c>
      <c r="K267" s="23"/>
      <c r="L267" s="61">
        <f t="shared" si="19"/>
        <v>1.9</v>
      </c>
    </row>
    <row r="268" spans="1:12" ht="15" customHeight="1" x14ac:dyDescent="0.3">
      <c r="A268" s="17" t="s">
        <v>168</v>
      </c>
      <c r="B268" s="68" t="s">
        <v>272</v>
      </c>
      <c r="C268" s="19">
        <v>18369.88</v>
      </c>
      <c r="D268" s="19">
        <v>34902.772499999999</v>
      </c>
      <c r="E268" s="20">
        <v>0.4</v>
      </c>
      <c r="F268" s="19">
        <f t="shared" si="18"/>
        <v>7347.9520000000011</v>
      </c>
      <c r="G268" s="19">
        <f t="shared" si="21"/>
        <v>13961.109</v>
      </c>
      <c r="H268" s="21"/>
      <c r="I268" s="21"/>
      <c r="J268" s="22">
        <f t="shared" si="20"/>
        <v>1.9000000272184683</v>
      </c>
      <c r="K268" s="23"/>
      <c r="L268" s="61">
        <f t="shared" si="19"/>
        <v>1.9</v>
      </c>
    </row>
    <row r="269" spans="1:12" ht="15" customHeight="1" x14ac:dyDescent="0.3">
      <c r="A269" s="17" t="s">
        <v>135</v>
      </c>
      <c r="B269" s="18" t="s">
        <v>273</v>
      </c>
      <c r="C269" s="19">
        <v>15497.9</v>
      </c>
      <c r="D269" s="19">
        <v>27896.219999999998</v>
      </c>
      <c r="E269" s="20">
        <v>0.4</v>
      </c>
      <c r="F269" s="19">
        <f t="shared" si="18"/>
        <v>6199.16</v>
      </c>
      <c r="G269" s="19">
        <f t="shared" si="21"/>
        <v>11158.487999999999</v>
      </c>
      <c r="H269" s="21"/>
      <c r="I269" s="21"/>
      <c r="J269" s="22">
        <f t="shared" si="20"/>
        <v>1.7999999999999998</v>
      </c>
      <c r="K269" s="23"/>
      <c r="L269" s="61">
        <f t="shared" si="19"/>
        <v>1.8</v>
      </c>
    </row>
    <row r="270" spans="1:12" ht="15" customHeight="1" thickBot="1" x14ac:dyDescent="0.35">
      <c r="A270" s="26" t="s">
        <v>12</v>
      </c>
      <c r="B270" s="27" t="s">
        <v>273</v>
      </c>
      <c r="C270" s="28">
        <v>12421.21</v>
      </c>
      <c r="D270" s="28">
        <v>22358.179</v>
      </c>
      <c r="E270" s="43">
        <v>1</v>
      </c>
      <c r="F270" s="28">
        <f t="shared" si="18"/>
        <v>12421.21</v>
      </c>
      <c r="G270" s="28">
        <f t="shared" si="21"/>
        <v>22358.179</v>
      </c>
      <c r="H270" s="30"/>
      <c r="I270" s="30"/>
      <c r="J270" s="31">
        <f t="shared" si="20"/>
        <v>1.8000000805074547</v>
      </c>
      <c r="K270" s="32"/>
      <c r="L270" s="61">
        <f t="shared" si="19"/>
        <v>1.8</v>
      </c>
    </row>
    <row r="271" spans="1:12" ht="15" customHeight="1" x14ac:dyDescent="0.3">
      <c r="A271" s="9" t="s">
        <v>54</v>
      </c>
      <c r="B271" s="10" t="s">
        <v>274</v>
      </c>
      <c r="C271" s="11">
        <v>500</v>
      </c>
      <c r="D271" s="11">
        <v>1673.82</v>
      </c>
      <c r="E271" s="12">
        <v>0.1</v>
      </c>
      <c r="F271" s="11">
        <f t="shared" si="18"/>
        <v>50</v>
      </c>
      <c r="G271" s="11">
        <f t="shared" si="21"/>
        <v>167.38200000000001</v>
      </c>
      <c r="H271" s="13">
        <f>SUM(F271:F274)</f>
        <v>7795.3</v>
      </c>
      <c r="I271" s="13">
        <f>SUM(G271:G274)</f>
        <v>13051.982</v>
      </c>
      <c r="J271" s="14">
        <f t="shared" si="20"/>
        <v>3.3476399999999997</v>
      </c>
      <c r="K271" s="15">
        <f>I271/H271</f>
        <v>1.6743399227739793</v>
      </c>
      <c r="L271" s="61" t="str">
        <f t="shared" si="19"/>
        <v/>
      </c>
    </row>
    <row r="272" spans="1:12" ht="15" customHeight="1" x14ac:dyDescent="0.3">
      <c r="A272" s="17" t="s">
        <v>27</v>
      </c>
      <c r="B272" s="18" t="s">
        <v>275</v>
      </c>
      <c r="C272" s="19">
        <v>5000</v>
      </c>
      <c r="D272" s="19">
        <v>7590.88</v>
      </c>
      <c r="E272" s="20">
        <v>0.5</v>
      </c>
      <c r="F272" s="19">
        <f t="shared" si="18"/>
        <v>2500</v>
      </c>
      <c r="G272" s="19">
        <f t="shared" si="21"/>
        <v>3795.44</v>
      </c>
      <c r="H272" s="21"/>
      <c r="I272" s="21"/>
      <c r="J272" s="22">
        <f t="shared" si="20"/>
        <v>1.518176</v>
      </c>
      <c r="K272" s="23"/>
      <c r="L272" s="61">
        <f t="shared" si="19"/>
        <v>1.52</v>
      </c>
    </row>
    <row r="273" spans="1:12" ht="15" customHeight="1" x14ac:dyDescent="0.3">
      <c r="A273" s="17" t="s">
        <v>104</v>
      </c>
      <c r="B273" s="18" t="s">
        <v>276</v>
      </c>
      <c r="C273" s="19">
        <v>2245.3000000000002</v>
      </c>
      <c r="D273" s="19">
        <v>4111.25</v>
      </c>
      <c r="E273" s="20">
        <v>1</v>
      </c>
      <c r="F273" s="19">
        <f t="shared" si="18"/>
        <v>2245.3000000000002</v>
      </c>
      <c r="G273" s="19">
        <f t="shared" si="21"/>
        <v>4111.25</v>
      </c>
      <c r="H273" s="21"/>
      <c r="I273" s="21"/>
      <c r="J273" s="22">
        <f t="shared" si="20"/>
        <v>1.8310470761145503</v>
      </c>
      <c r="K273" s="23"/>
      <c r="L273" s="61">
        <f t="shared" si="19"/>
        <v>1.83</v>
      </c>
    </row>
    <row r="274" spans="1:12" ht="15" customHeight="1" thickBot="1" x14ac:dyDescent="0.35">
      <c r="A274" s="26" t="s">
        <v>65</v>
      </c>
      <c r="B274" s="27" t="s">
        <v>277</v>
      </c>
      <c r="C274" s="28">
        <v>3000</v>
      </c>
      <c r="D274" s="28">
        <v>4977.91</v>
      </c>
      <c r="E274" s="43">
        <v>1</v>
      </c>
      <c r="F274" s="28">
        <f t="shared" si="18"/>
        <v>3000</v>
      </c>
      <c r="G274" s="28">
        <f t="shared" si="21"/>
        <v>4977.91</v>
      </c>
      <c r="H274" s="30"/>
      <c r="I274" s="30"/>
      <c r="J274" s="31">
        <f t="shared" si="20"/>
        <v>1.6593033333333334</v>
      </c>
      <c r="K274" s="32"/>
      <c r="L274" s="61">
        <f t="shared" si="19"/>
        <v>1.66</v>
      </c>
    </row>
    <row r="275" spans="1:12" ht="15" customHeight="1" x14ac:dyDescent="0.3">
      <c r="A275" s="9" t="s">
        <v>74</v>
      </c>
      <c r="B275" s="10" t="s">
        <v>278</v>
      </c>
      <c r="C275" s="11">
        <v>1600</v>
      </c>
      <c r="D275" s="11">
        <v>3954.84</v>
      </c>
      <c r="E275" s="12">
        <v>2</v>
      </c>
      <c r="F275" s="11">
        <f t="shared" si="18"/>
        <v>3200</v>
      </c>
      <c r="G275" s="11">
        <f t="shared" si="21"/>
        <v>7909.68</v>
      </c>
      <c r="H275" s="13">
        <f>SUM(F275:F276)</f>
        <v>6950</v>
      </c>
      <c r="I275" s="13">
        <f>SUM(G275:G276)</f>
        <v>17071.14</v>
      </c>
      <c r="J275" s="14">
        <f t="shared" si="20"/>
        <v>2.4717750000000001</v>
      </c>
      <c r="K275" s="15">
        <f>I275/H275</f>
        <v>2.4562791366906476</v>
      </c>
      <c r="L275" s="61">
        <f t="shared" si="19"/>
        <v>2.4700000000000002</v>
      </c>
    </row>
    <row r="276" spans="1:12" ht="15" customHeight="1" thickBot="1" x14ac:dyDescent="0.35">
      <c r="A276" s="26" t="s">
        <v>201</v>
      </c>
      <c r="B276" s="69" t="s">
        <v>279</v>
      </c>
      <c r="C276" s="28">
        <v>3750</v>
      </c>
      <c r="D276" s="28">
        <v>9161.4599999999991</v>
      </c>
      <c r="E276" s="43">
        <v>1</v>
      </c>
      <c r="F276" s="28">
        <f t="shared" si="18"/>
        <v>3750</v>
      </c>
      <c r="G276" s="28">
        <f t="shared" si="21"/>
        <v>9161.4599999999991</v>
      </c>
      <c r="H276" s="30"/>
      <c r="I276" s="30"/>
      <c r="J276" s="31">
        <f t="shared" si="20"/>
        <v>2.4430559999999999</v>
      </c>
      <c r="K276" s="32"/>
      <c r="L276" s="61">
        <f>IF(A276&lt;&gt;"-",ROUND(J276,2),"")</f>
        <v>2.44</v>
      </c>
    </row>
    <row r="277" spans="1:12" ht="15" customHeight="1" thickBot="1" x14ac:dyDescent="0.35">
      <c r="A277" s="54" t="s">
        <v>65</v>
      </c>
      <c r="B277" s="62" t="s">
        <v>280</v>
      </c>
      <c r="C277" s="56">
        <v>2858.6</v>
      </c>
      <c r="D277" s="56">
        <v>6266.67</v>
      </c>
      <c r="E277" s="57">
        <v>1</v>
      </c>
      <c r="F277" s="56">
        <f t="shared" si="18"/>
        <v>2858.6</v>
      </c>
      <c r="G277" s="56">
        <f t="shared" si="21"/>
        <v>6266.67</v>
      </c>
      <c r="H277" s="58">
        <f>SUM(F277)</f>
        <v>2858.6</v>
      </c>
      <c r="I277" s="58">
        <f>SUM(G277)</f>
        <v>6266.67</v>
      </c>
      <c r="J277" s="59">
        <f t="shared" si="20"/>
        <v>2.192216469600504</v>
      </c>
      <c r="K277" s="60">
        <f>I277/H277</f>
        <v>2.192216469600504</v>
      </c>
      <c r="L277" s="61">
        <f>IF(A277&lt;&gt;"-",ROUND(J277,2),"")</f>
        <v>2.19</v>
      </c>
    </row>
    <row r="278" spans="1:12" ht="15" customHeight="1" x14ac:dyDescent="0.3">
      <c r="A278" s="9" t="s">
        <v>104</v>
      </c>
      <c r="B278" s="10" t="s">
        <v>281</v>
      </c>
      <c r="C278" s="11">
        <v>1832.35</v>
      </c>
      <c r="D278" s="11">
        <v>6146.06</v>
      </c>
      <c r="E278" s="12">
        <v>15</v>
      </c>
      <c r="F278" s="11">
        <f t="shared" si="18"/>
        <v>27485.25</v>
      </c>
      <c r="G278" s="11">
        <f t="shared" si="21"/>
        <v>92190.900000000009</v>
      </c>
      <c r="H278" s="13">
        <f>SUM(F278:F283)</f>
        <v>53313.24</v>
      </c>
      <c r="I278" s="13">
        <f>SUM(G278:G283)</f>
        <v>162898.65000000002</v>
      </c>
      <c r="J278" s="14">
        <f>D278/C278</f>
        <v>3.3541954320953971</v>
      </c>
      <c r="K278" s="15">
        <f>I278/H278</f>
        <v>3.0555008474442751</v>
      </c>
      <c r="L278" s="61">
        <f t="shared" si="19"/>
        <v>3.35</v>
      </c>
    </row>
    <row r="279" spans="1:12" ht="15" customHeight="1" x14ac:dyDescent="0.3">
      <c r="A279" s="17" t="s">
        <v>65</v>
      </c>
      <c r="B279" s="18" t="s">
        <v>282</v>
      </c>
      <c r="C279" s="19">
        <v>2600</v>
      </c>
      <c r="D279" s="19">
        <v>8404.07</v>
      </c>
      <c r="E279" s="20">
        <v>1</v>
      </c>
      <c r="F279" s="19">
        <f t="shared" si="18"/>
        <v>2600</v>
      </c>
      <c r="G279" s="19">
        <f t="shared" si="21"/>
        <v>8404.07</v>
      </c>
      <c r="H279" s="21"/>
      <c r="I279" s="21"/>
      <c r="J279" s="22">
        <f t="shared" ref="J279:J338" si="22">D279/C279</f>
        <v>3.2323346153846151</v>
      </c>
      <c r="K279" s="23"/>
      <c r="L279" s="61">
        <f t="shared" si="19"/>
        <v>3.23</v>
      </c>
    </row>
    <row r="280" spans="1:12" ht="15" customHeight="1" x14ac:dyDescent="0.3">
      <c r="A280" s="17" t="s">
        <v>54</v>
      </c>
      <c r="B280" s="18" t="s">
        <v>283</v>
      </c>
      <c r="C280" s="19">
        <v>3900</v>
      </c>
      <c r="D280" s="19">
        <v>10443.27</v>
      </c>
      <c r="E280" s="20">
        <v>2</v>
      </c>
      <c r="F280" s="19">
        <f t="shared" si="18"/>
        <v>7800</v>
      </c>
      <c r="G280" s="19">
        <f t="shared" si="21"/>
        <v>20886.54</v>
      </c>
      <c r="H280" s="21"/>
      <c r="I280" s="21"/>
      <c r="J280" s="22">
        <f t="shared" si="22"/>
        <v>2.6777615384615387</v>
      </c>
      <c r="K280" s="23"/>
      <c r="L280" s="61" t="str">
        <f t="shared" si="19"/>
        <v/>
      </c>
    </row>
    <row r="281" spans="1:12" ht="15" customHeight="1" x14ac:dyDescent="0.3">
      <c r="A281" s="17" t="s">
        <v>201</v>
      </c>
      <c r="B281" s="18" t="s">
        <v>284</v>
      </c>
      <c r="C281" s="19">
        <v>3900</v>
      </c>
      <c r="D281" s="19">
        <v>10443.27</v>
      </c>
      <c r="E281" s="20">
        <v>1</v>
      </c>
      <c r="F281" s="19">
        <f t="shared" si="18"/>
        <v>3900</v>
      </c>
      <c r="G281" s="19">
        <f t="shared" si="21"/>
        <v>10443.27</v>
      </c>
      <c r="H281" s="21"/>
      <c r="I281" s="21"/>
      <c r="J281" s="22">
        <f t="shared" si="22"/>
        <v>2.6777615384615387</v>
      </c>
      <c r="K281" s="23"/>
      <c r="L281" s="61">
        <f t="shared" si="19"/>
        <v>2.68</v>
      </c>
    </row>
    <row r="282" spans="1:12" ht="15" customHeight="1" x14ac:dyDescent="0.3">
      <c r="A282" s="17" t="s">
        <v>68</v>
      </c>
      <c r="B282" s="18" t="s">
        <v>285</v>
      </c>
      <c r="C282" s="19">
        <v>4000</v>
      </c>
      <c r="D282" s="19">
        <v>10650.18</v>
      </c>
      <c r="E282" s="20">
        <v>2</v>
      </c>
      <c r="F282" s="19">
        <f t="shared" si="18"/>
        <v>8000</v>
      </c>
      <c r="G282" s="19">
        <f t="shared" si="21"/>
        <v>21300.36</v>
      </c>
      <c r="H282" s="21"/>
      <c r="I282" s="21"/>
      <c r="J282" s="22">
        <f t="shared" si="22"/>
        <v>2.6625450000000002</v>
      </c>
      <c r="K282" s="23"/>
      <c r="L282" s="61">
        <f t="shared" si="19"/>
        <v>2.66</v>
      </c>
    </row>
    <row r="283" spans="1:12" ht="15" customHeight="1" thickBot="1" x14ac:dyDescent="0.35">
      <c r="A283" s="26" t="s">
        <v>201</v>
      </c>
      <c r="B283" s="69" t="s">
        <v>286</v>
      </c>
      <c r="C283" s="28">
        <v>3527.99</v>
      </c>
      <c r="D283" s="28">
        <v>9673.51</v>
      </c>
      <c r="E283" s="43">
        <v>1</v>
      </c>
      <c r="F283" s="28">
        <f t="shared" si="18"/>
        <v>3527.99</v>
      </c>
      <c r="G283" s="28">
        <f t="shared" si="21"/>
        <v>9673.51</v>
      </c>
      <c r="H283" s="30"/>
      <c r="I283" s="30"/>
      <c r="J283" s="31">
        <f t="shared" si="22"/>
        <v>2.7419323750917663</v>
      </c>
      <c r="K283" s="32"/>
      <c r="L283" s="61">
        <f t="shared" si="19"/>
        <v>2.74</v>
      </c>
    </row>
    <row r="284" spans="1:12" ht="15" customHeight="1" x14ac:dyDescent="0.3">
      <c r="A284" s="9" t="s">
        <v>65</v>
      </c>
      <c r="B284" s="10" t="s">
        <v>287</v>
      </c>
      <c r="C284" s="11">
        <v>3297.5</v>
      </c>
      <c r="D284" s="11">
        <v>6878.81</v>
      </c>
      <c r="E284" s="12">
        <v>3</v>
      </c>
      <c r="F284" s="11">
        <f t="shared" si="18"/>
        <v>9892.5</v>
      </c>
      <c r="G284" s="11">
        <f t="shared" si="21"/>
        <v>20636.43</v>
      </c>
      <c r="H284" s="13">
        <f>SUM(F284:F285)</f>
        <v>15081</v>
      </c>
      <c r="I284" s="13">
        <f>SUM(G284:G285)</f>
        <v>30889.919999999998</v>
      </c>
      <c r="J284" s="14">
        <f t="shared" si="22"/>
        <v>2.0860682335102352</v>
      </c>
      <c r="K284" s="15">
        <f>I284/H284</f>
        <v>2.0482673562761087</v>
      </c>
      <c r="L284" s="61">
        <f t="shared" si="19"/>
        <v>2.09</v>
      </c>
    </row>
    <row r="285" spans="1:12" ht="15" customHeight="1" thickBot="1" x14ac:dyDescent="0.35">
      <c r="A285" s="26" t="s">
        <v>54</v>
      </c>
      <c r="B285" s="27" t="s">
        <v>78</v>
      </c>
      <c r="C285" s="28">
        <v>5188.5</v>
      </c>
      <c r="D285" s="28">
        <v>10253.49</v>
      </c>
      <c r="E285" s="43">
        <v>1</v>
      </c>
      <c r="F285" s="28">
        <f t="shared" si="18"/>
        <v>5188.5</v>
      </c>
      <c r="G285" s="28">
        <f t="shared" si="21"/>
        <v>10253.49</v>
      </c>
      <c r="H285" s="30"/>
      <c r="I285" s="30"/>
      <c r="J285" s="31">
        <f t="shared" si="22"/>
        <v>1.9761954322058397</v>
      </c>
      <c r="K285" s="32"/>
      <c r="L285" s="61" t="str">
        <f t="shared" si="19"/>
        <v/>
      </c>
    </row>
    <row r="286" spans="1:12" ht="15" customHeight="1" x14ac:dyDescent="0.3">
      <c r="A286" s="9" t="s">
        <v>74</v>
      </c>
      <c r="B286" s="10" t="s">
        <v>288</v>
      </c>
      <c r="C286" s="11">
        <v>1570.23</v>
      </c>
      <c r="D286" s="11">
        <v>4440.66</v>
      </c>
      <c r="E286" s="12">
        <v>6</v>
      </c>
      <c r="F286" s="11">
        <f t="shared" si="18"/>
        <v>9421.380000000001</v>
      </c>
      <c r="G286" s="11">
        <f t="shared" si="21"/>
        <v>26643.96</v>
      </c>
      <c r="H286" s="13">
        <f>SUM(F286:F294)</f>
        <v>73655.42</v>
      </c>
      <c r="I286" s="13">
        <f>SUM(G286:G294)</f>
        <v>172520.68000000002</v>
      </c>
      <c r="J286" s="14">
        <f t="shared" si="22"/>
        <v>2.828031562255211</v>
      </c>
      <c r="K286" s="15">
        <f>I286/H286</f>
        <v>2.3422672764611217</v>
      </c>
      <c r="L286" s="61">
        <f t="shared" si="19"/>
        <v>2.83</v>
      </c>
    </row>
    <row r="287" spans="1:12" ht="15" customHeight="1" thickBot="1" x14ac:dyDescent="0.35">
      <c r="A287" s="17" t="s">
        <v>48</v>
      </c>
      <c r="B287" s="18" t="s">
        <v>289</v>
      </c>
      <c r="C287" s="19">
        <v>4550</v>
      </c>
      <c r="D287" s="19">
        <v>9797.2099999999991</v>
      </c>
      <c r="E287" s="20">
        <v>1</v>
      </c>
      <c r="F287" s="19">
        <f t="shared" si="18"/>
        <v>4550</v>
      </c>
      <c r="G287" s="19">
        <f t="shared" si="21"/>
        <v>9797.2099999999991</v>
      </c>
      <c r="H287" s="21"/>
      <c r="I287" s="21"/>
      <c r="J287" s="22">
        <f t="shared" si="22"/>
        <v>2.1532329670329666</v>
      </c>
      <c r="K287" s="23"/>
      <c r="L287" s="61">
        <f t="shared" si="19"/>
        <v>2.15</v>
      </c>
    </row>
    <row r="288" spans="1:12" ht="15" customHeight="1" x14ac:dyDescent="0.3">
      <c r="A288" s="9" t="s">
        <v>74</v>
      </c>
      <c r="B288" s="18" t="s">
        <v>290</v>
      </c>
      <c r="C288" s="19">
        <v>1570.23</v>
      </c>
      <c r="D288" s="19">
        <v>3580.12</v>
      </c>
      <c r="E288" s="20">
        <v>13</v>
      </c>
      <c r="F288" s="19">
        <f t="shared" si="18"/>
        <v>20412.990000000002</v>
      </c>
      <c r="G288" s="19">
        <f t="shared" si="21"/>
        <v>46541.56</v>
      </c>
      <c r="H288" s="21"/>
      <c r="I288" s="21"/>
      <c r="J288" s="22">
        <f t="shared" si="22"/>
        <v>2.2799971978627336</v>
      </c>
      <c r="K288" s="23"/>
      <c r="L288" s="61">
        <f t="shared" si="19"/>
        <v>2.2799999999999998</v>
      </c>
    </row>
    <row r="289" spans="1:12" ht="15" customHeight="1" x14ac:dyDescent="0.3">
      <c r="A289" s="17" t="s">
        <v>104</v>
      </c>
      <c r="B289" s="18" t="s">
        <v>291</v>
      </c>
      <c r="C289" s="19">
        <v>1601.68</v>
      </c>
      <c r="D289" s="19">
        <v>3651.83</v>
      </c>
      <c r="E289" s="20">
        <v>6</v>
      </c>
      <c r="F289" s="19">
        <f t="shared" si="18"/>
        <v>9610.08</v>
      </c>
      <c r="G289" s="19">
        <f t="shared" si="21"/>
        <v>21910.98</v>
      </c>
      <c r="H289" s="21"/>
      <c r="I289" s="21"/>
      <c r="J289" s="22">
        <f t="shared" si="22"/>
        <v>2.2799997502622245</v>
      </c>
      <c r="K289" s="23"/>
      <c r="L289" s="61">
        <f t="shared" si="19"/>
        <v>2.2799999999999998</v>
      </c>
    </row>
    <row r="290" spans="1:12" ht="15" customHeight="1" x14ac:dyDescent="0.3">
      <c r="A290" s="17" t="s">
        <v>65</v>
      </c>
      <c r="B290" s="18" t="s">
        <v>292</v>
      </c>
      <c r="C290" s="19">
        <v>2434.6799999999998</v>
      </c>
      <c r="D290" s="19">
        <v>5551.07</v>
      </c>
      <c r="E290" s="20">
        <v>1</v>
      </c>
      <c r="F290" s="19">
        <f t="shared" si="18"/>
        <v>2434.6799999999998</v>
      </c>
      <c r="G290" s="19">
        <f t="shared" si="21"/>
        <v>5551.07</v>
      </c>
      <c r="H290" s="21"/>
      <c r="I290" s="21"/>
      <c r="J290" s="22">
        <f t="shared" si="22"/>
        <v>2.2799998357073621</v>
      </c>
      <c r="K290" s="23"/>
      <c r="L290" s="61">
        <f t="shared" si="19"/>
        <v>2.2799999999999998</v>
      </c>
    </row>
    <row r="291" spans="1:12" ht="15" customHeight="1" x14ac:dyDescent="0.3">
      <c r="A291" s="17" t="s">
        <v>60</v>
      </c>
      <c r="B291" s="68" t="s">
        <v>293</v>
      </c>
      <c r="C291" s="19">
        <v>1570.23</v>
      </c>
      <c r="D291" s="19">
        <v>3580.12</v>
      </c>
      <c r="E291" s="20">
        <v>8</v>
      </c>
      <c r="F291" s="19">
        <f t="shared" si="18"/>
        <v>12561.84</v>
      </c>
      <c r="G291" s="19">
        <f t="shared" si="21"/>
        <v>28640.959999999999</v>
      </c>
      <c r="H291" s="21"/>
      <c r="I291" s="21"/>
      <c r="J291" s="22">
        <f t="shared" si="22"/>
        <v>2.2799971978627336</v>
      </c>
      <c r="K291" s="23"/>
      <c r="L291" s="61">
        <f t="shared" si="19"/>
        <v>2.2799999999999998</v>
      </c>
    </row>
    <row r="292" spans="1:12" ht="15" customHeight="1" x14ac:dyDescent="0.3">
      <c r="A292" s="17" t="s">
        <v>48</v>
      </c>
      <c r="B292" s="18" t="s">
        <v>294</v>
      </c>
      <c r="C292" s="19">
        <v>8018</v>
      </c>
      <c r="D292" s="19">
        <v>18281.04</v>
      </c>
      <c r="E292" s="20">
        <v>1</v>
      </c>
      <c r="F292" s="19">
        <f t="shared" si="18"/>
        <v>8018</v>
      </c>
      <c r="G292" s="19">
        <f t="shared" si="21"/>
        <v>18281.04</v>
      </c>
      <c r="H292" s="21"/>
      <c r="I292" s="21"/>
      <c r="J292" s="22">
        <f t="shared" si="22"/>
        <v>2.2800000000000002</v>
      </c>
      <c r="K292" s="23"/>
      <c r="L292" s="61">
        <f t="shared" si="19"/>
        <v>2.2799999999999998</v>
      </c>
    </row>
    <row r="293" spans="1:12" ht="15" customHeight="1" x14ac:dyDescent="0.3">
      <c r="A293" s="17" t="s">
        <v>105</v>
      </c>
      <c r="B293" s="18" t="s">
        <v>295</v>
      </c>
      <c r="C293" s="19">
        <v>3557.08</v>
      </c>
      <c r="D293" s="19">
        <v>8110.14</v>
      </c>
      <c r="E293" s="20">
        <v>1</v>
      </c>
      <c r="F293" s="19">
        <f t="shared" si="18"/>
        <v>3557.08</v>
      </c>
      <c r="G293" s="19">
        <f t="shared" si="21"/>
        <v>8110.14</v>
      </c>
      <c r="H293" s="21"/>
      <c r="I293" s="21"/>
      <c r="J293" s="22">
        <f t="shared" si="22"/>
        <v>2.2799993252892823</v>
      </c>
      <c r="K293" s="23"/>
      <c r="L293" s="61">
        <f t="shared" si="19"/>
        <v>2.2799999999999998</v>
      </c>
    </row>
    <row r="294" spans="1:12" ht="15" customHeight="1" thickBot="1" x14ac:dyDescent="0.35">
      <c r="A294" s="26" t="s">
        <v>70</v>
      </c>
      <c r="B294" s="27" t="s">
        <v>296</v>
      </c>
      <c r="C294" s="28">
        <v>2059.58</v>
      </c>
      <c r="D294" s="28">
        <v>4695.84</v>
      </c>
      <c r="E294" s="43">
        <v>1.5</v>
      </c>
      <c r="F294" s="28">
        <f t="shared" si="18"/>
        <v>3089.37</v>
      </c>
      <c r="G294" s="28">
        <f t="shared" si="21"/>
        <v>7043.76</v>
      </c>
      <c r="H294" s="30"/>
      <c r="I294" s="30"/>
      <c r="J294" s="31">
        <f t="shared" si="22"/>
        <v>2.279998834713874</v>
      </c>
      <c r="K294" s="32"/>
      <c r="L294" s="61">
        <f t="shared" si="19"/>
        <v>2.2799999999999998</v>
      </c>
    </row>
    <row r="295" spans="1:12" ht="15" customHeight="1" x14ac:dyDescent="0.3">
      <c r="A295" s="9" t="s">
        <v>104</v>
      </c>
      <c r="B295" s="70" t="s">
        <v>297</v>
      </c>
      <c r="C295" s="11">
        <v>2150</v>
      </c>
      <c r="D295" s="11">
        <v>4201.97</v>
      </c>
      <c r="E295" s="12">
        <v>2</v>
      </c>
      <c r="F295" s="11">
        <f t="shared" si="18"/>
        <v>4300</v>
      </c>
      <c r="G295" s="11">
        <f t="shared" si="21"/>
        <v>8403.94</v>
      </c>
      <c r="H295" s="13">
        <f>SUM(F295:F298)</f>
        <v>18715.88</v>
      </c>
      <c r="I295" s="13">
        <f>SUM(G295:G298)</f>
        <v>38250</v>
      </c>
      <c r="J295" s="14">
        <f t="shared" si="22"/>
        <v>1.9544046511627908</v>
      </c>
      <c r="K295" s="15">
        <f>I295/H295</f>
        <v>2.0437190236312692</v>
      </c>
      <c r="L295" s="61">
        <f t="shared" si="19"/>
        <v>1.95</v>
      </c>
    </row>
    <row r="296" spans="1:12" ht="15" customHeight="1" x14ac:dyDescent="0.3">
      <c r="A296" s="17" t="s">
        <v>104</v>
      </c>
      <c r="B296" t="s">
        <v>298</v>
      </c>
      <c r="C296" s="19">
        <v>2500</v>
      </c>
      <c r="D296" s="19">
        <v>5119.0600000000004</v>
      </c>
      <c r="E296" s="20">
        <v>2</v>
      </c>
      <c r="F296" s="19">
        <f t="shared" si="18"/>
        <v>5000</v>
      </c>
      <c r="G296" s="19">
        <f t="shared" si="21"/>
        <v>10238.120000000001</v>
      </c>
      <c r="H296" s="21"/>
      <c r="I296" s="21"/>
      <c r="J296" s="22">
        <f t="shared" si="22"/>
        <v>2.0476240000000003</v>
      </c>
      <c r="K296" s="23"/>
      <c r="L296" s="61">
        <f t="shared" si="19"/>
        <v>2.0499999999999998</v>
      </c>
    </row>
    <row r="297" spans="1:12" ht="15" customHeight="1" x14ac:dyDescent="0.3">
      <c r="A297" s="17" t="s">
        <v>65</v>
      </c>
      <c r="B297" t="s">
        <v>299</v>
      </c>
      <c r="C297" s="19">
        <v>2957.94</v>
      </c>
      <c r="D297" s="19">
        <v>6273.24</v>
      </c>
      <c r="E297" s="20">
        <v>2</v>
      </c>
      <c r="F297" s="19">
        <f t="shared" si="18"/>
        <v>5915.88</v>
      </c>
      <c r="G297" s="19">
        <f t="shared" si="21"/>
        <v>12546.48</v>
      </c>
      <c r="H297" s="21"/>
      <c r="I297" s="21"/>
      <c r="J297" s="22">
        <f t="shared" si="22"/>
        <v>2.1208138096107425</v>
      </c>
      <c r="K297" s="23"/>
      <c r="L297" s="61">
        <f t="shared" si="19"/>
        <v>2.12</v>
      </c>
    </row>
    <row r="298" spans="1:12" ht="15" customHeight="1" thickBot="1" x14ac:dyDescent="0.35">
      <c r="A298" s="26" t="s">
        <v>54</v>
      </c>
      <c r="B298" s="71" t="s">
        <v>300</v>
      </c>
      <c r="C298" s="28">
        <v>3500</v>
      </c>
      <c r="D298" s="28">
        <v>7061.46</v>
      </c>
      <c r="E298" s="43">
        <v>1</v>
      </c>
      <c r="F298" s="28">
        <f t="shared" si="18"/>
        <v>3500</v>
      </c>
      <c r="G298" s="28">
        <f t="shared" si="21"/>
        <v>7061.46</v>
      </c>
      <c r="H298" s="30"/>
      <c r="I298" s="30"/>
      <c r="J298" s="31">
        <f t="shared" si="22"/>
        <v>2.01756</v>
      </c>
      <c r="K298" s="32"/>
      <c r="L298" s="61" t="str">
        <f t="shared" si="19"/>
        <v/>
      </c>
    </row>
    <row r="299" spans="1:12" ht="15" customHeight="1" x14ac:dyDescent="0.3">
      <c r="A299" s="9" t="s">
        <v>27</v>
      </c>
      <c r="B299" s="10" t="s">
        <v>301</v>
      </c>
      <c r="C299" s="11">
        <v>6949.36</v>
      </c>
      <c r="D299" s="11">
        <v>14579.25</v>
      </c>
      <c r="E299" s="12">
        <v>5</v>
      </c>
      <c r="F299" s="11">
        <f t="shared" si="18"/>
        <v>34746.799999999996</v>
      </c>
      <c r="G299" s="11">
        <f>D299*E299</f>
        <v>72896.25</v>
      </c>
      <c r="H299" s="13">
        <f>SUM(F299:F304)</f>
        <v>88149.22</v>
      </c>
      <c r="I299" s="13">
        <f>SUM(G299:G304)</f>
        <v>197285.66</v>
      </c>
      <c r="J299" s="14">
        <f t="shared" si="22"/>
        <v>2.0979270033499491</v>
      </c>
      <c r="K299" s="15">
        <f>I299/H299</f>
        <v>2.2380874158614223</v>
      </c>
      <c r="L299" s="61">
        <f t="shared" si="19"/>
        <v>2.1</v>
      </c>
    </row>
    <row r="300" spans="1:12" ht="15" customHeight="1" x14ac:dyDescent="0.3">
      <c r="A300" s="17" t="s">
        <v>68</v>
      </c>
      <c r="B300" s="18" t="s">
        <v>302</v>
      </c>
      <c r="C300" s="19">
        <v>3669.67</v>
      </c>
      <c r="D300" s="19">
        <v>8181.71</v>
      </c>
      <c r="E300" s="20">
        <v>5</v>
      </c>
      <c r="F300" s="19">
        <f t="shared" si="18"/>
        <v>18348.349999999999</v>
      </c>
      <c r="G300" s="19">
        <f t="shared" si="21"/>
        <v>40908.550000000003</v>
      </c>
      <c r="H300" s="21"/>
      <c r="I300" s="21"/>
      <c r="J300" s="22">
        <f t="shared" si="22"/>
        <v>2.2295492510225716</v>
      </c>
      <c r="K300" s="23"/>
      <c r="L300" s="61">
        <f t="shared" si="19"/>
        <v>2.23</v>
      </c>
    </row>
    <row r="301" spans="1:12" ht="15" customHeight="1" x14ac:dyDescent="0.3">
      <c r="A301" s="17" t="s">
        <v>65</v>
      </c>
      <c r="B301" s="18" t="s">
        <v>303</v>
      </c>
      <c r="C301" s="19">
        <v>2584.3000000000002</v>
      </c>
      <c r="D301" s="19">
        <v>6082.42</v>
      </c>
      <c r="E301" s="20">
        <v>1</v>
      </c>
      <c r="F301" s="19">
        <f t="shared" si="18"/>
        <v>2584.3000000000002</v>
      </c>
      <c r="G301" s="19">
        <f t="shared" si="21"/>
        <v>6082.42</v>
      </c>
      <c r="H301" s="21"/>
      <c r="I301" s="21"/>
      <c r="J301" s="22">
        <f t="shared" si="22"/>
        <v>2.3536044576868007</v>
      </c>
      <c r="K301" s="23"/>
      <c r="L301" s="61">
        <f t="shared" si="19"/>
        <v>2.35</v>
      </c>
    </row>
    <row r="302" spans="1:12" ht="15" customHeight="1" x14ac:dyDescent="0.3">
      <c r="A302" s="17" t="s">
        <v>104</v>
      </c>
      <c r="B302" s="18" t="s">
        <v>304</v>
      </c>
      <c r="C302" s="19">
        <v>2040.33</v>
      </c>
      <c r="D302" s="19">
        <v>5066.45</v>
      </c>
      <c r="E302" s="20">
        <v>2</v>
      </c>
      <c r="F302" s="19">
        <f t="shared" si="18"/>
        <v>4080.66</v>
      </c>
      <c r="G302" s="19">
        <f t="shared" si="21"/>
        <v>10132.9</v>
      </c>
      <c r="H302" s="21"/>
      <c r="I302" s="21"/>
      <c r="J302" s="22">
        <f t="shared" si="22"/>
        <v>2.4831522351776427</v>
      </c>
      <c r="K302" s="23"/>
      <c r="L302" s="61">
        <f t="shared" si="19"/>
        <v>2.48</v>
      </c>
    </row>
    <row r="303" spans="1:12" ht="15" customHeight="1" x14ac:dyDescent="0.3">
      <c r="A303" s="17" t="s">
        <v>60</v>
      </c>
      <c r="B303" s="18" t="s">
        <v>305</v>
      </c>
      <c r="C303" s="19">
        <v>2040.33</v>
      </c>
      <c r="D303" s="19">
        <v>5066.45</v>
      </c>
      <c r="E303" s="20">
        <v>10</v>
      </c>
      <c r="F303" s="19">
        <f t="shared" si="18"/>
        <v>20403.3</v>
      </c>
      <c r="G303" s="19">
        <f t="shared" si="21"/>
        <v>50664.5</v>
      </c>
      <c r="H303" s="21"/>
      <c r="I303" s="21"/>
      <c r="J303" s="22">
        <f t="shared" si="22"/>
        <v>2.4831522351776427</v>
      </c>
      <c r="K303" s="23"/>
      <c r="L303" s="61">
        <f t="shared" si="19"/>
        <v>2.48</v>
      </c>
    </row>
    <row r="304" spans="1:12" ht="15" customHeight="1" thickBot="1" x14ac:dyDescent="0.35">
      <c r="A304" s="26" t="s">
        <v>12</v>
      </c>
      <c r="B304" s="27" t="s">
        <v>306</v>
      </c>
      <c r="C304" s="28">
        <v>7985.81</v>
      </c>
      <c r="D304" s="28">
        <v>16601.04</v>
      </c>
      <c r="E304" s="43">
        <v>1</v>
      </c>
      <c r="F304" s="28">
        <f t="shared" si="18"/>
        <v>7985.81</v>
      </c>
      <c r="G304" s="28">
        <f t="shared" si="21"/>
        <v>16601.04</v>
      </c>
      <c r="H304" s="30"/>
      <c r="I304" s="30"/>
      <c r="J304" s="31">
        <f t="shared" si="22"/>
        <v>2.0788173021897589</v>
      </c>
      <c r="K304" s="32"/>
      <c r="L304" s="61">
        <f t="shared" si="19"/>
        <v>2.08</v>
      </c>
    </row>
    <row r="305" spans="1:12" ht="15" customHeight="1" x14ac:dyDescent="0.3">
      <c r="A305" s="9" t="s">
        <v>65</v>
      </c>
      <c r="B305" s="10" t="s">
        <v>65</v>
      </c>
      <c r="C305" s="11">
        <v>2532</v>
      </c>
      <c r="D305" s="11">
        <v>4785.4799999999996</v>
      </c>
      <c r="E305" s="12">
        <v>40</v>
      </c>
      <c r="F305" s="11">
        <f t="shared" si="18"/>
        <v>101280</v>
      </c>
      <c r="G305" s="11">
        <f t="shared" si="21"/>
        <v>191419.19999999998</v>
      </c>
      <c r="H305" s="13">
        <f>SUM(F305:F306)</f>
        <v>106468</v>
      </c>
      <c r="I305" s="13">
        <f>SUM(G305:G306)</f>
        <v>201224.52</v>
      </c>
      <c r="J305" s="14">
        <f t="shared" si="22"/>
        <v>1.89</v>
      </c>
      <c r="K305" s="15">
        <f>I305/H305</f>
        <v>1.89</v>
      </c>
      <c r="L305" s="61">
        <f t="shared" si="19"/>
        <v>1.89</v>
      </c>
    </row>
    <row r="306" spans="1:12" ht="15" customHeight="1" thickBot="1" x14ac:dyDescent="0.35">
      <c r="A306" s="26" t="s">
        <v>48</v>
      </c>
      <c r="B306" s="69" t="s">
        <v>48</v>
      </c>
      <c r="C306" s="28">
        <v>5188</v>
      </c>
      <c r="D306" s="28">
        <v>9805.32</v>
      </c>
      <c r="E306" s="43">
        <v>1</v>
      </c>
      <c r="F306" s="28">
        <f t="shared" si="18"/>
        <v>5188</v>
      </c>
      <c r="G306" s="28">
        <f t="shared" si="21"/>
        <v>9805.32</v>
      </c>
      <c r="H306" s="30"/>
      <c r="I306" s="30"/>
      <c r="J306" s="31">
        <f t="shared" si="22"/>
        <v>1.89</v>
      </c>
      <c r="K306" s="32"/>
      <c r="L306" s="61">
        <f t="shared" si="19"/>
        <v>1.89</v>
      </c>
    </row>
    <row r="307" spans="1:12" ht="15" customHeight="1" x14ac:dyDescent="0.3">
      <c r="A307" s="9" t="s">
        <v>104</v>
      </c>
      <c r="B307" s="10" t="s">
        <v>307</v>
      </c>
      <c r="C307" s="11">
        <v>2073.73</v>
      </c>
      <c r="D307" s="11">
        <v>4954.8100000000004</v>
      </c>
      <c r="E307" s="12">
        <v>6</v>
      </c>
      <c r="F307" s="11">
        <f t="shared" si="18"/>
        <v>12442.380000000001</v>
      </c>
      <c r="G307" s="11">
        <f t="shared" si="21"/>
        <v>29728.86</v>
      </c>
      <c r="H307" s="13">
        <f>SUM(F307:F308)</f>
        <v>17591.36</v>
      </c>
      <c r="I307" s="13">
        <f>SUM(G307:G308)</f>
        <v>40632.32</v>
      </c>
      <c r="J307" s="14">
        <f t="shared" si="22"/>
        <v>2.3893226215563264</v>
      </c>
      <c r="K307" s="15">
        <f>I307/H307</f>
        <v>2.3097884415986027</v>
      </c>
      <c r="L307" s="61">
        <f t="shared" si="19"/>
        <v>2.39</v>
      </c>
    </row>
    <row r="308" spans="1:12" ht="15" customHeight="1" thickBot="1" x14ac:dyDescent="0.35">
      <c r="A308" s="26" t="s">
        <v>54</v>
      </c>
      <c r="B308" s="27" t="s">
        <v>308</v>
      </c>
      <c r="C308" s="28">
        <v>5148.9799999999996</v>
      </c>
      <c r="D308" s="28">
        <v>10903.46</v>
      </c>
      <c r="E308" s="43">
        <v>1</v>
      </c>
      <c r="F308" s="28">
        <f t="shared" si="18"/>
        <v>5148.9799999999996</v>
      </c>
      <c r="G308" s="28">
        <f t="shared" si="21"/>
        <v>10903.46</v>
      </c>
      <c r="H308" s="30"/>
      <c r="I308" s="30"/>
      <c r="J308" s="31">
        <f t="shared" si="22"/>
        <v>2.1175961064133091</v>
      </c>
      <c r="K308" s="32"/>
      <c r="L308" s="61" t="str">
        <f t="shared" si="19"/>
        <v/>
      </c>
    </row>
    <row r="309" spans="1:12" ht="15" customHeight="1" x14ac:dyDescent="0.3">
      <c r="A309" s="9" t="s">
        <v>104</v>
      </c>
      <c r="B309" s="10" t="s">
        <v>309</v>
      </c>
      <c r="C309" s="11">
        <v>2267.21</v>
      </c>
      <c r="D309" s="11">
        <v>4623.78</v>
      </c>
      <c r="E309" s="12">
        <v>1</v>
      </c>
      <c r="F309" s="11">
        <f t="shared" si="18"/>
        <v>2267.21</v>
      </c>
      <c r="G309" s="11">
        <f t="shared" si="21"/>
        <v>4623.78</v>
      </c>
      <c r="H309" s="13">
        <f>SUM(F309:F314)</f>
        <v>22200.989999999998</v>
      </c>
      <c r="I309" s="13">
        <f>SUM(G309:G314)</f>
        <v>42843.02</v>
      </c>
      <c r="J309" s="14">
        <f t="shared" si="22"/>
        <v>2.0394140816245514</v>
      </c>
      <c r="K309" s="15">
        <f>I309/H309</f>
        <v>1.9297797080220296</v>
      </c>
      <c r="L309" s="61">
        <f t="shared" si="19"/>
        <v>2.04</v>
      </c>
    </row>
    <row r="310" spans="1:12" ht="15" customHeight="1" x14ac:dyDescent="0.3">
      <c r="A310" s="17" t="s">
        <v>65</v>
      </c>
      <c r="B310" s="18" t="s">
        <v>310</v>
      </c>
      <c r="C310" s="19">
        <v>2684.53</v>
      </c>
      <c r="D310" s="19">
        <v>5334.63</v>
      </c>
      <c r="E310" s="20">
        <v>1</v>
      </c>
      <c r="F310" s="19">
        <f t="shared" si="18"/>
        <v>2684.53</v>
      </c>
      <c r="G310" s="19">
        <f t="shared" si="21"/>
        <v>5334.63</v>
      </c>
      <c r="H310" s="21"/>
      <c r="I310" s="21"/>
      <c r="J310" s="22">
        <f t="shared" si="22"/>
        <v>1.9871746637213963</v>
      </c>
      <c r="K310" s="23"/>
      <c r="L310" s="61">
        <f t="shared" si="19"/>
        <v>1.99</v>
      </c>
    </row>
    <row r="311" spans="1:12" ht="15" customHeight="1" x14ac:dyDescent="0.3">
      <c r="A311" s="17" t="s">
        <v>65</v>
      </c>
      <c r="B311" s="18" t="s">
        <v>311</v>
      </c>
      <c r="C311" s="19">
        <v>2684.53</v>
      </c>
      <c r="D311" s="19">
        <v>5334.63</v>
      </c>
      <c r="E311" s="20">
        <v>1</v>
      </c>
      <c r="F311" s="19">
        <f t="shared" si="18"/>
        <v>2684.53</v>
      </c>
      <c r="G311" s="19">
        <f t="shared" si="21"/>
        <v>5334.63</v>
      </c>
      <c r="H311" s="21"/>
      <c r="I311" s="21"/>
      <c r="J311" s="22">
        <f t="shared" si="22"/>
        <v>1.9871746637213963</v>
      </c>
      <c r="K311" s="23"/>
      <c r="L311" s="61">
        <f t="shared" si="19"/>
        <v>1.99</v>
      </c>
    </row>
    <row r="312" spans="1:12" ht="15" customHeight="1" x14ac:dyDescent="0.3">
      <c r="A312" s="17" t="s">
        <v>27</v>
      </c>
      <c r="B312" s="18" t="s">
        <v>312</v>
      </c>
      <c r="C312" s="19">
        <v>4362.53</v>
      </c>
      <c r="D312" s="19">
        <v>8303.99</v>
      </c>
      <c r="E312" s="20">
        <v>1</v>
      </c>
      <c r="F312" s="19">
        <f t="shared" si="18"/>
        <v>4362.53</v>
      </c>
      <c r="G312" s="19">
        <f t="shared" si="21"/>
        <v>8303.99</v>
      </c>
      <c r="H312" s="21"/>
      <c r="I312" s="21"/>
      <c r="J312" s="22">
        <f t="shared" si="22"/>
        <v>1.9034803199061097</v>
      </c>
      <c r="K312" s="23"/>
      <c r="L312" s="61">
        <f t="shared" si="19"/>
        <v>1.9</v>
      </c>
    </row>
    <row r="313" spans="1:12" ht="15" customHeight="1" x14ac:dyDescent="0.3">
      <c r="A313" s="17" t="s">
        <v>204</v>
      </c>
      <c r="B313" s="68" t="s">
        <v>313</v>
      </c>
      <c r="C313" s="19">
        <v>4362.53</v>
      </c>
      <c r="D313" s="19">
        <v>8303.99</v>
      </c>
      <c r="E313" s="20">
        <v>1</v>
      </c>
      <c r="F313" s="19">
        <f t="shared" si="18"/>
        <v>4362.53</v>
      </c>
      <c r="G313" s="19">
        <f t="shared" si="21"/>
        <v>8303.99</v>
      </c>
      <c r="H313" s="21"/>
      <c r="I313" s="21"/>
      <c r="J313" s="22">
        <f t="shared" si="22"/>
        <v>1.9034803199061097</v>
      </c>
      <c r="K313" s="23"/>
      <c r="L313" s="61">
        <f t="shared" si="19"/>
        <v>1.9</v>
      </c>
    </row>
    <row r="314" spans="1:12" ht="15" customHeight="1" thickBot="1" x14ac:dyDescent="0.35">
      <c r="A314" s="26" t="s">
        <v>54</v>
      </c>
      <c r="B314" s="27" t="s">
        <v>314</v>
      </c>
      <c r="C314" s="28">
        <v>5839.66</v>
      </c>
      <c r="D314" s="28">
        <v>10942</v>
      </c>
      <c r="E314" s="43">
        <v>1</v>
      </c>
      <c r="F314" s="28">
        <f t="shared" si="18"/>
        <v>5839.66</v>
      </c>
      <c r="G314" s="28">
        <f t="shared" si="21"/>
        <v>10942</v>
      </c>
      <c r="H314" s="30"/>
      <c r="I314" s="30"/>
      <c r="J314" s="31">
        <f t="shared" si="22"/>
        <v>1.8737392245438946</v>
      </c>
      <c r="K314" s="32"/>
      <c r="L314" s="61" t="str">
        <f t="shared" si="19"/>
        <v/>
      </c>
    </row>
    <row r="315" spans="1:12" ht="15" customHeight="1" x14ac:dyDescent="0.3">
      <c r="A315" s="9" t="s">
        <v>65</v>
      </c>
      <c r="B315" s="10" t="s">
        <v>315</v>
      </c>
      <c r="C315" s="11">
        <v>2537.2800000000002</v>
      </c>
      <c r="D315" s="11">
        <v>6494.82</v>
      </c>
      <c r="E315" s="12">
        <v>11</v>
      </c>
      <c r="F315" s="11">
        <f t="shared" si="18"/>
        <v>27910.080000000002</v>
      </c>
      <c r="G315" s="11">
        <f t="shared" si="21"/>
        <v>71443.01999999999</v>
      </c>
      <c r="H315" s="13">
        <f>SUM(F315:F318)</f>
        <v>55633.55</v>
      </c>
      <c r="I315" s="13">
        <f>SUM(G315:G318)</f>
        <v>137999.86999999997</v>
      </c>
      <c r="J315" s="14">
        <f t="shared" si="22"/>
        <v>2.55975690503216</v>
      </c>
      <c r="K315" s="15">
        <f>I315/H315</f>
        <v>2.4805152646199993</v>
      </c>
      <c r="L315" s="61">
        <f t="shared" si="19"/>
        <v>2.56</v>
      </c>
    </row>
    <row r="316" spans="1:12" ht="15" customHeight="1" x14ac:dyDescent="0.3">
      <c r="A316" s="17" t="s">
        <v>65</v>
      </c>
      <c r="B316" s="18" t="s">
        <v>223</v>
      </c>
      <c r="C316" s="19">
        <v>3247.72</v>
      </c>
      <c r="D316" s="19">
        <v>7889.02</v>
      </c>
      <c r="E316" s="20">
        <v>6</v>
      </c>
      <c r="F316" s="19">
        <f t="shared" si="18"/>
        <v>19486.32</v>
      </c>
      <c r="G316" s="19">
        <f t="shared" si="21"/>
        <v>47334.12</v>
      </c>
      <c r="H316" s="21"/>
      <c r="I316" s="21"/>
      <c r="J316" s="22">
        <f t="shared" si="22"/>
        <v>2.429094872710702</v>
      </c>
      <c r="K316" s="23"/>
      <c r="L316" s="61">
        <f t="shared" si="19"/>
        <v>2.4300000000000002</v>
      </c>
    </row>
    <row r="317" spans="1:12" ht="15" customHeight="1" x14ac:dyDescent="0.3">
      <c r="A317" s="17" t="s">
        <v>54</v>
      </c>
      <c r="B317" s="18" t="s">
        <v>316</v>
      </c>
      <c r="C317" s="19">
        <v>3869.23</v>
      </c>
      <c r="D317" s="19">
        <v>9108.68</v>
      </c>
      <c r="E317" s="20">
        <v>1</v>
      </c>
      <c r="F317" s="19">
        <f t="shared" si="18"/>
        <v>3869.23</v>
      </c>
      <c r="G317" s="19">
        <f t="shared" si="21"/>
        <v>9108.68</v>
      </c>
      <c r="H317" s="21"/>
      <c r="I317" s="21"/>
      <c r="J317" s="22">
        <f t="shared" si="22"/>
        <v>2.3541324759706712</v>
      </c>
      <c r="K317" s="23"/>
      <c r="L317" s="61" t="str">
        <f t="shared" si="19"/>
        <v/>
      </c>
    </row>
    <row r="318" spans="1:12" ht="15" customHeight="1" thickBot="1" x14ac:dyDescent="0.35">
      <c r="A318" s="26" t="s">
        <v>54</v>
      </c>
      <c r="B318" s="27" t="s">
        <v>317</v>
      </c>
      <c r="C318" s="28">
        <v>4367.92</v>
      </c>
      <c r="D318" s="28">
        <v>10114.049999999999</v>
      </c>
      <c r="E318" s="43">
        <v>1</v>
      </c>
      <c r="F318" s="28">
        <f t="shared" si="18"/>
        <v>4367.92</v>
      </c>
      <c r="G318" s="28">
        <f t="shared" si="21"/>
        <v>10114.049999999999</v>
      </c>
      <c r="H318" s="30"/>
      <c r="I318" s="30"/>
      <c r="J318" s="31">
        <f t="shared" si="22"/>
        <v>2.315530046337845</v>
      </c>
      <c r="K318" s="32"/>
      <c r="L318" s="61" t="str">
        <f t="shared" si="19"/>
        <v/>
      </c>
    </row>
    <row r="319" spans="1:12" ht="15" customHeight="1" x14ac:dyDescent="0.3">
      <c r="A319" s="9" t="s">
        <v>22</v>
      </c>
      <c r="B319" s="10" t="s">
        <v>318</v>
      </c>
      <c r="C319" s="11">
        <v>10446.39</v>
      </c>
      <c r="D319" s="11">
        <v>22671.87</v>
      </c>
      <c r="E319" s="12">
        <v>2</v>
      </c>
      <c r="F319" s="46">
        <f t="shared" si="18"/>
        <v>20892.78</v>
      </c>
      <c r="G319" s="11">
        <f t="shared" si="21"/>
        <v>45343.74</v>
      </c>
      <c r="H319" s="13">
        <f>SUM(F319:F335)</f>
        <v>445810.24</v>
      </c>
      <c r="I319" s="13">
        <f>SUM(G319:G335)</f>
        <v>969159.56999999983</v>
      </c>
      <c r="J319" s="14">
        <f t="shared" si="22"/>
        <v>2.1703066801067163</v>
      </c>
      <c r="K319" s="15">
        <f>I319/H319</f>
        <v>2.1739284633749101</v>
      </c>
      <c r="L319" s="61">
        <f t="shared" si="19"/>
        <v>2.17</v>
      </c>
    </row>
    <row r="320" spans="1:12" ht="15" customHeight="1" x14ac:dyDescent="0.3">
      <c r="A320" s="17" t="s">
        <v>22</v>
      </c>
      <c r="B320" s="18" t="s">
        <v>319</v>
      </c>
      <c r="C320" s="19">
        <v>13286.71</v>
      </c>
      <c r="D320" s="19">
        <v>28668.16</v>
      </c>
      <c r="E320" s="20">
        <v>2</v>
      </c>
      <c r="F320" s="48">
        <f t="shared" si="18"/>
        <v>26573.42</v>
      </c>
      <c r="G320" s="19">
        <f t="shared" si="21"/>
        <v>57336.32</v>
      </c>
      <c r="H320" s="21"/>
      <c r="I320" s="21"/>
      <c r="J320" s="22">
        <f t="shared" si="22"/>
        <v>2.1576567863677316</v>
      </c>
      <c r="K320" s="23"/>
      <c r="L320" s="61">
        <f t="shared" si="19"/>
        <v>2.16</v>
      </c>
    </row>
    <row r="321" spans="1:12" ht="15" customHeight="1" x14ac:dyDescent="0.3">
      <c r="A321" s="17" t="s">
        <v>54</v>
      </c>
      <c r="B321" s="68" t="s">
        <v>320</v>
      </c>
      <c r="C321" s="19">
        <v>19000</v>
      </c>
      <c r="D321" s="19">
        <v>40729.67</v>
      </c>
      <c r="E321" s="20">
        <v>1</v>
      </c>
      <c r="F321" s="48">
        <f t="shared" si="18"/>
        <v>19000</v>
      </c>
      <c r="G321" s="19">
        <f t="shared" si="21"/>
        <v>40729.67</v>
      </c>
      <c r="H321" s="21"/>
      <c r="I321" s="21"/>
      <c r="J321" s="22">
        <f t="shared" si="22"/>
        <v>2.1436668421052629</v>
      </c>
      <c r="K321" s="23"/>
      <c r="L321" s="61" t="str">
        <f t="shared" si="19"/>
        <v/>
      </c>
    </row>
    <row r="322" spans="1:12" ht="15" customHeight="1" x14ac:dyDescent="0.3">
      <c r="A322" s="17" t="s">
        <v>54</v>
      </c>
      <c r="B322" s="18" t="s">
        <v>321</v>
      </c>
      <c r="C322" s="19">
        <v>12035.34</v>
      </c>
      <c r="D322" s="19">
        <v>26026.35</v>
      </c>
      <c r="E322" s="20">
        <v>1</v>
      </c>
      <c r="F322" s="48">
        <f t="shared" si="18"/>
        <v>12035.34</v>
      </c>
      <c r="G322" s="19">
        <f t="shared" si="21"/>
        <v>26026.35</v>
      </c>
      <c r="H322" s="21"/>
      <c r="I322" s="21"/>
      <c r="J322" s="22">
        <f t="shared" si="22"/>
        <v>2.1624939553016365</v>
      </c>
      <c r="K322" s="23"/>
      <c r="L322" s="61" t="str">
        <f t="shared" si="19"/>
        <v/>
      </c>
    </row>
    <row r="323" spans="1:12" ht="15" customHeight="1" x14ac:dyDescent="0.3">
      <c r="A323" s="17" t="s">
        <v>54</v>
      </c>
      <c r="B323" s="18" t="s">
        <v>322</v>
      </c>
      <c r="C323" s="19">
        <v>18758.330000000002</v>
      </c>
      <c r="D323" s="19">
        <v>40219.480000000003</v>
      </c>
      <c r="E323" s="20">
        <v>3</v>
      </c>
      <c r="F323" s="48">
        <f t="shared" si="18"/>
        <v>56274.990000000005</v>
      </c>
      <c r="G323" s="19">
        <f t="shared" si="21"/>
        <v>120658.44</v>
      </c>
      <c r="H323" s="21"/>
      <c r="I323" s="21"/>
      <c r="J323" s="22">
        <f t="shared" si="22"/>
        <v>2.1440863872210372</v>
      </c>
      <c r="K323" s="23"/>
      <c r="L323" s="61" t="str">
        <f t="shared" si="19"/>
        <v/>
      </c>
    </row>
    <row r="324" spans="1:12" ht="15" customHeight="1" x14ac:dyDescent="0.3">
      <c r="A324" s="17" t="s">
        <v>27</v>
      </c>
      <c r="B324" s="18" t="s">
        <v>323</v>
      </c>
      <c r="C324" s="19">
        <v>6351.71</v>
      </c>
      <c r="D324" s="19">
        <v>14066.08</v>
      </c>
      <c r="E324" s="20">
        <v>3</v>
      </c>
      <c r="F324" s="48">
        <f t="shared" si="18"/>
        <v>19055.13</v>
      </c>
      <c r="G324" s="19">
        <f t="shared" si="21"/>
        <v>42198.239999999998</v>
      </c>
      <c r="H324" s="21"/>
      <c r="I324" s="21"/>
      <c r="J324" s="22">
        <f t="shared" si="22"/>
        <v>2.214534353740961</v>
      </c>
      <c r="K324" s="23"/>
      <c r="L324" s="61">
        <f t="shared" si="19"/>
        <v>2.21</v>
      </c>
    </row>
    <row r="325" spans="1:12" ht="15" customHeight="1" x14ac:dyDescent="0.3">
      <c r="A325" s="17" t="s">
        <v>25</v>
      </c>
      <c r="B325" s="18" t="s">
        <v>324</v>
      </c>
      <c r="C325" s="19">
        <v>9150.33</v>
      </c>
      <c r="D325" s="19">
        <v>19935.71</v>
      </c>
      <c r="E325" s="20">
        <v>4</v>
      </c>
      <c r="F325" s="48">
        <f t="shared" si="18"/>
        <v>36601.32</v>
      </c>
      <c r="G325" s="19">
        <f t="shared" si="21"/>
        <v>79742.84</v>
      </c>
      <c r="H325" s="21"/>
      <c r="I325" s="21"/>
      <c r="J325" s="22">
        <f t="shared" si="22"/>
        <v>2.1786875446022163</v>
      </c>
      <c r="K325" s="23"/>
      <c r="L325" s="61">
        <f t="shared" si="19"/>
        <v>2.1800000000000002</v>
      </c>
    </row>
    <row r="326" spans="1:12" ht="15" customHeight="1" x14ac:dyDescent="0.3">
      <c r="A326" s="17" t="s">
        <v>54</v>
      </c>
      <c r="B326" s="18" t="s">
        <v>325</v>
      </c>
      <c r="C326" s="19">
        <v>11827.66</v>
      </c>
      <c r="D326" s="19">
        <v>25587.91</v>
      </c>
      <c r="E326" s="20">
        <v>4</v>
      </c>
      <c r="F326" s="48">
        <f t="shared" si="18"/>
        <v>47310.64</v>
      </c>
      <c r="G326" s="19">
        <f t="shared" si="21"/>
        <v>102351.64</v>
      </c>
      <c r="H326" s="21"/>
      <c r="I326" s="21"/>
      <c r="J326" s="22">
        <f t="shared" si="22"/>
        <v>2.1633958027200646</v>
      </c>
      <c r="K326" s="23"/>
      <c r="L326" s="61" t="str">
        <f t="shared" si="19"/>
        <v/>
      </c>
    </row>
    <row r="327" spans="1:12" ht="15" customHeight="1" x14ac:dyDescent="0.3">
      <c r="A327" s="17" t="s">
        <v>54</v>
      </c>
      <c r="B327" s="68" t="s">
        <v>326</v>
      </c>
      <c r="C327" s="19">
        <v>15141.67</v>
      </c>
      <c r="D327" s="19">
        <v>32584.23</v>
      </c>
      <c r="E327" s="20">
        <v>3</v>
      </c>
      <c r="F327" s="48">
        <f t="shared" si="18"/>
        <v>45425.01</v>
      </c>
      <c r="G327" s="19">
        <f t="shared" si="21"/>
        <v>97752.69</v>
      </c>
      <c r="H327" s="21"/>
      <c r="I327" s="21"/>
      <c r="J327" s="22">
        <f t="shared" si="22"/>
        <v>2.1519574789306595</v>
      </c>
      <c r="K327" s="23"/>
      <c r="L327" s="61" t="str">
        <f t="shared" si="19"/>
        <v/>
      </c>
    </row>
    <row r="328" spans="1:12" ht="15" customHeight="1" x14ac:dyDescent="0.3">
      <c r="A328" s="17" t="s">
        <v>27</v>
      </c>
      <c r="B328" s="18" t="s">
        <v>327</v>
      </c>
      <c r="C328" s="19">
        <v>5421.66</v>
      </c>
      <c r="D328" s="19">
        <v>12184.72</v>
      </c>
      <c r="E328" s="20">
        <v>5</v>
      </c>
      <c r="F328" s="48">
        <f t="shared" si="18"/>
        <v>27108.3</v>
      </c>
      <c r="G328" s="19">
        <f t="shared" si="21"/>
        <v>60923.6</v>
      </c>
      <c r="H328" s="21"/>
      <c r="I328" s="21"/>
      <c r="J328" s="22">
        <f t="shared" si="22"/>
        <v>2.2474149983584364</v>
      </c>
      <c r="K328" s="23"/>
      <c r="L328" s="61">
        <f t="shared" si="19"/>
        <v>2.25</v>
      </c>
    </row>
    <row r="329" spans="1:12" ht="15" customHeight="1" x14ac:dyDescent="0.3">
      <c r="A329" s="17" t="s">
        <v>25</v>
      </c>
      <c r="B329" s="18" t="s">
        <v>328</v>
      </c>
      <c r="C329" s="19">
        <v>7134.84</v>
      </c>
      <c r="D329" s="19">
        <v>15719.38</v>
      </c>
      <c r="E329" s="20">
        <v>2</v>
      </c>
      <c r="F329" s="48">
        <f t="shared" si="18"/>
        <v>14269.68</v>
      </c>
      <c r="G329" s="19">
        <f t="shared" si="21"/>
        <v>31438.76</v>
      </c>
      <c r="H329" s="21"/>
      <c r="I329" s="21"/>
      <c r="J329" s="22">
        <f t="shared" si="22"/>
        <v>2.2031860560292871</v>
      </c>
      <c r="K329" s="23"/>
      <c r="L329" s="61">
        <f t="shared" si="19"/>
        <v>2.2000000000000002</v>
      </c>
    </row>
    <row r="330" spans="1:12" ht="15" customHeight="1" x14ac:dyDescent="0.3">
      <c r="A330" s="17" t="s">
        <v>46</v>
      </c>
      <c r="B330" s="18" t="s">
        <v>329</v>
      </c>
      <c r="C330" s="19">
        <v>18070.599999999999</v>
      </c>
      <c r="D330" s="19">
        <v>38767.589999999997</v>
      </c>
      <c r="E330" s="20">
        <v>1</v>
      </c>
      <c r="F330" s="48">
        <f t="shared" si="18"/>
        <v>18070.599999999999</v>
      </c>
      <c r="G330" s="19">
        <f t="shared" ref="G330:G338" si="23">D330*E330</f>
        <v>38767.589999999997</v>
      </c>
      <c r="H330" s="21"/>
      <c r="I330" s="21"/>
      <c r="J330" s="22">
        <f t="shared" si="22"/>
        <v>2.1453404978251966</v>
      </c>
      <c r="K330" s="23"/>
      <c r="L330" s="61">
        <f t="shared" si="19"/>
        <v>2.15</v>
      </c>
    </row>
    <row r="331" spans="1:12" ht="15" customHeight="1" x14ac:dyDescent="0.3">
      <c r="A331" s="17" t="s">
        <v>105</v>
      </c>
      <c r="B331" s="18" t="s">
        <v>330</v>
      </c>
      <c r="C331" s="19">
        <v>8688.7199999999993</v>
      </c>
      <c r="D331" s="19">
        <v>18961.189999999999</v>
      </c>
      <c r="E331" s="20">
        <v>1</v>
      </c>
      <c r="F331" s="48">
        <f t="shared" si="18"/>
        <v>8688.7199999999993</v>
      </c>
      <c r="G331" s="19">
        <f t="shared" si="23"/>
        <v>18961.189999999999</v>
      </c>
      <c r="H331" s="21"/>
      <c r="I331" s="21"/>
      <c r="J331" s="22">
        <f t="shared" si="22"/>
        <v>2.1822765608743291</v>
      </c>
      <c r="K331" s="23"/>
      <c r="L331" s="61">
        <f t="shared" si="19"/>
        <v>2.1800000000000002</v>
      </c>
    </row>
    <row r="332" spans="1:12" ht="15" customHeight="1" x14ac:dyDescent="0.3">
      <c r="A332" s="17" t="s">
        <v>135</v>
      </c>
      <c r="B332" s="18" t="s">
        <v>331</v>
      </c>
      <c r="C332" s="19">
        <v>11084.96</v>
      </c>
      <c r="D332" s="19">
        <v>24019.97</v>
      </c>
      <c r="E332" s="20">
        <v>1</v>
      </c>
      <c r="F332" s="48">
        <f t="shared" si="18"/>
        <v>11084.96</v>
      </c>
      <c r="G332" s="19">
        <f t="shared" si="23"/>
        <v>24019.97</v>
      </c>
      <c r="H332" s="21"/>
      <c r="I332" s="21"/>
      <c r="J332" s="22">
        <f t="shared" si="22"/>
        <v>2.1668973095076574</v>
      </c>
      <c r="K332" s="23"/>
      <c r="L332" s="61">
        <f t="shared" si="19"/>
        <v>2.17</v>
      </c>
    </row>
    <row r="333" spans="1:12" ht="15" customHeight="1" x14ac:dyDescent="0.3">
      <c r="A333" s="17" t="s">
        <v>104</v>
      </c>
      <c r="B333" s="18" t="s">
        <v>332</v>
      </c>
      <c r="C333" s="19">
        <v>3339.28</v>
      </c>
      <c r="D333" s="19">
        <v>7980.13</v>
      </c>
      <c r="E333" s="20">
        <v>3</v>
      </c>
      <c r="F333" s="48">
        <f t="shared" si="18"/>
        <v>10017.84</v>
      </c>
      <c r="G333" s="19">
        <f t="shared" si="23"/>
        <v>23940.39</v>
      </c>
      <c r="H333" s="21"/>
      <c r="I333" s="21"/>
      <c r="J333" s="22">
        <f t="shared" si="22"/>
        <v>2.3897756402577799</v>
      </c>
      <c r="K333" s="23"/>
      <c r="L333" s="61">
        <f t="shared" si="19"/>
        <v>2.39</v>
      </c>
    </row>
    <row r="334" spans="1:12" ht="15" customHeight="1" x14ac:dyDescent="0.3">
      <c r="A334" s="17" t="s">
        <v>65</v>
      </c>
      <c r="B334" s="68" t="s">
        <v>333</v>
      </c>
      <c r="C334" s="19">
        <v>5708.84</v>
      </c>
      <c r="D334" s="19">
        <v>12769.9</v>
      </c>
      <c r="E334" s="20">
        <v>3</v>
      </c>
      <c r="F334" s="48">
        <f t="shared" si="18"/>
        <v>17126.52</v>
      </c>
      <c r="G334" s="19">
        <f t="shared" si="23"/>
        <v>38309.699999999997</v>
      </c>
      <c r="H334" s="21"/>
      <c r="I334" s="21"/>
      <c r="J334" s="22">
        <f t="shared" si="22"/>
        <v>2.236864231612727</v>
      </c>
      <c r="K334" s="23"/>
      <c r="L334" s="61">
        <f t="shared" si="19"/>
        <v>2.2400000000000002</v>
      </c>
    </row>
    <row r="335" spans="1:12" ht="15" customHeight="1" thickBot="1" x14ac:dyDescent="0.35">
      <c r="A335" s="26" t="s">
        <v>168</v>
      </c>
      <c r="B335" s="27" t="s">
        <v>334</v>
      </c>
      <c r="C335" s="28">
        <v>18758.330000000002</v>
      </c>
      <c r="D335" s="28">
        <v>40219.480000000003</v>
      </c>
      <c r="E335" s="43">
        <v>3</v>
      </c>
      <c r="F335" s="53">
        <f t="shared" si="18"/>
        <v>56274.990000000005</v>
      </c>
      <c r="G335" s="28">
        <f t="shared" si="23"/>
        <v>120658.44</v>
      </c>
      <c r="H335" s="30"/>
      <c r="I335" s="30"/>
      <c r="J335" s="31">
        <f t="shared" si="22"/>
        <v>2.1440863872210372</v>
      </c>
      <c r="K335" s="32"/>
      <c r="L335" s="61">
        <f t="shared" si="19"/>
        <v>2.14</v>
      </c>
    </row>
    <row r="336" spans="1:12" ht="15" customHeight="1" x14ac:dyDescent="0.3">
      <c r="A336" s="9" t="s">
        <v>104</v>
      </c>
      <c r="B336" s="10" t="s">
        <v>335</v>
      </c>
      <c r="C336" s="11">
        <v>1818.4</v>
      </c>
      <c r="D336" s="11">
        <v>5381.3</v>
      </c>
      <c r="E336" s="12">
        <v>2</v>
      </c>
      <c r="F336" s="46">
        <f t="shared" si="18"/>
        <v>3636.8</v>
      </c>
      <c r="G336" s="11">
        <f t="shared" si="23"/>
        <v>10762.6</v>
      </c>
      <c r="H336" s="13">
        <f>SUM(F336:F338)</f>
        <v>14666.8</v>
      </c>
      <c r="I336" s="13">
        <f>SUM(G336:G338)</f>
        <v>41666</v>
      </c>
      <c r="J336" s="14">
        <f t="shared" si="22"/>
        <v>2.9593598768147822</v>
      </c>
      <c r="K336" s="15">
        <f>I336/H336</f>
        <v>2.8408378105653584</v>
      </c>
      <c r="L336" s="61">
        <f t="shared" si="19"/>
        <v>2.96</v>
      </c>
    </row>
    <row r="337" spans="1:12" ht="15" customHeight="1" x14ac:dyDescent="0.3">
      <c r="A337" s="17" t="s">
        <v>104</v>
      </c>
      <c r="B337" s="18" t="s">
        <v>336</v>
      </c>
      <c r="C337" s="19">
        <v>2200</v>
      </c>
      <c r="D337" s="19">
        <v>6170.31</v>
      </c>
      <c r="E337" s="20">
        <v>4</v>
      </c>
      <c r="F337" s="48">
        <f t="shared" si="18"/>
        <v>8800</v>
      </c>
      <c r="G337" s="19">
        <f t="shared" si="23"/>
        <v>24681.24</v>
      </c>
      <c r="H337" s="21"/>
      <c r="I337" s="21"/>
      <c r="J337" s="22">
        <f t="shared" si="22"/>
        <v>2.8046863636363639</v>
      </c>
      <c r="K337" s="23"/>
      <c r="L337" s="61">
        <f t="shared" si="19"/>
        <v>2.8</v>
      </c>
    </row>
    <row r="338" spans="1:12" ht="15" customHeight="1" thickBot="1" x14ac:dyDescent="0.35">
      <c r="A338" s="26" t="s">
        <v>82</v>
      </c>
      <c r="B338" s="27" t="s">
        <v>337</v>
      </c>
      <c r="C338" s="28">
        <v>2230</v>
      </c>
      <c r="D338" s="28">
        <v>6222.16</v>
      </c>
      <c r="E338" s="43">
        <v>1</v>
      </c>
      <c r="F338" s="53">
        <f t="shared" si="18"/>
        <v>2230</v>
      </c>
      <c r="G338" s="28">
        <f t="shared" si="23"/>
        <v>6222.16</v>
      </c>
      <c r="H338" s="30"/>
      <c r="I338" s="30"/>
      <c r="J338" s="31">
        <f t="shared" si="22"/>
        <v>2.7902062780269059</v>
      </c>
      <c r="K338" s="32"/>
      <c r="L338" s="72">
        <f t="shared" si="19"/>
        <v>2.79</v>
      </c>
    </row>
  </sheetData>
  <mergeCells count="117">
    <mergeCell ref="H336:H338"/>
    <mergeCell ref="I336:I338"/>
    <mergeCell ref="K336:K338"/>
    <mergeCell ref="H315:H318"/>
    <mergeCell ref="I315:I318"/>
    <mergeCell ref="K315:K318"/>
    <mergeCell ref="H319:H335"/>
    <mergeCell ref="I319:I335"/>
    <mergeCell ref="K319:K335"/>
    <mergeCell ref="H307:H308"/>
    <mergeCell ref="I307:I308"/>
    <mergeCell ref="K307:K308"/>
    <mergeCell ref="H309:H314"/>
    <mergeCell ref="I309:I314"/>
    <mergeCell ref="K309:K314"/>
    <mergeCell ref="H299:H304"/>
    <mergeCell ref="I299:I304"/>
    <mergeCell ref="K299:K304"/>
    <mergeCell ref="H305:H306"/>
    <mergeCell ref="I305:I306"/>
    <mergeCell ref="K305:K306"/>
    <mergeCell ref="H286:H294"/>
    <mergeCell ref="I286:I294"/>
    <mergeCell ref="K286:K294"/>
    <mergeCell ref="H295:H298"/>
    <mergeCell ref="I295:I298"/>
    <mergeCell ref="K295:K298"/>
    <mergeCell ref="H278:H283"/>
    <mergeCell ref="I278:I283"/>
    <mergeCell ref="K278:K283"/>
    <mergeCell ref="H284:H285"/>
    <mergeCell ref="I284:I285"/>
    <mergeCell ref="K284:K285"/>
    <mergeCell ref="H271:H274"/>
    <mergeCell ref="I271:I274"/>
    <mergeCell ref="K271:K274"/>
    <mergeCell ref="H275:H276"/>
    <mergeCell ref="I275:I276"/>
    <mergeCell ref="K275:K276"/>
    <mergeCell ref="H233:H246"/>
    <mergeCell ref="I233:I246"/>
    <mergeCell ref="K233:K246"/>
    <mergeCell ref="H247:H270"/>
    <mergeCell ref="I247:I270"/>
    <mergeCell ref="K247:K270"/>
    <mergeCell ref="H217:H218"/>
    <mergeCell ref="I217:I218"/>
    <mergeCell ref="K217:K218"/>
    <mergeCell ref="H219:H232"/>
    <mergeCell ref="I219:I232"/>
    <mergeCell ref="K219:K232"/>
    <mergeCell ref="H207:H208"/>
    <mergeCell ref="I207:I208"/>
    <mergeCell ref="K207:K208"/>
    <mergeCell ref="H209:H216"/>
    <mergeCell ref="I209:I216"/>
    <mergeCell ref="K209:K216"/>
    <mergeCell ref="H199:H203"/>
    <mergeCell ref="I199:I203"/>
    <mergeCell ref="K199:K203"/>
    <mergeCell ref="H204:H206"/>
    <mergeCell ref="I204:I206"/>
    <mergeCell ref="K204:K206"/>
    <mergeCell ref="H180:H187"/>
    <mergeCell ref="I180:I187"/>
    <mergeCell ref="K180:K187"/>
    <mergeCell ref="H188:H198"/>
    <mergeCell ref="I188:I198"/>
    <mergeCell ref="K188:K198"/>
    <mergeCell ref="H175:H177"/>
    <mergeCell ref="I175:I177"/>
    <mergeCell ref="K175:K177"/>
    <mergeCell ref="H178:H179"/>
    <mergeCell ref="I178:I179"/>
    <mergeCell ref="K178:K179"/>
    <mergeCell ref="H121:H164"/>
    <mergeCell ref="I121:I164"/>
    <mergeCell ref="K121:K164"/>
    <mergeCell ref="H165:H173"/>
    <mergeCell ref="I165:I173"/>
    <mergeCell ref="K165:K173"/>
    <mergeCell ref="H92:H106"/>
    <mergeCell ref="I92:I106"/>
    <mergeCell ref="K92:K106"/>
    <mergeCell ref="H107:H120"/>
    <mergeCell ref="I107:I120"/>
    <mergeCell ref="K107:K120"/>
    <mergeCell ref="H84:H86"/>
    <mergeCell ref="I84:I86"/>
    <mergeCell ref="K84:K86"/>
    <mergeCell ref="H88:H91"/>
    <mergeCell ref="I88:I91"/>
    <mergeCell ref="K88:K91"/>
    <mergeCell ref="H69:H78"/>
    <mergeCell ref="I69:I78"/>
    <mergeCell ref="K69:K78"/>
    <mergeCell ref="H79:H83"/>
    <mergeCell ref="I79:I83"/>
    <mergeCell ref="K79:K83"/>
    <mergeCell ref="H50:H61"/>
    <mergeCell ref="I50:I61"/>
    <mergeCell ref="K50:K61"/>
    <mergeCell ref="H62:H68"/>
    <mergeCell ref="I62:I68"/>
    <mergeCell ref="K62:K68"/>
    <mergeCell ref="H43:H46"/>
    <mergeCell ref="I43:I46"/>
    <mergeCell ref="K43:K46"/>
    <mergeCell ref="H48:H49"/>
    <mergeCell ref="I48:I49"/>
    <mergeCell ref="K48:K49"/>
    <mergeCell ref="H2:H28"/>
    <mergeCell ref="I2:I28"/>
    <mergeCell ref="K2:K28"/>
    <mergeCell ref="H29:H42"/>
    <mergeCell ref="I29:I42"/>
    <mergeCell ref="K29:K4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Silva</dc:creator>
  <cp:lastModifiedBy>Thiago Silva</cp:lastModifiedBy>
  <dcterms:created xsi:type="dcterms:W3CDTF">2024-04-17T01:21:23Z</dcterms:created>
  <dcterms:modified xsi:type="dcterms:W3CDTF">2024-04-17T01:22:04Z</dcterms:modified>
</cp:coreProperties>
</file>