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schop_worldbank_org/Documents/Documents/GitHub/WDI_GHG_emissions/"/>
    </mc:Choice>
  </mc:AlternateContent>
  <xr:revisionPtr revIDLastSave="148" documentId="8_{1307A8EA-961C-4274-AF35-73DE0D1E2685}" xr6:coauthVersionLast="47" xr6:coauthVersionMax="47" xr10:uidLastSave="{76D27B90-19EE-48BA-B125-95F0953EEA5B}"/>
  <bookViews>
    <workbookView xWindow="-120" yWindow="-120" windowWidth="29040" windowHeight="15720" xr2:uid="{C9134C98-DE9F-44F1-90A5-F49AEB91525F}"/>
  </bookViews>
  <sheets>
    <sheet name="Sheet1" sheetId="1" r:id="rId1"/>
    <sheet name="mapping_IPCC_to_CS_WDI" sheetId="2" r:id="rId2"/>
    <sheet name="mapping_to_indicator_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I9" i="1"/>
  <c r="M9" i="1"/>
  <c r="I10" i="1"/>
  <c r="I11" i="1"/>
  <c r="M11" i="1" l="1"/>
  <c r="M10" i="1"/>
  <c r="I28" i="1"/>
  <c r="I29" i="1"/>
  <c r="M28" i="1"/>
  <c r="G48" i="1"/>
  <c r="G49" i="1"/>
  <c r="E76" i="1"/>
  <c r="I8" i="1"/>
  <c r="I7" i="1"/>
  <c r="I6" i="1"/>
  <c r="I5" i="1"/>
  <c r="I4" i="1"/>
  <c r="I27" i="1"/>
  <c r="L28" i="1"/>
  <c r="I26" i="1"/>
  <c r="I24" i="1"/>
  <c r="I25" i="1"/>
  <c r="I23" i="1"/>
  <c r="I22" i="1"/>
  <c r="I21" i="1"/>
  <c r="I20" i="1"/>
  <c r="I15" i="1"/>
  <c r="I16" i="1"/>
  <c r="I13" i="1"/>
  <c r="I17" i="1"/>
  <c r="I19" i="1"/>
  <c r="I18" i="1"/>
  <c r="I14" i="1"/>
  <c r="I12" i="1"/>
  <c r="I34" i="1"/>
  <c r="F34" i="1"/>
  <c r="G34" i="1"/>
  <c r="E34" i="1"/>
  <c r="K42" i="1"/>
  <c r="K41" i="1"/>
  <c r="I3" i="1"/>
  <c r="I2" i="1"/>
</calcChain>
</file>

<file path=xl/sharedStrings.xml><?xml version="1.0" encoding="utf-8"?>
<sst xmlns="http://schemas.openxmlformats.org/spreadsheetml/2006/main" count="914" uniqueCount="173">
  <si>
    <t>CSC Sector</t>
  </si>
  <si>
    <t>CSC Subsector</t>
  </si>
  <si>
    <t>Gas</t>
  </si>
  <si>
    <t>Units</t>
  </si>
  <si>
    <t>Agriculture</t>
  </si>
  <si>
    <t>AG - Livestock</t>
  </si>
  <si>
    <t>CH4</t>
  </si>
  <si>
    <t>MtCO2e</t>
  </si>
  <si>
    <t>AG - Crops</t>
  </si>
  <si>
    <t>Energy</t>
  </si>
  <si>
    <t>EN - Building</t>
  </si>
  <si>
    <t>EN - Power Industry</t>
  </si>
  <si>
    <t>EN - Fugitive Emissions</t>
  </si>
  <si>
    <t>EN - Industrial Combustion</t>
  </si>
  <si>
    <t>EN - Transport</t>
  </si>
  <si>
    <t>Industrial Processes</t>
  </si>
  <si>
    <t>IN - Industrial Processes</t>
  </si>
  <si>
    <t>Waste</t>
  </si>
  <si>
    <t>Waste - Solid Waste</t>
  </si>
  <si>
    <t>Waste - Wastewater Treatment</t>
  </si>
  <si>
    <t>CO2</t>
  </si>
  <si>
    <t>Land Use, Land Use Change, and Forestry</t>
  </si>
  <si>
    <t>LULUCF - Forest Land</t>
  </si>
  <si>
    <t>LULUCF - Deforestation</t>
  </si>
  <si>
    <t>LULUCF - Organic Soil</t>
  </si>
  <si>
    <t>LULUCF - Other Land</t>
  </si>
  <si>
    <t>HCFC</t>
  </si>
  <si>
    <t>HFC</t>
  </si>
  <si>
    <t>N2O</t>
  </si>
  <si>
    <t>PFC</t>
  </si>
  <si>
    <t>SF6</t>
  </si>
  <si>
    <t>NLD</t>
  </si>
  <si>
    <t>1.A.1.a</t>
  </si>
  <si>
    <t>1.A.1.bc</t>
  </si>
  <si>
    <t>1.A.2</t>
  </si>
  <si>
    <t>1.A.3.a</t>
  </si>
  <si>
    <t>1.A.3.b_noRES</t>
  </si>
  <si>
    <t>1.A.3.c</t>
  </si>
  <si>
    <t>1.A.3.d</t>
  </si>
  <si>
    <t>1.A.4</t>
  </si>
  <si>
    <t>1.A.5</t>
  </si>
  <si>
    <t>1.B.1</t>
  </si>
  <si>
    <t>1.B.2</t>
  </si>
  <si>
    <t>2.A.1</t>
  </si>
  <si>
    <t>2.A.3</t>
  </si>
  <si>
    <t>2.A.4</t>
  </si>
  <si>
    <t>2.B</t>
  </si>
  <si>
    <t>2.C</t>
  </si>
  <si>
    <t>2.D</t>
  </si>
  <si>
    <t>3.C.2</t>
  </si>
  <si>
    <t>3.C.3</t>
  </si>
  <si>
    <t>4.C</t>
  </si>
  <si>
    <t>ISO3</t>
  </si>
  <si>
    <t>category</t>
  </si>
  <si>
    <t>year</t>
  </si>
  <si>
    <t>GHG</t>
  </si>
  <si>
    <t>value</t>
  </si>
  <si>
    <t>sector</t>
  </si>
  <si>
    <t>3.A.1</t>
  </si>
  <si>
    <t>3.A.2</t>
  </si>
  <si>
    <t>3.C.1</t>
  </si>
  <si>
    <t>4.A</t>
  </si>
  <si>
    <t>4.B</t>
  </si>
  <si>
    <t>4.D</t>
  </si>
  <si>
    <t>FGAS</t>
  </si>
  <si>
    <t>2.E</t>
  </si>
  <si>
    <t>2.F</t>
  </si>
  <si>
    <t>2.G</t>
  </si>
  <si>
    <t>GWP_100_AR5_GHG</t>
  </si>
  <si>
    <t>3.C.4</t>
  </si>
  <si>
    <t>3.C.5</t>
  </si>
  <si>
    <t>3.C.6</t>
  </si>
  <si>
    <t>5.A</t>
  </si>
  <si>
    <t xml:space="preserve">for F-GASES sum </t>
  </si>
  <si>
    <t>sums up exactly</t>
  </si>
  <si>
    <t>x</t>
  </si>
  <si>
    <t>All</t>
  </si>
  <si>
    <t>other sectors and non-specified?</t>
  </si>
  <si>
    <t>building is 1a4 and 1a5 combined (other sectors + non-specified</t>
  </si>
  <si>
    <t>2020 from R/EDGAR (see on the right)</t>
  </si>
  <si>
    <t>disregard the factor 1000 (kT, MT)</t>
  </si>
  <si>
    <t>total CH4 does not sum up</t>
  </si>
  <si>
    <t>Total EDGAR CH4 2020</t>
  </si>
  <si>
    <t>Total CSC data CH4 2020</t>
  </si>
  <si>
    <t>Mapping IPCC 2006 categories to sectors</t>
  </si>
  <si>
    <t>Sector</t>
  </si>
  <si>
    <t>AG</t>
  </si>
  <si>
    <t>AG.</t>
  </si>
  <si>
    <t>BU.</t>
  </si>
  <si>
    <t>FE.</t>
  </si>
  <si>
    <t>IC.</t>
  </si>
  <si>
    <t>IP.</t>
  </si>
  <si>
    <t>TR.</t>
  </si>
  <si>
    <t>WA.</t>
  </si>
  <si>
    <t>BU</t>
  </si>
  <si>
    <t>TR</t>
  </si>
  <si>
    <t>PI</t>
  </si>
  <si>
    <t>IC</t>
  </si>
  <si>
    <t>IP</t>
  </si>
  <si>
    <t>FE</t>
  </si>
  <si>
    <t>WA</t>
  </si>
  <si>
    <t>Code_1</t>
  </si>
  <si>
    <t>Code_2</t>
  </si>
  <si>
    <t>Code_3</t>
  </si>
  <si>
    <t>Code_4</t>
  </si>
  <si>
    <t>Code_5</t>
  </si>
  <si>
    <t>AG - Livestock/Crops</t>
  </si>
  <si>
    <t>WA - Waste</t>
  </si>
  <si>
    <t>Sector_name</t>
  </si>
  <si>
    <t>Total greenhouse gas emissions excluding LULUCF (Mt CO2e)</t>
  </si>
  <si>
    <t>Carbon dioxide (CO2) emissions (total) excluding LULUCF (Mt CO2e)</t>
  </si>
  <si>
    <t>Carbon dioxide (CO2) emissions from Agriculture (Mt CO2e)</t>
  </si>
  <si>
    <t>Carbon dioxide (CO2) emissions from Building (Energy) (Mt CO2e)</t>
  </si>
  <si>
    <t>Carbon dioxide (CO2) emissions from Fugitive Emissions (Energy) (Mt CO2e)</t>
  </si>
  <si>
    <t>Carbon dioxide (CO2) emissions from Industrial Combustion (Energy) (Mt CO2e)</t>
  </si>
  <si>
    <t>Carbon dioxide (CO2) emissions from Power Industry (Energy) (Mt CO2e)</t>
  </si>
  <si>
    <t>Carbon dioxide (CO2) emissions from Industrial Processes (Mt CO2e)</t>
  </si>
  <si>
    <t>Carbon dioxide (CO2) emissions from Transport (Energy) (Mt CO2e)</t>
  </si>
  <si>
    <t>Carbon dioxide (CO2) emissions from Waste (Mt CO2e)</t>
  </si>
  <si>
    <t>Methane (CH4) emissions (total) excluding LULUCF (Mt CO2e)</t>
  </si>
  <si>
    <t>Methane (CH4) emissions from Agriculture (Mt CO2e)</t>
  </si>
  <si>
    <t>Methane (CH4) emissions from Building (Energy) (Mt CO2e)</t>
  </si>
  <si>
    <t>Methane (CH4) emissions from Fugitive Emissions (Energy) (Mt CO2e)</t>
  </si>
  <si>
    <t>Methane (CH4) emissions from Industrial Combustion (Energy) (Mt CO2e)</t>
  </si>
  <si>
    <t>Methane (CH4) emissions from Power Industry (Energy) (Mt CO2e)</t>
  </si>
  <si>
    <t>Methane (CH4) emissions from Industrial Processes (Mt CO2e)</t>
  </si>
  <si>
    <t>Methane (CH4) emissions from Transport (Energy) (Mt CO2e)</t>
  </si>
  <si>
    <t>Methane (CH4) emissions from Waste (Mt CO2e)</t>
  </si>
  <si>
    <t>Nitrous oxide (N2O) emissions (total) excluding LULUCF (Mt CO2e)</t>
  </si>
  <si>
    <t>Nitrous oxide (N2O) emissions from Agriculture (Mt CO2e)</t>
  </si>
  <si>
    <t>Nitrous oxide (N2O) emissions from Building (Energy) (Mt CO2e)</t>
  </si>
  <si>
    <t>Nitrous oxide (N2O) emissions from Fugitive Emissions (Energy) (Mt CO2e)</t>
  </si>
  <si>
    <t>Nitrous oxide (N2O) emissions from Industrial Combustion (Energy) (Mt CO2e)</t>
  </si>
  <si>
    <t>Nitrous oxide (N2O) emissions from Power Industry (Energy) (Mt CO2e)</t>
  </si>
  <si>
    <t>Nitrous oxide (N2O) emissions from Industrial Processes (Mt CO2e)</t>
  </si>
  <si>
    <t>Nitrous oxide (N2O) emissions from Transport (Energy) (Mt CO2e)</t>
  </si>
  <si>
    <t>Nitrous oxide (N2O) emissions from Waste (Mt CO2e)</t>
  </si>
  <si>
    <t>F-gases emissions from Industrial Processes (Mt CO2e)</t>
  </si>
  <si>
    <t>ALL</t>
  </si>
  <si>
    <t>Series_code_new</t>
  </si>
  <si>
    <t>Name_new</t>
  </si>
  <si>
    <t>Specific_subject</t>
  </si>
  <si>
    <t>Ext_1</t>
  </si>
  <si>
    <t>EN.GHG.ALL.MT.CE.AR5</t>
  </si>
  <si>
    <t>EN.GHG.CO2.MT.CE.AR5</t>
  </si>
  <si>
    <t>EN.GHG.CO2.AG.MT.CE.AR5</t>
  </si>
  <si>
    <t>EN.GHG.CO2.BU.MT.CE.AR5</t>
  </si>
  <si>
    <t>EN.GHG.CO2.FE.MT.CE.AR5</t>
  </si>
  <si>
    <t>EN.GHG.CO2.IC.MT.CE.AR5</t>
  </si>
  <si>
    <t>EN.GHG.CO2.PI.MT.CE.AR5</t>
  </si>
  <si>
    <t>EN.GHG.CO2.IP.MT.CE.AR5</t>
  </si>
  <si>
    <t>EN.GHG.CO2.TR.MT.CE.AR5</t>
  </si>
  <si>
    <t>EN.GHG.CO2.WA.MT.CE.AR5</t>
  </si>
  <si>
    <t>EN.GHG.CH4.MT.CE.AR5</t>
  </si>
  <si>
    <t>EN.GHG.CH4.AG.MT.CE.AR5</t>
  </si>
  <si>
    <t>EN.GHG.CH4.BU.MT.CE.AR5</t>
  </si>
  <si>
    <t>EN.GHG.CH4.FE.MT.CE.AR5</t>
  </si>
  <si>
    <t>EN.GHG.CH4.IC.MT.CE.AR5</t>
  </si>
  <si>
    <t>EN.GHG.CH4.PI.MT.CE.AR5</t>
  </si>
  <si>
    <t>EN.GHG.CH4.IP.MT.CE.AR5</t>
  </si>
  <si>
    <t>EN.GHG.CH4.TR.MT.CE.AR5</t>
  </si>
  <si>
    <t>EN.GHG.CH4.WA.MT.CE.AR5</t>
  </si>
  <si>
    <t>EN.GHG.N2O.MT.CE.AR5</t>
  </si>
  <si>
    <t>EN.GHG.N2O.AG.MT.CE.AR5</t>
  </si>
  <si>
    <t>EN.GHG.N2O.BU.MT.CE.AR5</t>
  </si>
  <si>
    <t>EN.GHG.N2O.FE.MT.CE.AR5</t>
  </si>
  <si>
    <t>EN.GHG.N2O.IC.MT.CE.AR5</t>
  </si>
  <si>
    <t>EN.GHG.N2O.PI.MT.CE.AR5</t>
  </si>
  <si>
    <t>EN.GHG.N2O.IP.MT.CE.AR5</t>
  </si>
  <si>
    <t>EN.GHG.N2O.TR.MT.CE.AR5</t>
  </si>
  <si>
    <t>EN.GHG.N2O.WA.MT.CE.AR5</t>
  </si>
  <si>
    <t>EN.GHG.FGAS.IP.MT.CE.AR5</t>
  </si>
  <si>
    <t>Using new GWP for CH$ for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</si>
</sst>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1" fillId="0" borderId="0" xfId="0" applyFont="1"/>
    <xf numFmtId="0" fontId="0" fillId="3" borderId="0" xfId="0" applyFill="1"/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BBDB-BA25-4D7E-8DF3-E48A7E5BEA8E}">
  <dimension ref="A1:AA104"/>
  <sheetViews>
    <sheetView tabSelected="1" workbookViewId="0">
      <selection activeCell="N9" sqref="N9"/>
    </sheetView>
  </sheetViews>
  <sheetFormatPr defaultRowHeight="15" x14ac:dyDescent="0.25"/>
  <cols>
    <col min="1" max="1" width="37.5703125" bestFit="1" customWidth="1"/>
    <col min="2" max="2" width="29.140625" bestFit="1" customWidth="1"/>
    <col min="20" max="20" width="19.85546875" customWidth="1"/>
    <col min="21" max="21" width="12.85546875" customWidth="1"/>
  </cols>
  <sheetData>
    <row r="1" spans="1:27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>
        <v>2019</v>
      </c>
      <c r="F1" s="7">
        <v>2020</v>
      </c>
      <c r="G1" s="7">
        <v>2021</v>
      </c>
      <c r="I1" s="7" t="s">
        <v>79</v>
      </c>
    </row>
    <row r="2" spans="1:27" x14ac:dyDescent="0.25">
      <c r="A2" t="s">
        <v>4</v>
      </c>
      <c r="B2" t="s">
        <v>5</v>
      </c>
      <c r="C2" t="s">
        <v>6</v>
      </c>
      <c r="D2" t="s">
        <v>7</v>
      </c>
      <c r="E2">
        <v>12.71273243744</v>
      </c>
      <c r="F2">
        <v>12.50124984024</v>
      </c>
      <c r="G2">
        <v>12.194211291472</v>
      </c>
      <c r="H2" t="s">
        <v>75</v>
      </c>
      <c r="I2">
        <f>SUM(U18:U19)</f>
        <v>12501.24984</v>
      </c>
      <c r="J2" t="s">
        <v>58</v>
      </c>
      <c r="K2" t="s">
        <v>59</v>
      </c>
      <c r="P2" s="2"/>
      <c r="Q2" s="10" t="s">
        <v>53</v>
      </c>
      <c r="R2" s="10" t="s">
        <v>54</v>
      </c>
      <c r="S2" s="10" t="s">
        <v>55</v>
      </c>
      <c r="T2" s="10" t="s">
        <v>56</v>
      </c>
      <c r="U2" s="10" t="s">
        <v>57</v>
      </c>
    </row>
    <row r="3" spans="1:27" ht="15.75" thickBot="1" x14ac:dyDescent="0.3">
      <c r="A3" t="s">
        <v>4</v>
      </c>
      <c r="B3" t="s">
        <v>8</v>
      </c>
      <c r="C3" t="s">
        <v>6</v>
      </c>
      <c r="D3" t="s">
        <v>7</v>
      </c>
      <c r="E3">
        <v>3.73462213414528E-5</v>
      </c>
      <c r="F3">
        <v>1.00577717382385E-5</v>
      </c>
      <c r="G3">
        <v>9.9312346713658293E-6</v>
      </c>
      <c r="H3" t="s">
        <v>75</v>
      </c>
      <c r="I3">
        <f>U20</f>
        <v>1.0057999999999999E-2</v>
      </c>
      <c r="J3" t="s">
        <v>60</v>
      </c>
      <c r="P3" s="3" t="s">
        <v>52</v>
      </c>
      <c r="Q3" s="11"/>
      <c r="R3" s="11"/>
      <c r="S3" s="11"/>
      <c r="T3" s="11"/>
      <c r="U3" s="11"/>
    </row>
    <row r="4" spans="1:27" x14ac:dyDescent="0.25">
      <c r="A4" t="s">
        <v>9</v>
      </c>
      <c r="B4" t="s">
        <v>10</v>
      </c>
      <c r="C4" t="s">
        <v>6</v>
      </c>
      <c r="D4" t="s">
        <v>7</v>
      </c>
      <c r="E4">
        <v>0.30134588906167198</v>
      </c>
      <c r="F4">
        <v>0.306272151626859</v>
      </c>
      <c r="G4">
        <v>0.31099041781123399</v>
      </c>
      <c r="H4" t="s">
        <v>75</v>
      </c>
      <c r="I4">
        <f>U12+U13</f>
        <v>306.27215199999995</v>
      </c>
      <c r="J4" s="8" t="s">
        <v>39</v>
      </c>
      <c r="K4" s="8" t="s">
        <v>40</v>
      </c>
      <c r="L4" t="s">
        <v>77</v>
      </c>
      <c r="P4" s="4"/>
      <c r="Q4" s="4"/>
      <c r="R4" s="4"/>
      <c r="S4" s="4"/>
      <c r="T4" s="4"/>
      <c r="U4" s="4"/>
      <c r="W4" t="s">
        <v>172</v>
      </c>
    </row>
    <row r="5" spans="1:27" ht="15.75" thickBot="1" x14ac:dyDescent="0.3">
      <c r="A5" t="s">
        <v>9</v>
      </c>
      <c r="B5" t="s">
        <v>11</v>
      </c>
      <c r="C5" t="s">
        <v>6</v>
      </c>
      <c r="D5" t="s">
        <v>7</v>
      </c>
      <c r="E5">
        <v>0.123773454752362</v>
      </c>
      <c r="F5">
        <v>0.14588344519299801</v>
      </c>
      <c r="G5">
        <v>0.141788755246672</v>
      </c>
      <c r="H5" t="s">
        <v>75</v>
      </c>
      <c r="I5">
        <f>U5</f>
        <v>145.88344499999999</v>
      </c>
      <c r="J5" t="s">
        <v>32</v>
      </c>
      <c r="P5" s="1">
        <v>1</v>
      </c>
      <c r="Q5" s="5" t="s">
        <v>31</v>
      </c>
      <c r="R5" s="5" t="s">
        <v>32</v>
      </c>
      <c r="S5" s="6">
        <v>2020</v>
      </c>
      <c r="T5" s="5" t="s">
        <v>6</v>
      </c>
      <c r="U5" s="6">
        <v>145.88344499999999</v>
      </c>
      <c r="W5" s="12" t="s">
        <v>32</v>
      </c>
      <c r="X5" s="13">
        <v>2020</v>
      </c>
      <c r="Y5" s="12" t="s">
        <v>6</v>
      </c>
      <c r="Z5" s="13">
        <v>145.883445193</v>
      </c>
      <c r="AA5" s="13">
        <v>28</v>
      </c>
    </row>
    <row r="6" spans="1:27" ht="15.75" thickBot="1" x14ac:dyDescent="0.3">
      <c r="A6" t="s">
        <v>9</v>
      </c>
      <c r="B6" t="s">
        <v>12</v>
      </c>
      <c r="C6" t="s">
        <v>6</v>
      </c>
      <c r="D6" t="s">
        <v>7</v>
      </c>
      <c r="E6">
        <v>3.8212458262854798</v>
      </c>
      <c r="F6">
        <v>3.1199871993574799</v>
      </c>
      <c r="G6">
        <v>2.95306346246202</v>
      </c>
      <c r="H6" t="s">
        <v>75</v>
      </c>
      <c r="I6">
        <f>U6+U14+U15</f>
        <v>2912.5180329999998</v>
      </c>
      <c r="J6" t="s">
        <v>33</v>
      </c>
      <c r="K6" t="s">
        <v>41</v>
      </c>
      <c r="L6" t="s">
        <v>42</v>
      </c>
      <c r="P6" s="1">
        <v>2</v>
      </c>
      <c r="Q6" s="5" t="s">
        <v>31</v>
      </c>
      <c r="R6" s="5" t="s">
        <v>33</v>
      </c>
      <c r="S6" s="6">
        <v>2020</v>
      </c>
      <c r="T6" s="5" t="s">
        <v>6</v>
      </c>
      <c r="U6" s="6">
        <v>7.949713</v>
      </c>
      <c r="W6" s="12" t="s">
        <v>33</v>
      </c>
      <c r="X6" s="13">
        <v>2020</v>
      </c>
      <c r="Y6" s="12" t="s">
        <v>6</v>
      </c>
      <c r="Z6" s="13">
        <v>7.9497134899999997</v>
      </c>
      <c r="AA6" s="13">
        <v>28</v>
      </c>
    </row>
    <row r="7" spans="1:27" ht="15.75" thickBot="1" x14ac:dyDescent="0.3">
      <c r="A7" t="s">
        <v>9</v>
      </c>
      <c r="B7" t="s">
        <v>13</v>
      </c>
      <c r="C7" t="s">
        <v>6</v>
      </c>
      <c r="D7" t="s">
        <v>7</v>
      </c>
      <c r="E7">
        <v>1.85317548220588E-2</v>
      </c>
      <c r="F7">
        <v>1.6998939490496801E-2</v>
      </c>
      <c r="G7">
        <v>1.77190215836317E-2</v>
      </c>
      <c r="H7" t="s">
        <v>75</v>
      </c>
      <c r="I7">
        <f>U7</f>
        <v>16.998939</v>
      </c>
      <c r="J7" t="s">
        <v>34</v>
      </c>
      <c r="P7" s="1">
        <v>3</v>
      </c>
      <c r="Q7" s="5" t="s">
        <v>31</v>
      </c>
      <c r="R7" s="5" t="s">
        <v>34</v>
      </c>
      <c r="S7" s="6">
        <v>2020</v>
      </c>
      <c r="T7" s="5" t="s">
        <v>6</v>
      </c>
      <c r="U7" s="6">
        <v>16.998939</v>
      </c>
      <c r="W7" s="12" t="s">
        <v>34</v>
      </c>
      <c r="X7" s="13">
        <v>2020</v>
      </c>
      <c r="Y7" s="12" t="s">
        <v>6</v>
      </c>
      <c r="Z7" s="13">
        <v>16.998939490000001</v>
      </c>
      <c r="AA7" s="13">
        <v>28</v>
      </c>
    </row>
    <row r="8" spans="1:27" ht="15.75" thickBot="1" x14ac:dyDescent="0.3">
      <c r="A8" t="s">
        <v>9</v>
      </c>
      <c r="B8" t="s">
        <v>14</v>
      </c>
      <c r="C8" t="s">
        <v>6</v>
      </c>
      <c r="D8" t="s">
        <v>7</v>
      </c>
      <c r="E8">
        <v>7.2231010469564205E-2</v>
      </c>
      <c r="F8">
        <v>6.0456888851740297E-2</v>
      </c>
      <c r="G8">
        <v>5.9906867320079597E-2</v>
      </c>
      <c r="H8" t="s">
        <v>75</v>
      </c>
      <c r="I8">
        <f>U8+U9+U10+U11</f>
        <v>60.456887999999999</v>
      </c>
      <c r="J8" t="s">
        <v>35</v>
      </c>
      <c r="K8" t="s">
        <v>36</v>
      </c>
      <c r="L8" t="s">
        <v>37</v>
      </c>
      <c r="M8" t="s">
        <v>38</v>
      </c>
      <c r="P8" s="1">
        <v>4</v>
      </c>
      <c r="Q8" s="5" t="s">
        <v>31</v>
      </c>
      <c r="R8" s="5" t="s">
        <v>35</v>
      </c>
      <c r="S8" s="6">
        <v>2020</v>
      </c>
      <c r="T8" s="5" t="s">
        <v>6</v>
      </c>
      <c r="U8" s="6">
        <v>4.64E-3</v>
      </c>
      <c r="W8" s="12" t="s">
        <v>35</v>
      </c>
      <c r="X8" s="13">
        <v>2020</v>
      </c>
      <c r="Y8" s="12" t="s">
        <v>6</v>
      </c>
      <c r="Z8" s="13">
        <v>4.64044E-3</v>
      </c>
      <c r="AA8" s="13">
        <v>28</v>
      </c>
    </row>
    <row r="9" spans="1:27" ht="15.75" thickBot="1" x14ac:dyDescent="0.3">
      <c r="A9" t="s">
        <v>15</v>
      </c>
      <c r="B9" t="s">
        <v>16</v>
      </c>
      <c r="C9" t="s">
        <v>6</v>
      </c>
      <c r="D9" t="s">
        <v>7</v>
      </c>
      <c r="E9">
        <v>9.6018618636016503E-2</v>
      </c>
      <c r="F9" s="8">
        <v>0.101251693366956</v>
      </c>
      <c r="G9">
        <v>0.10132180449600001</v>
      </c>
      <c r="I9" s="8">
        <f>SUM(U16:U17)</f>
        <v>94.501581000000002</v>
      </c>
      <c r="J9" t="s">
        <v>46</v>
      </c>
      <c r="K9" t="s">
        <v>47</v>
      </c>
      <c r="M9" s="8">
        <f>F9*1000-I9</f>
        <v>6.7501123669559888</v>
      </c>
      <c r="N9">
        <f>I9/(F9*1000)</f>
        <v>0.933333338510278</v>
      </c>
      <c r="P9" s="1">
        <v>5</v>
      </c>
      <c r="Q9" s="5" t="s">
        <v>31</v>
      </c>
      <c r="R9" s="5" t="s">
        <v>36</v>
      </c>
      <c r="S9" s="6">
        <v>2020</v>
      </c>
      <c r="T9" s="5" t="s">
        <v>6</v>
      </c>
      <c r="U9" s="6">
        <v>58.645474999999998</v>
      </c>
      <c r="W9" s="12" t="s">
        <v>36</v>
      </c>
      <c r="X9" s="13">
        <v>2020</v>
      </c>
      <c r="Y9" s="12" t="s">
        <v>6</v>
      </c>
      <c r="Z9" s="13">
        <v>58.645474897</v>
      </c>
      <c r="AA9" s="13">
        <v>28</v>
      </c>
    </row>
    <row r="10" spans="1:27" ht="15.75" thickBot="1" x14ac:dyDescent="0.3">
      <c r="A10" t="s">
        <v>17</v>
      </c>
      <c r="B10" t="s">
        <v>18</v>
      </c>
      <c r="C10" t="s">
        <v>6</v>
      </c>
      <c r="D10" t="s">
        <v>7</v>
      </c>
      <c r="E10">
        <v>4.9740621589191001</v>
      </c>
      <c r="F10" s="8">
        <v>4.3568927560548003</v>
      </c>
      <c r="G10">
        <v>4.3845465230150102</v>
      </c>
      <c r="H10" t="s">
        <v>75</v>
      </c>
      <c r="I10" s="8">
        <f>Z21+Z22+Z23</f>
        <v>4356.8927560550001</v>
      </c>
      <c r="J10" t="s">
        <v>61</v>
      </c>
      <c r="K10" t="s">
        <v>62</v>
      </c>
      <c r="L10" t="s">
        <v>51</v>
      </c>
      <c r="M10" s="8">
        <f>F10*1000-I10</f>
        <v>-2.0008883439004421E-10</v>
      </c>
      <c r="P10" s="1">
        <v>6</v>
      </c>
      <c r="Q10" s="5" t="s">
        <v>31</v>
      </c>
      <c r="R10" s="5" t="s">
        <v>37</v>
      </c>
      <c r="S10" s="6">
        <v>2020</v>
      </c>
      <c r="T10" s="5" t="s">
        <v>6</v>
      </c>
      <c r="U10" s="6">
        <v>9.9914000000000003E-2</v>
      </c>
      <c r="W10" s="12" t="s">
        <v>37</v>
      </c>
      <c r="X10" s="13">
        <v>2020</v>
      </c>
      <c r="Y10" s="12" t="s">
        <v>6</v>
      </c>
      <c r="Z10" s="13">
        <v>9.9914500000000003E-2</v>
      </c>
      <c r="AA10" s="13">
        <v>28</v>
      </c>
    </row>
    <row r="11" spans="1:27" ht="15.75" thickBot="1" x14ac:dyDescent="0.3">
      <c r="A11" t="s">
        <v>17</v>
      </c>
      <c r="B11" t="s">
        <v>19</v>
      </c>
      <c r="C11" t="s">
        <v>6</v>
      </c>
      <c r="D11" t="s">
        <v>7</v>
      </c>
      <c r="E11">
        <v>1.53533514746046</v>
      </c>
      <c r="F11" s="8">
        <v>1.6228226846099101</v>
      </c>
      <c r="G11">
        <v>1.61333517464892</v>
      </c>
      <c r="H11" t="s">
        <v>75</v>
      </c>
      <c r="I11" s="8">
        <f>U24</f>
        <v>1514.6345060000001</v>
      </c>
      <c r="J11" t="s">
        <v>63</v>
      </c>
      <c r="M11" s="8">
        <f>F11*1000-I11</f>
        <v>108.18817860990998</v>
      </c>
      <c r="P11" s="1">
        <v>7</v>
      </c>
      <c r="Q11" s="5" t="s">
        <v>31</v>
      </c>
      <c r="R11" s="5" t="s">
        <v>38</v>
      </c>
      <c r="S11" s="6">
        <v>2020</v>
      </c>
      <c r="T11" s="5" t="s">
        <v>6</v>
      </c>
      <c r="U11" s="6">
        <v>1.7068589999999999</v>
      </c>
      <c r="W11" s="12" t="s">
        <v>38</v>
      </c>
      <c r="X11" s="13">
        <v>2020</v>
      </c>
      <c r="Y11" s="12" t="s">
        <v>6</v>
      </c>
      <c r="Z11" s="13">
        <v>1.706859015</v>
      </c>
      <c r="AA11" s="13">
        <v>28</v>
      </c>
    </row>
    <row r="12" spans="1:27" ht="15.75" thickBot="1" x14ac:dyDescent="0.3">
      <c r="A12" t="s">
        <v>4</v>
      </c>
      <c r="B12" t="s">
        <v>8</v>
      </c>
      <c r="C12" t="s">
        <v>20</v>
      </c>
      <c r="D12" t="s">
        <v>7</v>
      </c>
      <c r="E12">
        <v>4.7666665413858902E-2</v>
      </c>
      <c r="F12">
        <v>4.6252379670970199E-2</v>
      </c>
      <c r="G12">
        <v>4.9740951356782401E-2</v>
      </c>
      <c r="H12" t="s">
        <v>75</v>
      </c>
      <c r="I12">
        <f>SUM(U42:U43)</f>
        <v>46.252378999999998</v>
      </c>
      <c r="J12" t="s">
        <v>49</v>
      </c>
      <c r="K12" t="s">
        <v>50</v>
      </c>
      <c r="P12" s="1">
        <v>8</v>
      </c>
      <c r="Q12" s="5" t="s">
        <v>31</v>
      </c>
      <c r="R12" s="5" t="s">
        <v>39</v>
      </c>
      <c r="S12" s="6">
        <v>2020</v>
      </c>
      <c r="T12" s="5" t="s">
        <v>6</v>
      </c>
      <c r="U12" s="6">
        <v>305.52709399999998</v>
      </c>
      <c r="W12" s="12" t="s">
        <v>39</v>
      </c>
      <c r="X12" s="13">
        <v>2020</v>
      </c>
      <c r="Y12" s="12" t="s">
        <v>6</v>
      </c>
      <c r="Z12" s="13">
        <v>305.527094025</v>
      </c>
      <c r="AA12" s="13">
        <v>28</v>
      </c>
    </row>
    <row r="13" spans="1:27" ht="15.75" thickBot="1" x14ac:dyDescent="0.3">
      <c r="A13" t="s">
        <v>9</v>
      </c>
      <c r="B13" t="s">
        <v>10</v>
      </c>
      <c r="C13" t="s">
        <v>20</v>
      </c>
      <c r="D13" t="s">
        <v>7</v>
      </c>
      <c r="E13">
        <v>29.905520763470999</v>
      </c>
      <c r="F13">
        <v>28.468399926414701</v>
      </c>
      <c r="G13">
        <v>27.6874844384296</v>
      </c>
      <c r="H13" t="s">
        <v>75</v>
      </c>
      <c r="I13">
        <f>U32+U33</f>
        <v>28468.399925999998</v>
      </c>
      <c r="J13" s="8" t="s">
        <v>39</v>
      </c>
      <c r="K13" s="8" t="s">
        <v>40</v>
      </c>
      <c r="L13" t="s">
        <v>77</v>
      </c>
      <c r="P13" s="1">
        <v>9</v>
      </c>
      <c r="Q13" s="5" t="s">
        <v>31</v>
      </c>
      <c r="R13" s="5" t="s">
        <v>40</v>
      </c>
      <c r="S13" s="6">
        <v>2020</v>
      </c>
      <c r="T13" s="5" t="s">
        <v>6</v>
      </c>
      <c r="U13" s="6">
        <v>0.745058</v>
      </c>
      <c r="W13" s="12" t="s">
        <v>40</v>
      </c>
      <c r="X13" s="13">
        <v>2020</v>
      </c>
      <c r="Y13" s="12" t="s">
        <v>6</v>
      </c>
      <c r="Z13" s="13">
        <v>0.74505760200000004</v>
      </c>
      <c r="AA13" s="13">
        <v>28</v>
      </c>
    </row>
    <row r="14" spans="1:27" ht="15.75" thickBot="1" x14ac:dyDescent="0.3">
      <c r="A14" t="s">
        <v>9</v>
      </c>
      <c r="B14" t="s">
        <v>11</v>
      </c>
      <c r="C14" t="s">
        <v>20</v>
      </c>
      <c r="D14" t="s">
        <v>7</v>
      </c>
      <c r="E14">
        <v>50.613910106078002</v>
      </c>
      <c r="F14">
        <v>42.505531963788997</v>
      </c>
      <c r="G14">
        <v>44.924191962671998</v>
      </c>
      <c r="H14" t="s">
        <v>75</v>
      </c>
      <c r="I14">
        <f>U25</f>
        <v>42505.531964000002</v>
      </c>
      <c r="J14" t="s">
        <v>32</v>
      </c>
      <c r="P14" s="1">
        <v>10</v>
      </c>
      <c r="Q14" s="5" t="s">
        <v>31</v>
      </c>
      <c r="R14" s="5" t="s">
        <v>41</v>
      </c>
      <c r="S14" s="6">
        <v>2020</v>
      </c>
      <c r="T14" s="5" t="s">
        <v>6</v>
      </c>
      <c r="U14" s="6">
        <v>67.482626999999994</v>
      </c>
      <c r="W14" s="12" t="s">
        <v>41</v>
      </c>
      <c r="X14" s="13">
        <v>2020</v>
      </c>
      <c r="Y14" s="12" t="s">
        <v>6</v>
      </c>
      <c r="Z14" s="13">
        <v>67.482627187999995</v>
      </c>
      <c r="AA14" s="13">
        <v>28</v>
      </c>
    </row>
    <row r="15" spans="1:27" ht="15.75" thickBot="1" x14ac:dyDescent="0.3">
      <c r="A15" t="s">
        <v>9</v>
      </c>
      <c r="B15" t="s">
        <v>12</v>
      </c>
      <c r="C15" t="s">
        <v>20</v>
      </c>
      <c r="D15" t="s">
        <v>7</v>
      </c>
      <c r="E15">
        <v>13.733006887177901</v>
      </c>
      <c r="F15">
        <v>12.002158532105099</v>
      </c>
      <c r="G15">
        <v>12.6795812399347</v>
      </c>
      <c r="H15" t="s">
        <v>75</v>
      </c>
      <c r="I15">
        <f>U26+U34+U35</f>
        <v>12002.158531999999</v>
      </c>
      <c r="J15" t="s">
        <v>33</v>
      </c>
      <c r="K15" t="s">
        <v>41</v>
      </c>
      <c r="L15" t="s">
        <v>42</v>
      </c>
      <c r="P15" s="1">
        <v>11</v>
      </c>
      <c r="Q15" s="5" t="s">
        <v>31</v>
      </c>
      <c r="R15" s="5" t="s">
        <v>42</v>
      </c>
      <c r="S15" s="6">
        <v>2020</v>
      </c>
      <c r="T15" s="5" t="s">
        <v>6</v>
      </c>
      <c r="U15" s="6">
        <v>2837.085693</v>
      </c>
      <c r="W15" s="12" t="s">
        <v>42</v>
      </c>
      <c r="X15" s="13">
        <v>2020</v>
      </c>
      <c r="Y15" s="12" t="s">
        <v>6</v>
      </c>
      <c r="Z15" s="13">
        <v>2837.085692956</v>
      </c>
      <c r="AA15" s="13">
        <v>28</v>
      </c>
    </row>
    <row r="16" spans="1:27" ht="15.75" thickBot="1" x14ac:dyDescent="0.3">
      <c r="A16" t="s">
        <v>9</v>
      </c>
      <c r="B16" t="s">
        <v>13</v>
      </c>
      <c r="C16" t="s">
        <v>20</v>
      </c>
      <c r="D16" t="s">
        <v>7</v>
      </c>
      <c r="E16">
        <v>22.040080923874999</v>
      </c>
      <c r="F16">
        <v>22.122965416345998</v>
      </c>
      <c r="G16">
        <v>22.367711358693001</v>
      </c>
      <c r="H16" t="s">
        <v>75</v>
      </c>
      <c r="I16">
        <f>U27</f>
        <v>22122.965415999999</v>
      </c>
      <c r="J16" t="s">
        <v>34</v>
      </c>
      <c r="P16" s="1">
        <v>12</v>
      </c>
      <c r="Q16" s="5" t="s">
        <v>31</v>
      </c>
      <c r="R16" s="5" t="s">
        <v>46</v>
      </c>
      <c r="S16" s="6">
        <v>2020</v>
      </c>
      <c r="T16" s="5" t="s">
        <v>6</v>
      </c>
      <c r="U16" s="6">
        <v>82.649716999999995</v>
      </c>
      <c r="W16" s="12" t="s">
        <v>46</v>
      </c>
      <c r="X16" s="13">
        <v>2020</v>
      </c>
      <c r="Y16" s="12" t="s">
        <v>6</v>
      </c>
      <c r="Z16" s="13">
        <v>82.649716967000003</v>
      </c>
      <c r="AA16" s="13">
        <v>28</v>
      </c>
    </row>
    <row r="17" spans="1:27" ht="15.75" thickBot="1" x14ac:dyDescent="0.3">
      <c r="A17" t="s">
        <v>9</v>
      </c>
      <c r="B17" t="s">
        <v>14</v>
      </c>
      <c r="C17" t="s">
        <v>20</v>
      </c>
      <c r="D17" t="s">
        <v>7</v>
      </c>
      <c r="E17">
        <v>30.273580928713301</v>
      </c>
      <c r="F17">
        <v>25.815197530801299</v>
      </c>
      <c r="G17">
        <v>25.8289205704559</v>
      </c>
      <c r="H17" t="s">
        <v>75</v>
      </c>
      <c r="I17">
        <f>SUM(U28:U31)</f>
        <v>25815.197530999998</v>
      </c>
      <c r="J17" t="s">
        <v>35</v>
      </c>
      <c r="K17" t="s">
        <v>36</v>
      </c>
      <c r="L17" t="s">
        <v>37</v>
      </c>
      <c r="M17" t="s">
        <v>38</v>
      </c>
      <c r="P17" s="1">
        <v>13</v>
      </c>
      <c r="Q17" s="5" t="s">
        <v>31</v>
      </c>
      <c r="R17" s="5" t="s">
        <v>47</v>
      </c>
      <c r="S17" s="6">
        <v>2020</v>
      </c>
      <c r="T17" s="5" t="s">
        <v>6</v>
      </c>
      <c r="U17" s="6">
        <v>11.851864000000001</v>
      </c>
      <c r="W17" s="12" t="s">
        <v>47</v>
      </c>
      <c r="X17" s="13">
        <v>2020</v>
      </c>
      <c r="Y17" s="12" t="s">
        <v>6</v>
      </c>
      <c r="Z17" s="13">
        <v>11.851863508999999</v>
      </c>
      <c r="AA17" s="13">
        <v>28</v>
      </c>
    </row>
    <row r="18" spans="1:27" ht="15.75" thickBot="1" x14ac:dyDescent="0.3">
      <c r="A18" t="s">
        <v>15</v>
      </c>
      <c r="B18" t="s">
        <v>16</v>
      </c>
      <c r="C18" t="s">
        <v>20</v>
      </c>
      <c r="D18" t="s">
        <v>7</v>
      </c>
      <c r="E18">
        <v>11.223108863627999</v>
      </c>
      <c r="F18">
        <v>11.309641034278799</v>
      </c>
      <c r="G18">
        <v>11.086978666710699</v>
      </c>
      <c r="H18" t="s">
        <v>75</v>
      </c>
      <c r="I18">
        <f>SUM(U36:U41)</f>
        <v>11309.641034999999</v>
      </c>
      <c r="J18" t="s">
        <v>43</v>
      </c>
      <c r="K18" t="s">
        <v>44</v>
      </c>
      <c r="L18" t="s">
        <v>45</v>
      </c>
      <c r="M18" t="s">
        <v>46</v>
      </c>
      <c r="N18" t="s">
        <v>47</v>
      </c>
      <c r="O18" t="s">
        <v>48</v>
      </c>
      <c r="P18" s="1">
        <v>14</v>
      </c>
      <c r="Q18" s="5" t="s">
        <v>31</v>
      </c>
      <c r="R18" s="5" t="s">
        <v>58</v>
      </c>
      <c r="S18" s="6">
        <v>2020</v>
      </c>
      <c r="T18" s="5" t="s">
        <v>6</v>
      </c>
      <c r="U18" s="6">
        <v>8266.9922719999995</v>
      </c>
      <c r="W18" s="12" t="s">
        <v>58</v>
      </c>
      <c r="X18" s="13">
        <v>2020</v>
      </c>
      <c r="Y18" s="12" t="s">
        <v>6</v>
      </c>
      <c r="Z18" s="13">
        <v>8266.9922719999995</v>
      </c>
      <c r="AA18" s="13">
        <v>28</v>
      </c>
    </row>
    <row r="19" spans="1:27" ht="15.75" thickBot="1" x14ac:dyDescent="0.3">
      <c r="A19" t="s">
        <v>17</v>
      </c>
      <c r="B19" t="s">
        <v>18</v>
      </c>
      <c r="C19" t="s">
        <v>20</v>
      </c>
      <c r="D19" t="s">
        <v>7</v>
      </c>
      <c r="E19">
        <v>7.09194892398E-3</v>
      </c>
      <c r="F19">
        <v>3.6249994499999998E-4</v>
      </c>
      <c r="G19">
        <v>3.6249994499999998E-4</v>
      </c>
      <c r="H19" t="s">
        <v>75</v>
      </c>
      <c r="I19">
        <f>U44</f>
        <v>0.36249999999999999</v>
      </c>
      <c r="J19" t="s">
        <v>51</v>
      </c>
      <c r="P19" s="1">
        <v>15</v>
      </c>
      <c r="Q19" s="5" t="s">
        <v>31</v>
      </c>
      <c r="R19" s="5" t="s">
        <v>59</v>
      </c>
      <c r="S19" s="6">
        <v>2020</v>
      </c>
      <c r="T19" s="5" t="s">
        <v>6</v>
      </c>
      <c r="U19" s="6">
        <v>4234.257568</v>
      </c>
      <c r="W19" s="12" t="s">
        <v>59</v>
      </c>
      <c r="X19" s="13">
        <v>2020</v>
      </c>
      <c r="Y19" s="12" t="s">
        <v>6</v>
      </c>
      <c r="Z19" s="13">
        <v>4234.2575682400002</v>
      </c>
      <c r="AA19" s="13">
        <v>28</v>
      </c>
    </row>
    <row r="20" spans="1:27" ht="15.75" thickBot="1" x14ac:dyDescent="0.3">
      <c r="A20" t="s">
        <v>4</v>
      </c>
      <c r="B20" t="s">
        <v>5</v>
      </c>
      <c r="C20" t="s">
        <v>28</v>
      </c>
      <c r="D20" t="s">
        <v>7</v>
      </c>
      <c r="E20">
        <v>0.575850543801113</v>
      </c>
      <c r="F20">
        <v>0.566170526925593</v>
      </c>
      <c r="G20">
        <v>0.55365669135950601</v>
      </c>
      <c r="H20" t="s">
        <v>75</v>
      </c>
      <c r="I20">
        <f>U96</f>
        <v>566.17052699999999</v>
      </c>
      <c r="J20" t="s">
        <v>59</v>
      </c>
      <c r="P20" s="1">
        <v>16</v>
      </c>
      <c r="Q20" s="5" t="s">
        <v>31</v>
      </c>
      <c r="R20" s="5" t="s">
        <v>60</v>
      </c>
      <c r="S20" s="6">
        <v>2020</v>
      </c>
      <c r="T20" s="5" t="s">
        <v>6</v>
      </c>
      <c r="U20" s="6">
        <v>1.0057999999999999E-2</v>
      </c>
      <c r="W20" s="12" t="s">
        <v>60</v>
      </c>
      <c r="X20" s="13">
        <v>2020</v>
      </c>
      <c r="Y20" s="12" t="s">
        <v>6</v>
      </c>
      <c r="Z20" s="13">
        <v>1.0057772E-2</v>
      </c>
      <c r="AA20" s="13">
        <v>28</v>
      </c>
    </row>
    <row r="21" spans="1:27" ht="15.75" thickBot="1" x14ac:dyDescent="0.3">
      <c r="A21" t="s">
        <v>4</v>
      </c>
      <c r="B21" t="s">
        <v>8</v>
      </c>
      <c r="C21" t="s">
        <v>28</v>
      </c>
      <c r="D21" t="s">
        <v>7</v>
      </c>
      <c r="E21">
        <v>4.4160104376415097</v>
      </c>
      <c r="F21">
        <v>4.4125306570969203</v>
      </c>
      <c r="G21">
        <v>4.3475384327008397</v>
      </c>
      <c r="H21" t="s">
        <v>75</v>
      </c>
      <c r="I21">
        <f>SUM(U97:U100)</f>
        <v>4412.5306569999993</v>
      </c>
      <c r="J21" t="s">
        <v>60</v>
      </c>
      <c r="K21" t="s">
        <v>69</v>
      </c>
      <c r="L21" t="s">
        <v>70</v>
      </c>
      <c r="M21" t="s">
        <v>71</v>
      </c>
      <c r="P21" s="1">
        <v>17</v>
      </c>
      <c r="Q21" s="5" t="s">
        <v>31</v>
      </c>
      <c r="R21" s="5" t="s">
        <v>61</v>
      </c>
      <c r="S21" s="6">
        <v>2020</v>
      </c>
      <c r="T21" s="5" t="s">
        <v>6</v>
      </c>
      <c r="U21" s="6">
        <v>3426.4593399999999</v>
      </c>
      <c r="W21" s="12" t="s">
        <v>61</v>
      </c>
      <c r="X21" s="13">
        <v>2020</v>
      </c>
      <c r="Y21" s="12" t="s">
        <v>6</v>
      </c>
      <c r="Z21" s="13">
        <v>3671.2064355349999</v>
      </c>
      <c r="AA21" s="13">
        <v>30</v>
      </c>
    </row>
    <row r="22" spans="1:27" ht="15.75" thickBot="1" x14ac:dyDescent="0.3">
      <c r="A22" t="s">
        <v>9</v>
      </c>
      <c r="B22" t="s">
        <v>10</v>
      </c>
      <c r="C22" t="s">
        <v>28</v>
      </c>
      <c r="D22" t="s">
        <v>7</v>
      </c>
      <c r="E22">
        <v>0.161098684258072</v>
      </c>
      <c r="F22">
        <v>0.162979041383849</v>
      </c>
      <c r="G22">
        <v>0.163496087073879</v>
      </c>
      <c r="H22" t="s">
        <v>75</v>
      </c>
      <c r="I22">
        <f>U90+U91</f>
        <v>162.97904199999999</v>
      </c>
      <c r="J22" s="8" t="s">
        <v>39</v>
      </c>
      <c r="K22" s="8" t="s">
        <v>40</v>
      </c>
      <c r="L22" t="s">
        <v>77</v>
      </c>
      <c r="P22" s="1">
        <v>18</v>
      </c>
      <c r="Q22" s="5" t="s">
        <v>31</v>
      </c>
      <c r="R22" s="5" t="s">
        <v>62</v>
      </c>
      <c r="S22" s="6">
        <v>2020</v>
      </c>
      <c r="T22" s="5" t="s">
        <v>6</v>
      </c>
      <c r="U22" s="6">
        <v>77.548846999999995</v>
      </c>
      <c r="W22" s="12" t="s">
        <v>62</v>
      </c>
      <c r="X22" s="13">
        <v>2020</v>
      </c>
      <c r="Y22" s="12" t="s">
        <v>6</v>
      </c>
      <c r="Z22" s="13">
        <v>83.088050519999996</v>
      </c>
      <c r="AA22" s="13">
        <v>30</v>
      </c>
    </row>
    <row r="23" spans="1:27" ht="15.75" thickBot="1" x14ac:dyDescent="0.3">
      <c r="A23" t="s">
        <v>9</v>
      </c>
      <c r="B23" t="s">
        <v>11</v>
      </c>
      <c r="C23" t="s">
        <v>28</v>
      </c>
      <c r="D23" t="s">
        <v>7</v>
      </c>
      <c r="E23">
        <v>0.18110963676747499</v>
      </c>
      <c r="F23">
        <v>0.17955474849755701</v>
      </c>
      <c r="G23">
        <v>0.195781389618045</v>
      </c>
      <c r="H23" t="s">
        <v>75</v>
      </c>
      <c r="I23">
        <f>U83</f>
        <v>179.55474799999999</v>
      </c>
      <c r="J23" t="s">
        <v>32</v>
      </c>
      <c r="P23" s="1">
        <v>19</v>
      </c>
      <c r="Q23" s="5" t="s">
        <v>31</v>
      </c>
      <c r="R23" s="5" t="s">
        <v>51</v>
      </c>
      <c r="S23" s="6">
        <v>2020</v>
      </c>
      <c r="T23" s="5" t="s">
        <v>6</v>
      </c>
      <c r="U23" s="6">
        <v>562.42505200000005</v>
      </c>
      <c r="W23" s="12" t="s">
        <v>51</v>
      </c>
      <c r="X23" s="13">
        <v>2020</v>
      </c>
      <c r="Y23" s="12" t="s">
        <v>6</v>
      </c>
      <c r="Z23" s="13">
        <v>602.59826999999996</v>
      </c>
      <c r="AA23" s="13">
        <v>30</v>
      </c>
    </row>
    <row r="24" spans="1:27" ht="15.75" thickBot="1" x14ac:dyDescent="0.3">
      <c r="A24" t="s">
        <v>9</v>
      </c>
      <c r="B24" t="s">
        <v>12</v>
      </c>
      <c r="C24" t="s">
        <v>28</v>
      </c>
      <c r="D24" t="s">
        <v>7</v>
      </c>
      <c r="E24">
        <v>6.36355025005194E-3</v>
      </c>
      <c r="F24">
        <v>5.7492285585862002E-3</v>
      </c>
      <c r="G24">
        <v>5.8689374817205197E-3</v>
      </c>
      <c r="H24" t="s">
        <v>75</v>
      </c>
      <c r="I24">
        <f>U84+U92+U93</f>
        <v>5.7492290000000006</v>
      </c>
      <c r="J24" t="s">
        <v>33</v>
      </c>
      <c r="K24" t="s">
        <v>41</v>
      </c>
      <c r="L24" t="s">
        <v>42</v>
      </c>
      <c r="P24" s="1">
        <v>20</v>
      </c>
      <c r="Q24" s="5" t="s">
        <v>31</v>
      </c>
      <c r="R24" s="5" t="s">
        <v>63</v>
      </c>
      <c r="S24" s="6">
        <v>2020</v>
      </c>
      <c r="T24" s="5" t="s">
        <v>6</v>
      </c>
      <c r="U24" s="6">
        <v>1514.6345060000001</v>
      </c>
      <c r="W24" s="12" t="s">
        <v>63</v>
      </c>
      <c r="X24" s="13">
        <v>2020</v>
      </c>
      <c r="Y24" s="12" t="s">
        <v>6</v>
      </c>
      <c r="Z24" s="13">
        <v>1622.8226846099999</v>
      </c>
      <c r="AA24" s="12">
        <v>30</v>
      </c>
    </row>
    <row r="25" spans="1:27" ht="15.75" thickBot="1" x14ac:dyDescent="0.3">
      <c r="A25" t="s">
        <v>9</v>
      </c>
      <c r="B25" t="s">
        <v>13</v>
      </c>
      <c r="C25" t="s">
        <v>28</v>
      </c>
      <c r="D25" t="s">
        <v>7</v>
      </c>
      <c r="E25">
        <v>2.15192058533815E-2</v>
      </c>
      <c r="F25">
        <v>1.92032197954508E-2</v>
      </c>
      <c r="G25">
        <v>2.0278348802803301E-2</v>
      </c>
      <c r="H25" t="s">
        <v>75</v>
      </c>
      <c r="I25">
        <f>U85</f>
        <v>19.203220000000002</v>
      </c>
      <c r="J25" t="s">
        <v>34</v>
      </c>
      <c r="P25" s="1">
        <v>21</v>
      </c>
      <c r="Q25" s="5" t="s">
        <v>31</v>
      </c>
      <c r="R25" s="5" t="s">
        <v>32</v>
      </c>
      <c r="S25" s="6">
        <v>2020</v>
      </c>
      <c r="T25" s="5" t="s">
        <v>20</v>
      </c>
      <c r="U25" s="6">
        <v>42505.531964000002</v>
      </c>
    </row>
    <row r="26" spans="1:27" ht="15.75" thickBot="1" x14ac:dyDescent="0.3">
      <c r="A26" t="s">
        <v>9</v>
      </c>
      <c r="B26" t="s">
        <v>14</v>
      </c>
      <c r="C26" t="s">
        <v>28</v>
      </c>
      <c r="D26" t="s">
        <v>7</v>
      </c>
      <c r="E26">
        <v>0.27206372859988698</v>
      </c>
      <c r="F26">
        <v>0.232989460676293</v>
      </c>
      <c r="G26">
        <v>0.232535836027844</v>
      </c>
      <c r="H26" t="s">
        <v>75</v>
      </c>
      <c r="I26">
        <f>SUM(U86:U89)</f>
        <v>232.98946099999998</v>
      </c>
      <c r="J26" t="s">
        <v>35</v>
      </c>
      <c r="K26" t="s">
        <v>36</v>
      </c>
      <c r="L26" t="s">
        <v>37</v>
      </c>
      <c r="M26" t="s">
        <v>38</v>
      </c>
      <c r="P26" s="1">
        <v>22</v>
      </c>
      <c r="Q26" s="5" t="s">
        <v>31</v>
      </c>
      <c r="R26" s="5" t="s">
        <v>33</v>
      </c>
      <c r="S26" s="6">
        <v>2020</v>
      </c>
      <c r="T26" s="5" t="s">
        <v>20</v>
      </c>
      <c r="U26" s="6">
        <v>11528.344558000001</v>
      </c>
    </row>
    <row r="27" spans="1:27" ht="15.75" thickBot="1" x14ac:dyDescent="0.3">
      <c r="A27" t="s">
        <v>15</v>
      </c>
      <c r="B27" t="s">
        <v>16</v>
      </c>
      <c r="C27" t="s">
        <v>28</v>
      </c>
      <c r="D27" t="s">
        <v>7</v>
      </c>
      <c r="E27">
        <v>4.3347871210703603</v>
      </c>
      <c r="F27">
        <v>4.6157562255914</v>
      </c>
      <c r="G27">
        <v>4.55515314069397</v>
      </c>
      <c r="H27" t="s">
        <v>75</v>
      </c>
      <c r="I27">
        <f>SUM(U94, U95, U104)</f>
        <v>4615.7562259999995</v>
      </c>
      <c r="J27" t="s">
        <v>46</v>
      </c>
      <c r="K27" t="s">
        <v>67</v>
      </c>
      <c r="L27" s="8" t="s">
        <v>72</v>
      </c>
      <c r="P27" s="1">
        <v>23</v>
      </c>
      <c r="Q27" s="5" t="s">
        <v>31</v>
      </c>
      <c r="R27" s="5" t="s">
        <v>34</v>
      </c>
      <c r="S27" s="6">
        <v>2020</v>
      </c>
      <c r="T27" s="5" t="s">
        <v>20</v>
      </c>
      <c r="U27" s="6">
        <v>22122.965415999999</v>
      </c>
    </row>
    <row r="28" spans="1:27" ht="15.75" thickBot="1" x14ac:dyDescent="0.3">
      <c r="A28" t="s">
        <v>17</v>
      </c>
      <c r="B28" t="s">
        <v>18</v>
      </c>
      <c r="C28" t="s">
        <v>28</v>
      </c>
      <c r="D28" t="s">
        <v>7</v>
      </c>
      <c r="E28">
        <v>0.26301441313861501</v>
      </c>
      <c r="F28">
        <v>0.27173049155774998</v>
      </c>
      <c r="G28">
        <v>0.28035855798105003</v>
      </c>
      <c r="H28" t="s">
        <v>75</v>
      </c>
      <c r="I28">
        <f>U101+U102</f>
        <v>271.73049199999997</v>
      </c>
      <c r="J28" t="s">
        <v>62</v>
      </c>
      <c r="K28" t="s">
        <v>51</v>
      </c>
      <c r="L28">
        <f>SUM(F28:F29)</f>
        <v>0.57576602210154193</v>
      </c>
      <c r="M28">
        <f>SUM(U101:U103)</f>
        <v>575.7660229999999</v>
      </c>
      <c r="P28" s="1">
        <v>24</v>
      </c>
      <c r="Q28" s="5" t="s">
        <v>31</v>
      </c>
      <c r="R28" s="5" t="s">
        <v>35</v>
      </c>
      <c r="S28" s="6">
        <v>2020</v>
      </c>
      <c r="T28" s="5" t="s">
        <v>20</v>
      </c>
      <c r="U28" s="6">
        <v>23.644414999999999</v>
      </c>
    </row>
    <row r="29" spans="1:27" ht="15.75" thickBot="1" x14ac:dyDescent="0.3">
      <c r="A29" t="s">
        <v>17</v>
      </c>
      <c r="B29" t="s">
        <v>19</v>
      </c>
      <c r="C29" t="s">
        <v>28</v>
      </c>
      <c r="D29" t="s">
        <v>7</v>
      </c>
      <c r="E29">
        <v>0.303180116620269</v>
      </c>
      <c r="F29">
        <v>0.30403553054379201</v>
      </c>
      <c r="G29">
        <v>0.30404472929078402</v>
      </c>
      <c r="H29" t="s">
        <v>75</v>
      </c>
      <c r="I29">
        <f>U103</f>
        <v>304.03553099999999</v>
      </c>
      <c r="J29" t="s">
        <v>63</v>
      </c>
      <c r="P29" s="1">
        <v>25</v>
      </c>
      <c r="Q29" s="5" t="s">
        <v>31</v>
      </c>
      <c r="R29" s="5" t="s">
        <v>36</v>
      </c>
      <c r="S29" s="6">
        <v>2020</v>
      </c>
      <c r="T29" s="5" t="s">
        <v>20</v>
      </c>
      <c r="U29" s="6">
        <v>25087.374882</v>
      </c>
    </row>
    <row r="30" spans="1:27" ht="15.75" thickBot="1" x14ac:dyDescent="0.3">
      <c r="A30" t="s">
        <v>15</v>
      </c>
      <c r="B30" t="s">
        <v>16</v>
      </c>
      <c r="C30" t="s">
        <v>29</v>
      </c>
      <c r="D30" t="s">
        <v>7</v>
      </c>
      <c r="E30">
        <v>5.0741274904999897E-2</v>
      </c>
      <c r="F30">
        <v>3.3755243506249998E-2</v>
      </c>
      <c r="G30">
        <v>2.9555861129206999E-2</v>
      </c>
      <c r="H30" t="s">
        <v>75</v>
      </c>
      <c r="P30" s="1">
        <v>26</v>
      </c>
      <c r="Q30" s="5" t="s">
        <v>31</v>
      </c>
      <c r="R30" s="5" t="s">
        <v>37</v>
      </c>
      <c r="S30" s="6">
        <v>2020</v>
      </c>
      <c r="T30" s="5" t="s">
        <v>20</v>
      </c>
      <c r="U30" s="6">
        <v>60.873150000000003</v>
      </c>
    </row>
    <row r="31" spans="1:27" ht="15.75" thickBot="1" x14ac:dyDescent="0.3">
      <c r="A31" t="s">
        <v>15</v>
      </c>
      <c r="B31" t="s">
        <v>16</v>
      </c>
      <c r="C31" t="s">
        <v>30</v>
      </c>
      <c r="D31" t="s">
        <v>7</v>
      </c>
      <c r="E31">
        <v>0.122059</v>
      </c>
      <c r="F31">
        <v>0.1166305</v>
      </c>
      <c r="G31">
        <v>0.11146588409704</v>
      </c>
      <c r="H31" t="s">
        <v>75</v>
      </c>
      <c r="J31" t="s">
        <v>46</v>
      </c>
      <c r="K31" t="s">
        <v>47</v>
      </c>
      <c r="L31" t="s">
        <v>65</v>
      </c>
      <c r="M31" t="s">
        <v>66</v>
      </c>
      <c r="N31" t="s">
        <v>67</v>
      </c>
      <c r="P31" s="1">
        <v>27</v>
      </c>
      <c r="Q31" s="5" t="s">
        <v>31</v>
      </c>
      <c r="R31" s="5" t="s">
        <v>38</v>
      </c>
      <c r="S31" s="6">
        <v>2020</v>
      </c>
      <c r="T31" s="5" t="s">
        <v>20</v>
      </c>
      <c r="U31" s="6">
        <v>643.30508399999997</v>
      </c>
    </row>
    <row r="32" spans="1:27" ht="15.75" thickBot="1" x14ac:dyDescent="0.3">
      <c r="A32" t="s">
        <v>15</v>
      </c>
      <c r="B32" t="s">
        <v>16</v>
      </c>
      <c r="C32" t="s">
        <v>26</v>
      </c>
      <c r="D32" t="s">
        <v>7</v>
      </c>
      <c r="E32">
        <v>2.6350136999999999E-2</v>
      </c>
      <c r="F32">
        <v>2.6350136999999999E-2</v>
      </c>
      <c r="G32">
        <v>2.6350136999999999E-2</v>
      </c>
      <c r="H32" t="s">
        <v>75</v>
      </c>
      <c r="P32" s="1">
        <v>28</v>
      </c>
      <c r="Q32" s="5" t="s">
        <v>31</v>
      </c>
      <c r="R32" s="5" t="s">
        <v>39</v>
      </c>
      <c r="S32" s="6">
        <v>2020</v>
      </c>
      <c r="T32" s="5" t="s">
        <v>20</v>
      </c>
      <c r="U32" s="6">
        <v>28271.406106999999</v>
      </c>
    </row>
    <row r="33" spans="1:21" ht="15.75" thickBot="1" x14ac:dyDescent="0.3">
      <c r="A33" t="s">
        <v>15</v>
      </c>
      <c r="B33" t="s">
        <v>16</v>
      </c>
      <c r="C33" t="s">
        <v>27</v>
      </c>
      <c r="D33" t="s">
        <v>7</v>
      </c>
      <c r="E33">
        <v>1.4348655837524</v>
      </c>
      <c r="F33">
        <v>1.4320235668452901</v>
      </c>
      <c r="G33">
        <v>1.46920554585189</v>
      </c>
      <c r="H33" t="s">
        <v>75</v>
      </c>
      <c r="P33" s="1">
        <v>29</v>
      </c>
      <c r="Q33" s="5" t="s">
        <v>31</v>
      </c>
      <c r="R33" s="5" t="s">
        <v>40</v>
      </c>
      <c r="S33" s="6">
        <v>2020</v>
      </c>
      <c r="T33" s="5" t="s">
        <v>20</v>
      </c>
      <c r="U33" s="6">
        <v>196.993819</v>
      </c>
    </row>
    <row r="34" spans="1:21" ht="15.75" thickBot="1" x14ac:dyDescent="0.3">
      <c r="B34" t="s">
        <v>76</v>
      </c>
      <c r="C34" t="s">
        <v>76</v>
      </c>
      <c r="E34">
        <f>SUM(E2:E33)</f>
        <v>193.66829416500727</v>
      </c>
      <c r="F34">
        <f t="shared" ref="F34:G34" si="0">SUM(F2:F33)</f>
        <v>176.88179351789259</v>
      </c>
      <c r="G34">
        <f t="shared" si="0"/>
        <v>178.69715451659647</v>
      </c>
      <c r="H34" t="s">
        <v>75</v>
      </c>
      <c r="I34">
        <f>SUM(U50:U82)</f>
        <v>176881.79351799999</v>
      </c>
      <c r="K34" t="s">
        <v>74</v>
      </c>
      <c r="P34" s="1">
        <v>30</v>
      </c>
      <c r="Q34" s="5" t="s">
        <v>31</v>
      </c>
      <c r="R34" s="5" t="s">
        <v>41</v>
      </c>
      <c r="S34" s="6">
        <v>2020</v>
      </c>
      <c r="T34" s="5" t="s">
        <v>20</v>
      </c>
      <c r="U34" s="6">
        <v>466.56540999999999</v>
      </c>
    </row>
    <row r="35" spans="1:21" ht="15.75" thickBot="1" x14ac:dyDescent="0.3">
      <c r="A35" t="s">
        <v>21</v>
      </c>
      <c r="B35" t="s">
        <v>22</v>
      </c>
      <c r="C35" t="s">
        <v>20</v>
      </c>
      <c r="D35" t="s">
        <v>7</v>
      </c>
      <c r="E35">
        <v>-2.2078277687546684</v>
      </c>
      <c r="F35">
        <v>-2.2006448728313357</v>
      </c>
      <c r="G35">
        <v>-2.2006448728313357</v>
      </c>
      <c r="P35" s="1">
        <v>31</v>
      </c>
      <c r="Q35" s="5" t="s">
        <v>31</v>
      </c>
      <c r="R35" s="5" t="s">
        <v>42</v>
      </c>
      <c r="S35" s="6">
        <v>2020</v>
      </c>
      <c r="T35" s="5" t="s">
        <v>20</v>
      </c>
      <c r="U35" s="6">
        <v>7.248564</v>
      </c>
    </row>
    <row r="36" spans="1:21" ht="15.75" thickBot="1" x14ac:dyDescent="0.3">
      <c r="A36" t="s">
        <v>21</v>
      </c>
      <c r="B36" t="s">
        <v>23</v>
      </c>
      <c r="C36" t="s">
        <v>20</v>
      </c>
      <c r="D36" t="s">
        <v>7</v>
      </c>
      <c r="E36">
        <v>0.73679221899685277</v>
      </c>
      <c r="F36">
        <v>0.75482048016352044</v>
      </c>
      <c r="G36">
        <v>0.75482048016352044</v>
      </c>
      <c r="P36" s="1">
        <v>32</v>
      </c>
      <c r="Q36" s="5" t="s">
        <v>31</v>
      </c>
      <c r="R36" s="5" t="s">
        <v>43</v>
      </c>
      <c r="S36" s="6">
        <v>2020</v>
      </c>
      <c r="T36" s="5" t="s">
        <v>20</v>
      </c>
      <c r="U36" s="6">
        <v>0</v>
      </c>
    </row>
    <row r="37" spans="1:21" ht="15.75" thickBot="1" x14ac:dyDescent="0.3">
      <c r="A37" t="s">
        <v>21</v>
      </c>
      <c r="B37" t="s">
        <v>24</v>
      </c>
      <c r="C37" t="s">
        <v>20</v>
      </c>
      <c r="D37" t="s">
        <v>7</v>
      </c>
      <c r="E37">
        <v>5.0296811348593335</v>
      </c>
      <c r="F37">
        <v>5.0296811348593335</v>
      </c>
      <c r="G37">
        <v>5.0296811348593335</v>
      </c>
      <c r="P37" s="1">
        <v>33</v>
      </c>
      <c r="Q37" s="5" t="s">
        <v>31</v>
      </c>
      <c r="R37" s="5" t="s">
        <v>44</v>
      </c>
      <c r="S37" s="6">
        <v>2020</v>
      </c>
      <c r="T37" s="5" t="s">
        <v>20</v>
      </c>
      <c r="U37" s="6">
        <v>221.44484700000001</v>
      </c>
    </row>
    <row r="38" spans="1:21" ht="15.75" thickBot="1" x14ac:dyDescent="0.3">
      <c r="A38" t="s">
        <v>21</v>
      </c>
      <c r="B38" t="s">
        <v>25</v>
      </c>
      <c r="C38" t="s">
        <v>20</v>
      </c>
      <c r="D38" t="s">
        <v>7</v>
      </c>
      <c r="E38">
        <v>-6.7787224920181188E-2</v>
      </c>
      <c r="F38">
        <v>-0.14449308871978861</v>
      </c>
      <c r="G38">
        <v>-0.14449308871978861</v>
      </c>
      <c r="P38" s="1">
        <v>34</v>
      </c>
      <c r="Q38" s="5" t="s">
        <v>31</v>
      </c>
      <c r="R38" s="5" t="s">
        <v>45</v>
      </c>
      <c r="S38" s="6">
        <v>2020</v>
      </c>
      <c r="T38" s="5" t="s">
        <v>20</v>
      </c>
      <c r="U38" s="6">
        <v>406.59800100000001</v>
      </c>
    </row>
    <row r="39" spans="1:21" ht="15.75" thickBot="1" x14ac:dyDescent="0.3">
      <c r="P39" s="1">
        <v>35</v>
      </c>
      <c r="Q39" s="5" t="s">
        <v>31</v>
      </c>
      <c r="R39" s="5" t="s">
        <v>46</v>
      </c>
      <c r="S39" s="6">
        <v>2020</v>
      </c>
      <c r="T39" s="5" t="s">
        <v>20</v>
      </c>
      <c r="U39" s="6">
        <v>9591.7392369999998</v>
      </c>
    </row>
    <row r="40" spans="1:21" ht="15.75" thickBot="1" x14ac:dyDescent="0.3">
      <c r="P40" s="1">
        <v>36</v>
      </c>
      <c r="Q40" s="5" t="s">
        <v>31</v>
      </c>
      <c r="R40" s="5" t="s">
        <v>47</v>
      </c>
      <c r="S40" s="6">
        <v>2020</v>
      </c>
      <c r="T40" s="5" t="s">
        <v>20</v>
      </c>
      <c r="U40" s="6">
        <v>718.98285399999997</v>
      </c>
    </row>
    <row r="41" spans="1:21" ht="15.75" thickBot="1" x14ac:dyDescent="0.3">
      <c r="G41" t="s">
        <v>73</v>
      </c>
      <c r="I41" s="5" t="s">
        <v>46</v>
      </c>
      <c r="K41">
        <f>SUM(F32:F33,F30:F31)</f>
        <v>1.6087594473515403</v>
      </c>
      <c r="P41" s="1">
        <v>37</v>
      </c>
      <c r="Q41" s="5" t="s">
        <v>31</v>
      </c>
      <c r="R41" s="5" t="s">
        <v>48</v>
      </c>
      <c r="S41" s="6">
        <v>2020</v>
      </c>
      <c r="T41" s="5" t="s">
        <v>20</v>
      </c>
      <c r="U41" s="6">
        <v>370.87609600000002</v>
      </c>
    </row>
    <row r="42" spans="1:21" ht="15.75" thickBot="1" x14ac:dyDescent="0.3">
      <c r="I42" s="5" t="s">
        <v>47</v>
      </c>
      <c r="K42">
        <f>SUM(U45:U49)</f>
        <v>1608.7594469999999</v>
      </c>
      <c r="P42" s="1">
        <v>38</v>
      </c>
      <c r="Q42" s="5" t="s">
        <v>31</v>
      </c>
      <c r="R42" s="5" t="s">
        <v>49</v>
      </c>
      <c r="S42" s="6">
        <v>2020</v>
      </c>
      <c r="T42" s="5" t="s">
        <v>20</v>
      </c>
      <c r="U42" s="6">
        <v>39.180951999999998</v>
      </c>
    </row>
    <row r="43" spans="1:21" ht="15.75" thickBot="1" x14ac:dyDescent="0.3">
      <c r="I43" s="5" t="s">
        <v>65</v>
      </c>
      <c r="P43" s="1">
        <v>39</v>
      </c>
      <c r="Q43" s="5" t="s">
        <v>31</v>
      </c>
      <c r="R43" s="5" t="s">
        <v>50</v>
      </c>
      <c r="S43" s="6">
        <v>2020</v>
      </c>
      <c r="T43" s="5" t="s">
        <v>20</v>
      </c>
      <c r="U43" s="6">
        <v>7.0714269999999999</v>
      </c>
    </row>
    <row r="44" spans="1:21" ht="15.75" thickBot="1" x14ac:dyDescent="0.3">
      <c r="I44" s="5" t="s">
        <v>66</v>
      </c>
      <c r="P44" s="1">
        <v>40</v>
      </c>
      <c r="Q44" s="5" t="s">
        <v>31</v>
      </c>
      <c r="R44" s="5" t="s">
        <v>51</v>
      </c>
      <c r="S44" s="6">
        <v>2020</v>
      </c>
      <c r="T44" s="5" t="s">
        <v>20</v>
      </c>
      <c r="U44" s="6">
        <v>0.36249999999999999</v>
      </c>
    </row>
    <row r="45" spans="1:21" ht="15.75" thickBot="1" x14ac:dyDescent="0.3">
      <c r="I45" s="5" t="s">
        <v>67</v>
      </c>
      <c r="P45" s="1">
        <v>41</v>
      </c>
      <c r="Q45" s="5" t="s">
        <v>31</v>
      </c>
      <c r="R45" s="5" t="s">
        <v>46</v>
      </c>
      <c r="S45" s="6">
        <v>2020</v>
      </c>
      <c r="T45" s="5" t="s">
        <v>64</v>
      </c>
      <c r="U45" s="6">
        <v>259.30791599999998</v>
      </c>
    </row>
    <row r="46" spans="1:21" ht="15.75" thickBot="1" x14ac:dyDescent="0.3">
      <c r="P46" s="1">
        <v>42</v>
      </c>
      <c r="Q46" s="5" t="s">
        <v>31</v>
      </c>
      <c r="R46" s="5" t="s">
        <v>47</v>
      </c>
      <c r="S46" s="6">
        <v>2020</v>
      </c>
      <c r="T46" s="5" t="s">
        <v>64</v>
      </c>
      <c r="U46" s="6">
        <v>14.344569</v>
      </c>
    </row>
    <row r="47" spans="1:21" ht="15.75" thickBot="1" x14ac:dyDescent="0.3">
      <c r="P47" s="1">
        <v>43</v>
      </c>
      <c r="Q47" s="5" t="s">
        <v>31</v>
      </c>
      <c r="R47" s="5" t="s">
        <v>65</v>
      </c>
      <c r="S47" s="6">
        <v>2020</v>
      </c>
      <c r="T47" s="5" t="s">
        <v>64</v>
      </c>
      <c r="U47" s="6">
        <v>18.176083999999999</v>
      </c>
    </row>
    <row r="48" spans="1:21" ht="15.75" thickBot="1" x14ac:dyDescent="0.3">
      <c r="A48" t="s">
        <v>78</v>
      </c>
      <c r="G48">
        <f>SUM(U5:U24)</f>
        <v>21618.958680999996</v>
      </c>
      <c r="H48" t="s">
        <v>82</v>
      </c>
      <c r="P48" s="1">
        <v>44</v>
      </c>
      <c r="Q48" s="5" t="s">
        <v>31</v>
      </c>
      <c r="R48" s="5" t="s">
        <v>66</v>
      </c>
      <c r="S48" s="6">
        <v>2020</v>
      </c>
      <c r="T48" s="5" t="s">
        <v>64</v>
      </c>
      <c r="U48" s="6">
        <v>1172.715651</v>
      </c>
    </row>
    <row r="49" spans="1:21" ht="15.75" thickBot="1" x14ac:dyDescent="0.3">
      <c r="A49" t="s">
        <v>80</v>
      </c>
      <c r="G49">
        <f>SUM(F2:F11)</f>
        <v>22.231825656562979</v>
      </c>
      <c r="H49" t="s">
        <v>83</v>
      </c>
      <c r="P49" s="1">
        <v>45</v>
      </c>
      <c r="Q49" s="5" t="s">
        <v>31</v>
      </c>
      <c r="R49" s="5" t="s">
        <v>67</v>
      </c>
      <c r="S49" s="6">
        <v>2020</v>
      </c>
      <c r="T49" s="5" t="s">
        <v>64</v>
      </c>
      <c r="U49" s="6">
        <v>144.215227</v>
      </c>
    </row>
    <row r="50" spans="1:21" ht="15.75" thickBot="1" x14ac:dyDescent="0.3">
      <c r="A50" t="s">
        <v>81</v>
      </c>
      <c r="P50" s="1">
        <v>46</v>
      </c>
      <c r="Q50" s="5" t="s">
        <v>31</v>
      </c>
      <c r="R50" s="5" t="s">
        <v>32</v>
      </c>
      <c r="S50" s="6">
        <v>2020</v>
      </c>
      <c r="T50" s="5" t="s">
        <v>68</v>
      </c>
      <c r="U50" s="6">
        <v>42830.970157000003</v>
      </c>
    </row>
    <row r="51" spans="1:21" ht="15.75" thickBot="1" x14ac:dyDescent="0.3">
      <c r="P51" s="1">
        <v>47</v>
      </c>
      <c r="Q51" s="5" t="s">
        <v>31</v>
      </c>
      <c r="R51" s="5" t="s">
        <v>33</v>
      </c>
      <c r="S51" s="6">
        <v>2020</v>
      </c>
      <c r="T51" s="5" t="s">
        <v>68</v>
      </c>
      <c r="U51" s="6">
        <v>11542.007121000001</v>
      </c>
    </row>
    <row r="52" spans="1:21" ht="15.75" thickBot="1" x14ac:dyDescent="0.3">
      <c r="P52" s="1">
        <v>48</v>
      </c>
      <c r="Q52" s="5" t="s">
        <v>31</v>
      </c>
      <c r="R52" s="5" t="s">
        <v>34</v>
      </c>
      <c r="S52" s="6">
        <v>2020</v>
      </c>
      <c r="T52" s="5" t="s">
        <v>68</v>
      </c>
      <c r="U52" s="6">
        <v>22159.167576</v>
      </c>
    </row>
    <row r="53" spans="1:21" ht="15.75" thickBot="1" x14ac:dyDescent="0.3">
      <c r="P53" s="1">
        <v>49</v>
      </c>
      <c r="Q53" s="5" t="s">
        <v>31</v>
      </c>
      <c r="R53" s="5" t="s">
        <v>35</v>
      </c>
      <c r="S53" s="6">
        <v>2020</v>
      </c>
      <c r="T53" s="5" t="s">
        <v>68</v>
      </c>
      <c r="U53" s="6">
        <v>23.824729000000001</v>
      </c>
    </row>
    <row r="54" spans="1:21" ht="15.75" thickBot="1" x14ac:dyDescent="0.3">
      <c r="P54" s="1">
        <v>50</v>
      </c>
      <c r="Q54" s="5" t="s">
        <v>31</v>
      </c>
      <c r="R54" s="5" t="s">
        <v>36</v>
      </c>
      <c r="S54" s="6">
        <v>2020</v>
      </c>
      <c r="T54" s="5" t="s">
        <v>68</v>
      </c>
      <c r="U54" s="6">
        <v>25367.988348999999</v>
      </c>
    </row>
    <row r="55" spans="1:21" ht="15.75" thickBot="1" x14ac:dyDescent="0.3">
      <c r="P55" s="1">
        <v>51</v>
      </c>
      <c r="Q55" s="5" t="s">
        <v>31</v>
      </c>
      <c r="R55" s="5" t="s">
        <v>37</v>
      </c>
      <c r="S55" s="6">
        <v>2020</v>
      </c>
      <c r="T55" s="5" t="s">
        <v>68</v>
      </c>
      <c r="U55" s="6">
        <v>67.207648000000006</v>
      </c>
    </row>
    <row r="56" spans="1:21" ht="15.75" thickBot="1" x14ac:dyDescent="0.3">
      <c r="P56" s="1">
        <v>52</v>
      </c>
      <c r="Q56" s="5" t="s">
        <v>31</v>
      </c>
      <c r="R56" s="5" t="s">
        <v>38</v>
      </c>
      <c r="S56" s="6">
        <v>2020</v>
      </c>
      <c r="T56" s="5" t="s">
        <v>68</v>
      </c>
      <c r="U56" s="6">
        <v>649.623154</v>
      </c>
    </row>
    <row r="57" spans="1:21" ht="15.75" thickBot="1" x14ac:dyDescent="0.3">
      <c r="P57" s="1">
        <v>53</v>
      </c>
      <c r="Q57" s="5" t="s">
        <v>31</v>
      </c>
      <c r="R57" s="5" t="s">
        <v>39</v>
      </c>
      <c r="S57" s="6">
        <v>2020</v>
      </c>
      <c r="T57" s="5" t="s">
        <v>68</v>
      </c>
      <c r="U57" s="6">
        <v>28739.496872</v>
      </c>
    </row>
    <row r="58" spans="1:21" ht="15.75" thickBot="1" x14ac:dyDescent="0.3">
      <c r="P58" s="1">
        <v>54</v>
      </c>
      <c r="Q58" s="5" t="s">
        <v>31</v>
      </c>
      <c r="R58" s="5" t="s">
        <v>40</v>
      </c>
      <c r="S58" s="6">
        <v>2020</v>
      </c>
      <c r="T58" s="5" t="s">
        <v>68</v>
      </c>
      <c r="U58" s="6">
        <v>198.154248</v>
      </c>
    </row>
    <row r="59" spans="1:21" ht="15.75" thickBot="1" x14ac:dyDescent="0.3">
      <c r="P59" s="1">
        <v>55</v>
      </c>
      <c r="Q59" s="5" t="s">
        <v>31</v>
      </c>
      <c r="R59" s="5" t="s">
        <v>41</v>
      </c>
      <c r="S59" s="6">
        <v>2020</v>
      </c>
      <c r="T59" s="5" t="s">
        <v>68</v>
      </c>
      <c r="U59" s="6">
        <v>538.86822500000005</v>
      </c>
    </row>
    <row r="60" spans="1:21" ht="15.75" thickBot="1" x14ac:dyDescent="0.3">
      <c r="P60" s="1">
        <v>56</v>
      </c>
      <c r="Q60" s="5" t="s">
        <v>31</v>
      </c>
      <c r="R60" s="5" t="s">
        <v>42</v>
      </c>
      <c r="S60" s="6">
        <v>2020</v>
      </c>
      <c r="T60" s="5" t="s">
        <v>68</v>
      </c>
      <c r="U60" s="6">
        <v>3047.0196139999998</v>
      </c>
    </row>
    <row r="61" spans="1:21" ht="15.75" thickBot="1" x14ac:dyDescent="0.3">
      <c r="P61" s="1">
        <v>57</v>
      </c>
      <c r="Q61" s="5" t="s">
        <v>31</v>
      </c>
      <c r="R61" s="5" t="s">
        <v>43</v>
      </c>
      <c r="S61" s="6">
        <v>2020</v>
      </c>
      <c r="T61" s="5" t="s">
        <v>68</v>
      </c>
      <c r="U61" s="6">
        <v>0</v>
      </c>
    </row>
    <row r="62" spans="1:21" ht="15.75" thickBot="1" x14ac:dyDescent="0.3">
      <c r="P62" s="1">
        <v>58</v>
      </c>
      <c r="Q62" s="5" t="s">
        <v>31</v>
      </c>
      <c r="R62" s="5" t="s">
        <v>44</v>
      </c>
      <c r="S62" s="6">
        <v>2020</v>
      </c>
      <c r="T62" s="5" t="s">
        <v>68</v>
      </c>
      <c r="U62" s="6">
        <v>221.44484700000001</v>
      </c>
    </row>
    <row r="63" spans="1:21" ht="15.75" thickBot="1" x14ac:dyDescent="0.3">
      <c r="P63" s="1">
        <v>59</v>
      </c>
      <c r="Q63" s="5" t="s">
        <v>31</v>
      </c>
      <c r="R63" s="5" t="s">
        <v>45</v>
      </c>
      <c r="S63" s="6">
        <v>2020</v>
      </c>
      <c r="T63" s="5" t="s">
        <v>68</v>
      </c>
      <c r="U63" s="6">
        <v>406.59800100000001</v>
      </c>
    </row>
    <row r="64" spans="1:21" ht="15.75" thickBot="1" x14ac:dyDescent="0.3">
      <c r="P64" s="1">
        <v>60</v>
      </c>
      <c r="Q64" s="5" t="s">
        <v>31</v>
      </c>
      <c r="R64" s="5" t="s">
        <v>46</v>
      </c>
      <c r="S64" s="6">
        <v>2020</v>
      </c>
      <c r="T64" s="5" t="s">
        <v>68</v>
      </c>
      <c r="U64" s="6">
        <v>14201.772655999999</v>
      </c>
    </row>
    <row r="65" spans="5:21" ht="15.75" thickBot="1" x14ac:dyDescent="0.3">
      <c r="P65" s="1">
        <v>61</v>
      </c>
      <c r="Q65" s="5" t="s">
        <v>31</v>
      </c>
      <c r="R65" s="5" t="s">
        <v>47</v>
      </c>
      <c r="S65" s="6">
        <v>2020</v>
      </c>
      <c r="T65" s="5" t="s">
        <v>68</v>
      </c>
      <c r="U65" s="6">
        <v>746.025848</v>
      </c>
    </row>
    <row r="66" spans="5:21" ht="15.75" thickBot="1" x14ac:dyDescent="0.3">
      <c r="P66" s="1">
        <v>62</v>
      </c>
      <c r="Q66" s="5" t="s">
        <v>31</v>
      </c>
      <c r="R66" s="5" t="s">
        <v>48</v>
      </c>
      <c r="S66" s="6">
        <v>2020</v>
      </c>
      <c r="T66" s="5" t="s">
        <v>68</v>
      </c>
      <c r="U66" s="6">
        <v>370.87609600000002</v>
      </c>
    </row>
    <row r="67" spans="5:21" ht="15.75" thickBot="1" x14ac:dyDescent="0.3">
      <c r="P67" s="1">
        <v>63</v>
      </c>
      <c r="Q67" s="5" t="s">
        <v>31</v>
      </c>
      <c r="R67" s="5" t="s">
        <v>65</v>
      </c>
      <c r="S67" s="6">
        <v>2020</v>
      </c>
      <c r="T67" s="5" t="s">
        <v>68</v>
      </c>
      <c r="U67" s="6">
        <v>18.176083999999999</v>
      </c>
    </row>
    <row r="68" spans="5:21" ht="15.75" thickBot="1" x14ac:dyDescent="0.3">
      <c r="P68" s="1">
        <v>64</v>
      </c>
      <c r="Q68" s="5" t="s">
        <v>31</v>
      </c>
      <c r="R68" s="5" t="s">
        <v>66</v>
      </c>
      <c r="S68" s="6">
        <v>2020</v>
      </c>
      <c r="T68" s="5" t="s">
        <v>68</v>
      </c>
      <c r="U68" s="6">
        <v>1172.715651</v>
      </c>
    </row>
    <row r="69" spans="5:21" ht="15.75" thickBot="1" x14ac:dyDescent="0.3">
      <c r="P69" s="1">
        <v>65</v>
      </c>
      <c r="Q69" s="5" t="s">
        <v>31</v>
      </c>
      <c r="R69" s="5" t="s">
        <v>67</v>
      </c>
      <c r="S69" s="6">
        <v>2020</v>
      </c>
      <c r="T69" s="5" t="s">
        <v>68</v>
      </c>
      <c r="U69" s="6">
        <v>220.179801</v>
      </c>
    </row>
    <row r="70" spans="5:21" ht="15.75" thickBot="1" x14ac:dyDescent="0.3">
      <c r="P70" s="1">
        <v>66</v>
      </c>
      <c r="Q70" s="5" t="s">
        <v>31</v>
      </c>
      <c r="R70" s="5" t="s">
        <v>58</v>
      </c>
      <c r="S70" s="6">
        <v>2020</v>
      </c>
      <c r="T70" s="5" t="s">
        <v>68</v>
      </c>
      <c r="U70" s="6">
        <v>8266.9922719999995</v>
      </c>
    </row>
    <row r="71" spans="5:21" ht="15.75" thickBot="1" x14ac:dyDescent="0.3">
      <c r="P71" s="1">
        <v>67</v>
      </c>
      <c r="Q71" s="5" t="s">
        <v>31</v>
      </c>
      <c r="R71" s="5" t="s">
        <v>59</v>
      </c>
      <c r="S71" s="6">
        <v>2020</v>
      </c>
      <c r="T71" s="5" t="s">
        <v>68</v>
      </c>
      <c r="U71" s="6">
        <v>4800.4280950000002</v>
      </c>
    </row>
    <row r="72" spans="5:21" ht="15.75" thickBot="1" x14ac:dyDescent="0.3">
      <c r="P72" s="1">
        <v>68</v>
      </c>
      <c r="Q72" s="5" t="s">
        <v>31</v>
      </c>
      <c r="R72" s="5" t="s">
        <v>60</v>
      </c>
      <c r="S72" s="6">
        <v>2020</v>
      </c>
      <c r="T72" s="5" t="s">
        <v>68</v>
      </c>
      <c r="U72" s="6">
        <v>1.2526000000000001E-2</v>
      </c>
    </row>
    <row r="73" spans="5:21" ht="15.75" thickBot="1" x14ac:dyDescent="0.3">
      <c r="P73" s="1">
        <v>69</v>
      </c>
      <c r="Q73" s="5" t="s">
        <v>31</v>
      </c>
      <c r="R73" s="5" t="s">
        <v>49</v>
      </c>
      <c r="S73" s="6">
        <v>2020</v>
      </c>
      <c r="T73" s="5" t="s">
        <v>68</v>
      </c>
      <c r="U73" s="6">
        <v>39.180951999999998</v>
      </c>
    </row>
    <row r="74" spans="5:21" ht="15.75" thickBot="1" x14ac:dyDescent="0.3">
      <c r="P74" s="1">
        <v>70</v>
      </c>
      <c r="Q74" s="5" t="s">
        <v>31</v>
      </c>
      <c r="R74" s="5" t="s">
        <v>50</v>
      </c>
      <c r="S74" s="6">
        <v>2020</v>
      </c>
      <c r="T74" s="5" t="s">
        <v>68</v>
      </c>
      <c r="U74" s="6">
        <v>7.0714269999999999</v>
      </c>
    </row>
    <row r="75" spans="5:21" ht="15.75" thickBot="1" x14ac:dyDescent="0.3">
      <c r="P75" s="1">
        <v>71</v>
      </c>
      <c r="Q75" s="5" t="s">
        <v>31</v>
      </c>
      <c r="R75" s="5" t="s">
        <v>69</v>
      </c>
      <c r="S75" s="6">
        <v>2020</v>
      </c>
      <c r="T75" s="5" t="s">
        <v>68</v>
      </c>
      <c r="U75" s="6">
        <v>3452.3819589999998</v>
      </c>
    </row>
    <row r="76" spans="5:21" ht="15.75" thickBot="1" x14ac:dyDescent="0.3">
      <c r="E76">
        <f>SUM(E64:E73)</f>
        <v>0</v>
      </c>
      <c r="P76" s="1">
        <v>72</v>
      </c>
      <c r="Q76" s="5" t="s">
        <v>31</v>
      </c>
      <c r="R76" s="5" t="s">
        <v>70</v>
      </c>
      <c r="S76" s="6">
        <v>2020</v>
      </c>
      <c r="T76" s="5" t="s">
        <v>68</v>
      </c>
      <c r="U76" s="6">
        <v>827.42470600000001</v>
      </c>
    </row>
    <row r="77" spans="5:21" ht="15.75" thickBot="1" x14ac:dyDescent="0.3">
      <c r="P77" s="1">
        <v>73</v>
      </c>
      <c r="Q77" s="5" t="s">
        <v>31</v>
      </c>
      <c r="R77" s="5" t="s">
        <v>71</v>
      </c>
      <c r="S77" s="6">
        <v>2020</v>
      </c>
      <c r="T77" s="5" t="s">
        <v>68</v>
      </c>
      <c r="U77" s="6">
        <v>132.72152399999999</v>
      </c>
    </row>
    <row r="78" spans="5:21" ht="15.75" thickBot="1" x14ac:dyDescent="0.3">
      <c r="P78" s="1">
        <v>74</v>
      </c>
      <c r="Q78" s="5" t="s">
        <v>31</v>
      </c>
      <c r="R78" s="5" t="s">
        <v>61</v>
      </c>
      <c r="S78" s="6">
        <v>2020</v>
      </c>
      <c r="T78" s="5" t="s">
        <v>68</v>
      </c>
      <c r="U78" s="6">
        <v>3671.2064359999999</v>
      </c>
    </row>
    <row r="79" spans="5:21" ht="15.75" thickBot="1" x14ac:dyDescent="0.3">
      <c r="P79" s="1">
        <v>75</v>
      </c>
      <c r="Q79" s="5" t="s">
        <v>31</v>
      </c>
      <c r="R79" s="5" t="s">
        <v>62</v>
      </c>
      <c r="S79" s="6">
        <v>2020</v>
      </c>
      <c r="T79" s="5" t="s">
        <v>68</v>
      </c>
      <c r="U79" s="6">
        <v>354.76504499999999</v>
      </c>
    </row>
    <row r="80" spans="5:21" ht="15.75" thickBot="1" x14ac:dyDescent="0.3">
      <c r="P80" s="1">
        <v>76</v>
      </c>
      <c r="Q80" s="5" t="s">
        <v>31</v>
      </c>
      <c r="R80" s="5" t="s">
        <v>51</v>
      </c>
      <c r="S80" s="6">
        <v>2020</v>
      </c>
      <c r="T80" s="5" t="s">
        <v>68</v>
      </c>
      <c r="U80" s="6">
        <v>603.01426700000002</v>
      </c>
    </row>
    <row r="81" spans="16:21" ht="15.75" thickBot="1" x14ac:dyDescent="0.3">
      <c r="P81" s="1">
        <v>77</v>
      </c>
      <c r="Q81" s="5" t="s">
        <v>31</v>
      </c>
      <c r="R81" s="5" t="s">
        <v>63</v>
      </c>
      <c r="S81" s="6">
        <v>2020</v>
      </c>
      <c r="T81" s="5" t="s">
        <v>68</v>
      </c>
      <c r="U81" s="6">
        <v>1926.858215</v>
      </c>
    </row>
    <row r="82" spans="16:21" ht="15.75" thickBot="1" x14ac:dyDescent="0.3">
      <c r="P82" s="1">
        <v>78</v>
      </c>
      <c r="Q82" s="5" t="s">
        <v>31</v>
      </c>
      <c r="R82" s="5" t="s">
        <v>72</v>
      </c>
      <c r="S82" s="6">
        <v>2020</v>
      </c>
      <c r="T82" s="5" t="s">
        <v>68</v>
      </c>
      <c r="U82" s="6">
        <v>277.619417</v>
      </c>
    </row>
    <row r="83" spans="16:21" ht="15.75" thickBot="1" x14ac:dyDescent="0.3">
      <c r="P83" s="1">
        <v>79</v>
      </c>
      <c r="Q83" s="5" t="s">
        <v>31</v>
      </c>
      <c r="R83" s="5" t="s">
        <v>32</v>
      </c>
      <c r="S83" s="6">
        <v>2020</v>
      </c>
      <c r="T83" s="5" t="s">
        <v>28</v>
      </c>
      <c r="U83" s="6">
        <v>179.55474799999999</v>
      </c>
    </row>
    <row r="84" spans="16:21" ht="15.75" thickBot="1" x14ac:dyDescent="0.3">
      <c r="P84" s="1">
        <v>80</v>
      </c>
      <c r="Q84" s="5" t="s">
        <v>31</v>
      </c>
      <c r="R84" s="5" t="s">
        <v>33</v>
      </c>
      <c r="S84" s="6">
        <v>2020</v>
      </c>
      <c r="T84" s="5" t="s">
        <v>28</v>
      </c>
      <c r="U84" s="6">
        <v>5.7128490000000003</v>
      </c>
    </row>
    <row r="85" spans="16:21" ht="15.75" thickBot="1" x14ac:dyDescent="0.3">
      <c r="P85" s="1">
        <v>81</v>
      </c>
      <c r="Q85" s="5" t="s">
        <v>31</v>
      </c>
      <c r="R85" s="5" t="s">
        <v>34</v>
      </c>
      <c r="S85" s="6">
        <v>2020</v>
      </c>
      <c r="T85" s="5" t="s">
        <v>28</v>
      </c>
      <c r="U85" s="6">
        <v>19.203220000000002</v>
      </c>
    </row>
    <row r="86" spans="16:21" ht="15.75" thickBot="1" x14ac:dyDescent="0.3">
      <c r="P86" s="1">
        <v>82</v>
      </c>
      <c r="Q86" s="5" t="s">
        <v>31</v>
      </c>
      <c r="R86" s="5" t="s">
        <v>35</v>
      </c>
      <c r="S86" s="6">
        <v>2020</v>
      </c>
      <c r="T86" s="5" t="s">
        <v>28</v>
      </c>
      <c r="U86" s="6">
        <v>0.175674</v>
      </c>
    </row>
    <row r="87" spans="16:21" ht="15.75" thickBot="1" x14ac:dyDescent="0.3">
      <c r="P87" s="1">
        <v>83</v>
      </c>
      <c r="Q87" s="5" t="s">
        <v>31</v>
      </c>
      <c r="R87" s="5" t="s">
        <v>36</v>
      </c>
      <c r="S87" s="6">
        <v>2020</v>
      </c>
      <c r="T87" s="5" t="s">
        <v>28</v>
      </c>
      <c r="U87" s="6">
        <v>221.96799200000001</v>
      </c>
    </row>
    <row r="88" spans="16:21" ht="15.75" thickBot="1" x14ac:dyDescent="0.3">
      <c r="P88" s="1">
        <v>84</v>
      </c>
      <c r="Q88" s="5" t="s">
        <v>31</v>
      </c>
      <c r="R88" s="5" t="s">
        <v>37</v>
      </c>
      <c r="S88" s="6">
        <v>2020</v>
      </c>
      <c r="T88" s="5" t="s">
        <v>28</v>
      </c>
      <c r="U88" s="6">
        <v>6.2345829999999998</v>
      </c>
    </row>
    <row r="89" spans="16:21" ht="15.75" thickBot="1" x14ac:dyDescent="0.3">
      <c r="P89" s="1">
        <v>85</v>
      </c>
      <c r="Q89" s="5" t="s">
        <v>31</v>
      </c>
      <c r="R89" s="5" t="s">
        <v>38</v>
      </c>
      <c r="S89" s="6">
        <v>2020</v>
      </c>
      <c r="T89" s="5" t="s">
        <v>28</v>
      </c>
      <c r="U89" s="6">
        <v>4.6112120000000001</v>
      </c>
    </row>
    <row r="90" spans="16:21" ht="15.75" thickBot="1" x14ac:dyDescent="0.3">
      <c r="P90" s="1">
        <v>86</v>
      </c>
      <c r="Q90" s="5" t="s">
        <v>31</v>
      </c>
      <c r="R90" s="5" t="s">
        <v>39</v>
      </c>
      <c r="S90" s="6">
        <v>2020</v>
      </c>
      <c r="T90" s="5" t="s">
        <v>28</v>
      </c>
      <c r="U90" s="6">
        <v>162.563671</v>
      </c>
    </row>
    <row r="91" spans="16:21" ht="15.75" thickBot="1" x14ac:dyDescent="0.3">
      <c r="P91" s="1">
        <v>87</v>
      </c>
      <c r="Q91" s="5" t="s">
        <v>31</v>
      </c>
      <c r="R91" s="5" t="s">
        <v>40</v>
      </c>
      <c r="S91" s="6">
        <v>2020</v>
      </c>
      <c r="T91" s="5" t="s">
        <v>28</v>
      </c>
      <c r="U91" s="6">
        <v>0.41537099999999999</v>
      </c>
    </row>
    <row r="92" spans="16:21" ht="15.75" thickBot="1" x14ac:dyDescent="0.3">
      <c r="P92" s="1">
        <v>88</v>
      </c>
      <c r="Q92" s="5" t="s">
        <v>31</v>
      </c>
      <c r="R92" s="5" t="s">
        <v>41</v>
      </c>
      <c r="S92" s="6">
        <v>2020</v>
      </c>
      <c r="T92" s="5" t="s">
        <v>28</v>
      </c>
      <c r="U92" s="6">
        <v>0</v>
      </c>
    </row>
    <row r="93" spans="16:21" ht="15.75" thickBot="1" x14ac:dyDescent="0.3">
      <c r="P93" s="1">
        <v>89</v>
      </c>
      <c r="Q93" s="5" t="s">
        <v>31</v>
      </c>
      <c r="R93" s="5" t="s">
        <v>42</v>
      </c>
      <c r="S93" s="6">
        <v>2020</v>
      </c>
      <c r="T93" s="5" t="s">
        <v>28</v>
      </c>
      <c r="U93" s="6">
        <v>3.6380000000000003E-2</v>
      </c>
    </row>
    <row r="94" spans="16:21" ht="15.75" thickBot="1" x14ac:dyDescent="0.3">
      <c r="P94" s="1">
        <v>90</v>
      </c>
      <c r="Q94" s="5" t="s">
        <v>31</v>
      </c>
      <c r="R94" s="5" t="s">
        <v>46</v>
      </c>
      <c r="S94" s="6">
        <v>2020</v>
      </c>
      <c r="T94" s="5" t="s">
        <v>28</v>
      </c>
      <c r="U94" s="6">
        <v>4262.172235</v>
      </c>
    </row>
    <row r="95" spans="16:21" ht="15.75" thickBot="1" x14ac:dyDescent="0.3">
      <c r="P95" s="1">
        <v>91</v>
      </c>
      <c r="Q95" s="5" t="s">
        <v>31</v>
      </c>
      <c r="R95" s="5" t="s">
        <v>67</v>
      </c>
      <c r="S95" s="6">
        <v>2020</v>
      </c>
      <c r="T95" s="5" t="s">
        <v>28</v>
      </c>
      <c r="U95" s="6">
        <v>75.964573999999999</v>
      </c>
    </row>
    <row r="96" spans="16:21" ht="15.75" thickBot="1" x14ac:dyDescent="0.3">
      <c r="P96" s="1">
        <v>92</v>
      </c>
      <c r="Q96" s="5" t="s">
        <v>31</v>
      </c>
      <c r="R96" s="5" t="s">
        <v>59</v>
      </c>
      <c r="S96" s="6">
        <v>2020</v>
      </c>
      <c r="T96" s="5" t="s">
        <v>28</v>
      </c>
      <c r="U96" s="6">
        <v>566.17052699999999</v>
      </c>
    </row>
    <row r="97" spans="16:21" ht="15.75" thickBot="1" x14ac:dyDescent="0.3">
      <c r="P97" s="1">
        <v>93</v>
      </c>
      <c r="Q97" s="5" t="s">
        <v>31</v>
      </c>
      <c r="R97" s="5" t="s">
        <v>60</v>
      </c>
      <c r="S97" s="6">
        <v>2020</v>
      </c>
      <c r="T97" s="5" t="s">
        <v>28</v>
      </c>
      <c r="U97" s="6">
        <v>2.4680000000000001E-3</v>
      </c>
    </row>
    <row r="98" spans="16:21" ht="15.75" thickBot="1" x14ac:dyDescent="0.3">
      <c r="P98" s="1">
        <v>94</v>
      </c>
      <c r="Q98" s="5" t="s">
        <v>31</v>
      </c>
      <c r="R98" s="5" t="s">
        <v>69</v>
      </c>
      <c r="S98" s="6">
        <v>2020</v>
      </c>
      <c r="T98" s="5" t="s">
        <v>28</v>
      </c>
      <c r="U98" s="6">
        <v>3452.3819589999998</v>
      </c>
    </row>
    <row r="99" spans="16:21" ht="15.75" thickBot="1" x14ac:dyDescent="0.3">
      <c r="P99" s="1">
        <v>95</v>
      </c>
      <c r="Q99" s="5" t="s">
        <v>31</v>
      </c>
      <c r="R99" s="5" t="s">
        <v>70</v>
      </c>
      <c r="S99" s="6">
        <v>2020</v>
      </c>
      <c r="T99" s="5" t="s">
        <v>28</v>
      </c>
      <c r="U99" s="6">
        <v>827.42470600000001</v>
      </c>
    </row>
    <row r="100" spans="16:21" ht="15.75" thickBot="1" x14ac:dyDescent="0.3">
      <c r="P100" s="1">
        <v>96</v>
      </c>
      <c r="Q100" s="5" t="s">
        <v>31</v>
      </c>
      <c r="R100" s="5" t="s">
        <v>71</v>
      </c>
      <c r="S100" s="6">
        <v>2020</v>
      </c>
      <c r="T100" s="5" t="s">
        <v>28</v>
      </c>
      <c r="U100" s="6">
        <v>132.72152399999999</v>
      </c>
    </row>
    <row r="101" spans="16:21" ht="15.75" thickBot="1" x14ac:dyDescent="0.3">
      <c r="P101" s="1">
        <v>97</v>
      </c>
      <c r="Q101" s="5" t="s">
        <v>31</v>
      </c>
      <c r="R101" s="5" t="s">
        <v>62</v>
      </c>
      <c r="S101" s="6">
        <v>2020</v>
      </c>
      <c r="T101" s="5" t="s">
        <v>28</v>
      </c>
      <c r="U101" s="6">
        <v>271.67699499999998</v>
      </c>
    </row>
    <row r="102" spans="16:21" ht="15.75" thickBot="1" x14ac:dyDescent="0.3">
      <c r="P102" s="1">
        <v>98</v>
      </c>
      <c r="Q102" s="5" t="s">
        <v>31</v>
      </c>
      <c r="R102" s="5" t="s">
        <v>51</v>
      </c>
      <c r="S102" s="6">
        <v>2020</v>
      </c>
      <c r="T102" s="5" t="s">
        <v>28</v>
      </c>
      <c r="U102" s="6">
        <v>5.3497000000000003E-2</v>
      </c>
    </row>
    <row r="103" spans="16:21" ht="15.75" thickBot="1" x14ac:dyDescent="0.3">
      <c r="P103" s="1">
        <v>99</v>
      </c>
      <c r="Q103" s="5" t="s">
        <v>31</v>
      </c>
      <c r="R103" s="5" t="s">
        <v>63</v>
      </c>
      <c r="S103" s="6">
        <v>2020</v>
      </c>
      <c r="T103" s="5" t="s">
        <v>28</v>
      </c>
      <c r="U103" s="6">
        <v>304.03553099999999</v>
      </c>
    </row>
    <row r="104" spans="16:21" ht="15.75" thickBot="1" x14ac:dyDescent="0.3">
      <c r="P104" s="1">
        <v>100</v>
      </c>
      <c r="Q104" s="5" t="s">
        <v>31</v>
      </c>
      <c r="R104" s="5" t="s">
        <v>72</v>
      </c>
      <c r="S104" s="6">
        <v>2020</v>
      </c>
      <c r="T104" s="5" t="s">
        <v>28</v>
      </c>
      <c r="U104" s="6">
        <v>277.619417</v>
      </c>
    </row>
  </sheetData>
  <mergeCells count="5">
    <mergeCell ref="Q2:Q3"/>
    <mergeCell ref="R2:R3"/>
    <mergeCell ref="S2:S3"/>
    <mergeCell ref="T2:T3"/>
    <mergeCell ref="U2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34C7-7B4D-4F93-BED4-D1A0F8F02784}">
  <dimension ref="A1:AB27"/>
  <sheetViews>
    <sheetView workbookViewId="0">
      <selection activeCell="F33" sqref="F33"/>
    </sheetView>
  </sheetViews>
  <sheetFormatPr defaultRowHeight="15" x14ac:dyDescent="0.25"/>
  <cols>
    <col min="4" max="4" width="17.140625" customWidth="1"/>
    <col min="11" max="11" width="37" bestFit="1" customWidth="1"/>
    <col min="12" max="12" width="29.140625" bestFit="1" customWidth="1"/>
  </cols>
  <sheetData>
    <row r="1" spans="1:28" x14ac:dyDescent="0.25">
      <c r="A1" t="s">
        <v>84</v>
      </c>
    </row>
    <row r="2" spans="1:28" x14ac:dyDescent="0.25">
      <c r="A2" t="s">
        <v>85</v>
      </c>
      <c r="B2" t="s">
        <v>55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108</v>
      </c>
    </row>
    <row r="3" spans="1:28" x14ac:dyDescent="0.25">
      <c r="A3" t="s">
        <v>86</v>
      </c>
      <c r="B3" t="s">
        <v>6</v>
      </c>
      <c r="C3" t="s">
        <v>58</v>
      </c>
      <c r="D3" t="s">
        <v>59</v>
      </c>
      <c r="E3" t="s">
        <v>60</v>
      </c>
      <c r="H3" t="s">
        <v>106</v>
      </c>
      <c r="K3" t="s">
        <v>6</v>
      </c>
    </row>
    <row r="4" spans="1:28" x14ac:dyDescent="0.25">
      <c r="A4" t="s">
        <v>94</v>
      </c>
      <c r="B4" t="s">
        <v>6</v>
      </c>
      <c r="C4" t="s">
        <v>39</v>
      </c>
      <c r="D4" t="s">
        <v>40</v>
      </c>
      <c r="H4" t="s">
        <v>10</v>
      </c>
      <c r="K4" t="s">
        <v>6</v>
      </c>
    </row>
    <row r="5" spans="1:28" x14ac:dyDescent="0.25">
      <c r="A5" t="s">
        <v>96</v>
      </c>
      <c r="B5" t="s">
        <v>6</v>
      </c>
      <c r="C5" t="s">
        <v>32</v>
      </c>
      <c r="H5" t="s">
        <v>11</v>
      </c>
      <c r="K5" t="s">
        <v>6</v>
      </c>
    </row>
    <row r="6" spans="1:28" x14ac:dyDescent="0.25">
      <c r="A6" t="s">
        <v>99</v>
      </c>
      <c r="B6" t="s">
        <v>6</v>
      </c>
      <c r="C6" t="s">
        <v>33</v>
      </c>
      <c r="D6" t="s">
        <v>41</v>
      </c>
      <c r="E6" t="s">
        <v>42</v>
      </c>
      <c r="H6" t="s">
        <v>12</v>
      </c>
      <c r="K6" t="s">
        <v>6</v>
      </c>
    </row>
    <row r="7" spans="1:28" x14ac:dyDescent="0.25">
      <c r="A7" t="s">
        <v>97</v>
      </c>
      <c r="B7" t="s">
        <v>6</v>
      </c>
      <c r="C7" t="s">
        <v>34</v>
      </c>
      <c r="H7" t="s">
        <v>13</v>
      </c>
      <c r="K7" t="s">
        <v>6</v>
      </c>
      <c r="AB7" t="s">
        <v>87</v>
      </c>
    </row>
    <row r="8" spans="1:28" x14ac:dyDescent="0.25">
      <c r="A8" t="s">
        <v>95</v>
      </c>
      <c r="B8" t="s">
        <v>6</v>
      </c>
      <c r="C8" t="s">
        <v>35</v>
      </c>
      <c r="D8" t="s">
        <v>36</v>
      </c>
      <c r="E8" t="s">
        <v>37</v>
      </c>
      <c r="F8" t="s">
        <v>38</v>
      </c>
      <c r="H8" t="s">
        <v>14</v>
      </c>
      <c r="K8" t="s">
        <v>6</v>
      </c>
      <c r="AB8" t="s">
        <v>88</v>
      </c>
    </row>
    <row r="9" spans="1:28" x14ac:dyDescent="0.25">
      <c r="A9" t="s">
        <v>98</v>
      </c>
      <c r="B9" t="s">
        <v>6</v>
      </c>
      <c r="C9" t="s">
        <v>46</v>
      </c>
      <c r="D9" t="s">
        <v>47</v>
      </c>
      <c r="H9" t="s">
        <v>16</v>
      </c>
      <c r="K9" t="s">
        <v>6</v>
      </c>
      <c r="AB9" t="s">
        <v>89</v>
      </c>
    </row>
    <row r="10" spans="1:28" x14ac:dyDescent="0.25">
      <c r="A10" t="s">
        <v>100</v>
      </c>
      <c r="B10" t="s">
        <v>6</v>
      </c>
      <c r="C10" t="s">
        <v>61</v>
      </c>
      <c r="D10" t="s">
        <v>62</v>
      </c>
      <c r="E10" t="s">
        <v>51</v>
      </c>
      <c r="F10" t="s">
        <v>63</v>
      </c>
      <c r="H10" t="s">
        <v>107</v>
      </c>
      <c r="K10" t="s">
        <v>6</v>
      </c>
      <c r="AB10" t="s">
        <v>90</v>
      </c>
    </row>
    <row r="11" spans="1:28" x14ac:dyDescent="0.25">
      <c r="A11" t="s">
        <v>86</v>
      </c>
      <c r="B11" t="s">
        <v>20</v>
      </c>
      <c r="C11" t="s">
        <v>49</v>
      </c>
      <c r="D11" t="s">
        <v>50</v>
      </c>
      <c r="H11" t="s">
        <v>106</v>
      </c>
      <c r="K11" t="s">
        <v>20</v>
      </c>
      <c r="AB11" t="s">
        <v>91</v>
      </c>
    </row>
    <row r="12" spans="1:28" x14ac:dyDescent="0.25">
      <c r="A12" t="s">
        <v>94</v>
      </c>
      <c r="B12" t="s">
        <v>20</v>
      </c>
      <c r="C12" t="s">
        <v>39</v>
      </c>
      <c r="D12" t="s">
        <v>40</v>
      </c>
      <c r="H12" t="s">
        <v>10</v>
      </c>
      <c r="K12" t="s">
        <v>20</v>
      </c>
      <c r="AB12" t="s">
        <v>92</v>
      </c>
    </row>
    <row r="13" spans="1:28" x14ac:dyDescent="0.25">
      <c r="A13" t="s">
        <v>96</v>
      </c>
      <c r="B13" t="s">
        <v>20</v>
      </c>
      <c r="C13" t="s">
        <v>32</v>
      </c>
      <c r="H13" t="s">
        <v>11</v>
      </c>
      <c r="K13" t="s">
        <v>20</v>
      </c>
      <c r="AB13" t="s">
        <v>93</v>
      </c>
    </row>
    <row r="14" spans="1:28" x14ac:dyDescent="0.25">
      <c r="A14" t="s">
        <v>99</v>
      </c>
      <c r="B14" t="s">
        <v>20</v>
      </c>
      <c r="C14" t="s">
        <v>33</v>
      </c>
      <c r="D14" t="s">
        <v>41</v>
      </c>
      <c r="E14" t="s">
        <v>42</v>
      </c>
      <c r="H14" t="s">
        <v>12</v>
      </c>
      <c r="K14" t="s">
        <v>20</v>
      </c>
    </row>
    <row r="15" spans="1:28" x14ac:dyDescent="0.25">
      <c r="A15" t="s">
        <v>97</v>
      </c>
      <c r="B15" t="s">
        <v>20</v>
      </c>
      <c r="C15" t="s">
        <v>34</v>
      </c>
      <c r="H15" t="s">
        <v>13</v>
      </c>
      <c r="K15" t="s">
        <v>20</v>
      </c>
    </row>
    <row r="16" spans="1:28" x14ac:dyDescent="0.25">
      <c r="A16" t="s">
        <v>95</v>
      </c>
      <c r="B16" t="s">
        <v>20</v>
      </c>
      <c r="C16" t="s">
        <v>35</v>
      </c>
      <c r="D16" t="s">
        <v>36</v>
      </c>
      <c r="E16" t="s">
        <v>37</v>
      </c>
      <c r="F16" t="s">
        <v>38</v>
      </c>
      <c r="H16" t="s">
        <v>14</v>
      </c>
      <c r="K16" t="s">
        <v>20</v>
      </c>
    </row>
    <row r="17" spans="1:11" x14ac:dyDescent="0.25">
      <c r="A17" t="s">
        <v>98</v>
      </c>
      <c r="B17" t="s">
        <v>20</v>
      </c>
      <c r="C17" t="s">
        <v>43</v>
      </c>
      <c r="D17" t="s">
        <v>44</v>
      </c>
      <c r="E17" t="s">
        <v>45</v>
      </c>
      <c r="F17" t="s">
        <v>46</v>
      </c>
      <c r="G17" t="s">
        <v>47</v>
      </c>
      <c r="H17" t="s">
        <v>16</v>
      </c>
      <c r="K17" t="s">
        <v>20</v>
      </c>
    </row>
    <row r="18" spans="1:11" x14ac:dyDescent="0.25">
      <c r="A18" t="s">
        <v>100</v>
      </c>
      <c r="B18" t="s">
        <v>20</v>
      </c>
      <c r="C18" t="s">
        <v>51</v>
      </c>
      <c r="D18" t="s">
        <v>59</v>
      </c>
      <c r="H18" t="s">
        <v>107</v>
      </c>
      <c r="K18" t="s">
        <v>20</v>
      </c>
    </row>
    <row r="19" spans="1:11" x14ac:dyDescent="0.25">
      <c r="A19" t="s">
        <v>86</v>
      </c>
      <c r="B19" t="s">
        <v>28</v>
      </c>
      <c r="C19" t="s">
        <v>60</v>
      </c>
      <c r="D19" t="s">
        <v>69</v>
      </c>
      <c r="E19" t="s">
        <v>70</v>
      </c>
      <c r="F19" t="s">
        <v>71</v>
      </c>
      <c r="H19" t="s">
        <v>106</v>
      </c>
      <c r="K19" t="s">
        <v>28</v>
      </c>
    </row>
    <row r="20" spans="1:11" x14ac:dyDescent="0.25">
      <c r="A20" t="s">
        <v>94</v>
      </c>
      <c r="B20" t="s">
        <v>28</v>
      </c>
      <c r="C20" t="s">
        <v>39</v>
      </c>
      <c r="D20" t="s">
        <v>40</v>
      </c>
      <c r="H20" t="s">
        <v>10</v>
      </c>
      <c r="K20" t="s">
        <v>28</v>
      </c>
    </row>
    <row r="21" spans="1:11" x14ac:dyDescent="0.25">
      <c r="A21" t="s">
        <v>96</v>
      </c>
      <c r="B21" t="s">
        <v>28</v>
      </c>
      <c r="C21" t="s">
        <v>32</v>
      </c>
      <c r="H21" t="s">
        <v>11</v>
      </c>
      <c r="K21" t="s">
        <v>28</v>
      </c>
    </row>
    <row r="22" spans="1:11" x14ac:dyDescent="0.25">
      <c r="A22" t="s">
        <v>99</v>
      </c>
      <c r="B22" t="s">
        <v>28</v>
      </c>
      <c r="C22" t="s">
        <v>33</v>
      </c>
      <c r="D22" t="s">
        <v>41</v>
      </c>
      <c r="E22" t="s">
        <v>42</v>
      </c>
      <c r="H22" t="s">
        <v>12</v>
      </c>
      <c r="K22" t="s">
        <v>28</v>
      </c>
    </row>
    <row r="23" spans="1:11" x14ac:dyDescent="0.25">
      <c r="A23" t="s">
        <v>97</v>
      </c>
      <c r="B23" t="s">
        <v>28</v>
      </c>
      <c r="C23" t="s">
        <v>34</v>
      </c>
      <c r="H23" t="s">
        <v>13</v>
      </c>
      <c r="K23" t="s">
        <v>28</v>
      </c>
    </row>
    <row r="24" spans="1:11" x14ac:dyDescent="0.25">
      <c r="A24" t="s">
        <v>95</v>
      </c>
      <c r="B24" t="s">
        <v>28</v>
      </c>
      <c r="C24" t="s">
        <v>35</v>
      </c>
      <c r="D24" t="s">
        <v>36</v>
      </c>
      <c r="E24" t="s">
        <v>37</v>
      </c>
      <c r="F24" t="s">
        <v>38</v>
      </c>
      <c r="H24" t="s">
        <v>14</v>
      </c>
      <c r="K24" t="s">
        <v>28</v>
      </c>
    </row>
    <row r="25" spans="1:11" x14ac:dyDescent="0.25">
      <c r="A25" t="s">
        <v>98</v>
      </c>
      <c r="B25" t="s">
        <v>28</v>
      </c>
      <c r="C25" t="s">
        <v>46</v>
      </c>
      <c r="D25" t="s">
        <v>67</v>
      </c>
      <c r="E25" t="s">
        <v>72</v>
      </c>
      <c r="H25" t="s">
        <v>16</v>
      </c>
      <c r="K25" t="s">
        <v>28</v>
      </c>
    </row>
    <row r="26" spans="1:11" x14ac:dyDescent="0.25">
      <c r="A26" t="s">
        <v>100</v>
      </c>
      <c r="B26" t="s">
        <v>28</v>
      </c>
      <c r="C26" t="s">
        <v>62</v>
      </c>
      <c r="D26" t="s">
        <v>51</v>
      </c>
      <c r="E26" t="s">
        <v>63</v>
      </c>
      <c r="H26" t="s">
        <v>107</v>
      </c>
      <c r="K26" t="s">
        <v>28</v>
      </c>
    </row>
    <row r="27" spans="1:11" x14ac:dyDescent="0.25">
      <c r="A27" t="s">
        <v>98</v>
      </c>
      <c r="B27" t="s">
        <v>64</v>
      </c>
      <c r="C27" t="s">
        <v>46</v>
      </c>
      <c r="D27" t="s">
        <v>47</v>
      </c>
      <c r="E27" t="s">
        <v>65</v>
      </c>
      <c r="F27" t="s">
        <v>66</v>
      </c>
      <c r="G27" t="s">
        <v>67</v>
      </c>
      <c r="H27" t="s">
        <v>16</v>
      </c>
      <c r="K27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1A24-60FB-4ED8-981B-7D55C2DA9A3A}">
  <dimension ref="A1:D30"/>
  <sheetViews>
    <sheetView workbookViewId="0">
      <selection activeCell="D2" sqref="D2"/>
    </sheetView>
  </sheetViews>
  <sheetFormatPr defaultRowHeight="15" x14ac:dyDescent="0.25"/>
  <cols>
    <col min="1" max="1" width="30.5703125" customWidth="1"/>
    <col min="2" max="2" width="73.28515625" bestFit="1" customWidth="1"/>
    <col min="3" max="3" width="15.42578125" bestFit="1" customWidth="1"/>
  </cols>
  <sheetData>
    <row r="1" spans="1:4" x14ac:dyDescent="0.25">
      <c r="A1" s="7" t="s">
        <v>139</v>
      </c>
      <c r="B1" s="7" t="s">
        <v>140</v>
      </c>
      <c r="C1" s="7" t="s">
        <v>141</v>
      </c>
      <c r="D1" s="7" t="s">
        <v>142</v>
      </c>
    </row>
    <row r="2" spans="1:4" x14ac:dyDescent="0.25">
      <c r="A2" t="s">
        <v>143</v>
      </c>
      <c r="B2" t="s">
        <v>109</v>
      </c>
      <c r="C2" s="9" t="s">
        <v>68</v>
      </c>
      <c r="D2" t="s">
        <v>138</v>
      </c>
    </row>
    <row r="3" spans="1:4" x14ac:dyDescent="0.25">
      <c r="A3" t="s">
        <v>144</v>
      </c>
      <c r="B3" t="s">
        <v>110</v>
      </c>
      <c r="C3" t="s">
        <v>20</v>
      </c>
      <c r="D3" t="s">
        <v>138</v>
      </c>
    </row>
    <row r="4" spans="1:4" x14ac:dyDescent="0.25">
      <c r="A4" t="s">
        <v>145</v>
      </c>
      <c r="B4" t="s">
        <v>111</v>
      </c>
      <c r="C4" t="s">
        <v>20</v>
      </c>
      <c r="D4" t="s">
        <v>86</v>
      </c>
    </row>
    <row r="5" spans="1:4" x14ac:dyDescent="0.25">
      <c r="A5" t="s">
        <v>146</v>
      </c>
      <c r="B5" t="s">
        <v>112</v>
      </c>
      <c r="C5" t="s">
        <v>20</v>
      </c>
      <c r="D5" t="s">
        <v>94</v>
      </c>
    </row>
    <row r="6" spans="1:4" x14ac:dyDescent="0.25">
      <c r="A6" t="s">
        <v>147</v>
      </c>
      <c r="B6" t="s">
        <v>113</v>
      </c>
      <c r="C6" t="s">
        <v>20</v>
      </c>
      <c r="D6" t="s">
        <v>99</v>
      </c>
    </row>
    <row r="7" spans="1:4" x14ac:dyDescent="0.25">
      <c r="A7" t="s">
        <v>148</v>
      </c>
      <c r="B7" t="s">
        <v>114</v>
      </c>
      <c r="C7" t="s">
        <v>20</v>
      </c>
      <c r="D7" t="s">
        <v>97</v>
      </c>
    </row>
    <row r="8" spans="1:4" x14ac:dyDescent="0.25">
      <c r="A8" t="s">
        <v>149</v>
      </c>
      <c r="B8" t="s">
        <v>115</v>
      </c>
      <c r="C8" t="s">
        <v>20</v>
      </c>
      <c r="D8" t="s">
        <v>96</v>
      </c>
    </row>
    <row r="9" spans="1:4" x14ac:dyDescent="0.25">
      <c r="A9" t="s">
        <v>150</v>
      </c>
      <c r="B9" t="s">
        <v>116</v>
      </c>
      <c r="C9" t="s">
        <v>20</v>
      </c>
      <c r="D9" t="s">
        <v>98</v>
      </c>
    </row>
    <row r="10" spans="1:4" x14ac:dyDescent="0.25">
      <c r="A10" t="s">
        <v>151</v>
      </c>
      <c r="B10" t="s">
        <v>117</v>
      </c>
      <c r="C10" t="s">
        <v>20</v>
      </c>
      <c r="D10" t="s">
        <v>95</v>
      </c>
    </row>
    <row r="11" spans="1:4" x14ac:dyDescent="0.25">
      <c r="A11" t="s">
        <v>152</v>
      </c>
      <c r="B11" t="s">
        <v>118</v>
      </c>
      <c r="C11" t="s">
        <v>20</v>
      </c>
      <c r="D11" t="s">
        <v>100</v>
      </c>
    </row>
    <row r="12" spans="1:4" x14ac:dyDescent="0.25">
      <c r="A12" t="s">
        <v>153</v>
      </c>
      <c r="B12" t="s">
        <v>119</v>
      </c>
      <c r="C12" t="s">
        <v>6</v>
      </c>
      <c r="D12" t="s">
        <v>138</v>
      </c>
    </row>
    <row r="13" spans="1:4" x14ac:dyDescent="0.25">
      <c r="A13" t="s">
        <v>154</v>
      </c>
      <c r="B13" t="s">
        <v>120</v>
      </c>
      <c r="C13" t="s">
        <v>6</v>
      </c>
      <c r="D13" t="s">
        <v>86</v>
      </c>
    </row>
    <row r="14" spans="1:4" x14ac:dyDescent="0.25">
      <c r="A14" t="s">
        <v>155</v>
      </c>
      <c r="B14" t="s">
        <v>121</v>
      </c>
      <c r="C14" t="s">
        <v>6</v>
      </c>
      <c r="D14" t="s">
        <v>94</v>
      </c>
    </row>
    <row r="15" spans="1:4" x14ac:dyDescent="0.25">
      <c r="A15" t="s">
        <v>156</v>
      </c>
      <c r="B15" t="s">
        <v>122</v>
      </c>
      <c r="C15" t="s">
        <v>6</v>
      </c>
      <c r="D15" t="s">
        <v>99</v>
      </c>
    </row>
    <row r="16" spans="1:4" x14ac:dyDescent="0.25">
      <c r="A16" t="s">
        <v>157</v>
      </c>
      <c r="B16" t="s">
        <v>123</v>
      </c>
      <c r="C16" t="s">
        <v>6</v>
      </c>
      <c r="D16" t="s">
        <v>97</v>
      </c>
    </row>
    <row r="17" spans="1:4" x14ac:dyDescent="0.25">
      <c r="A17" t="s">
        <v>158</v>
      </c>
      <c r="B17" t="s">
        <v>124</v>
      </c>
      <c r="C17" t="s">
        <v>6</v>
      </c>
      <c r="D17" t="s">
        <v>96</v>
      </c>
    </row>
    <row r="18" spans="1:4" x14ac:dyDescent="0.25">
      <c r="A18" t="s">
        <v>159</v>
      </c>
      <c r="B18" t="s">
        <v>125</v>
      </c>
      <c r="C18" t="s">
        <v>6</v>
      </c>
      <c r="D18" t="s">
        <v>98</v>
      </c>
    </row>
    <row r="19" spans="1:4" x14ac:dyDescent="0.25">
      <c r="A19" t="s">
        <v>160</v>
      </c>
      <c r="B19" t="s">
        <v>126</v>
      </c>
      <c r="C19" t="s">
        <v>6</v>
      </c>
      <c r="D19" t="s">
        <v>95</v>
      </c>
    </row>
    <row r="20" spans="1:4" x14ac:dyDescent="0.25">
      <c r="A20" t="s">
        <v>161</v>
      </c>
      <c r="B20" t="s">
        <v>127</v>
      </c>
      <c r="C20" t="s">
        <v>6</v>
      </c>
      <c r="D20" t="s">
        <v>100</v>
      </c>
    </row>
    <row r="21" spans="1:4" x14ac:dyDescent="0.25">
      <c r="A21" t="s">
        <v>162</v>
      </c>
      <c r="B21" t="s">
        <v>128</v>
      </c>
      <c r="C21" t="s">
        <v>28</v>
      </c>
      <c r="D21" t="s">
        <v>138</v>
      </c>
    </row>
    <row r="22" spans="1:4" x14ac:dyDescent="0.25">
      <c r="A22" t="s">
        <v>163</v>
      </c>
      <c r="B22" t="s">
        <v>129</v>
      </c>
      <c r="C22" t="s">
        <v>28</v>
      </c>
      <c r="D22" t="s">
        <v>86</v>
      </c>
    </row>
    <row r="23" spans="1:4" x14ac:dyDescent="0.25">
      <c r="A23" t="s">
        <v>164</v>
      </c>
      <c r="B23" t="s">
        <v>130</v>
      </c>
      <c r="C23" t="s">
        <v>28</v>
      </c>
      <c r="D23" t="s">
        <v>94</v>
      </c>
    </row>
    <row r="24" spans="1:4" x14ac:dyDescent="0.25">
      <c r="A24" t="s">
        <v>165</v>
      </c>
      <c r="B24" t="s">
        <v>131</v>
      </c>
      <c r="C24" t="s">
        <v>28</v>
      </c>
      <c r="D24" t="s">
        <v>99</v>
      </c>
    </row>
    <row r="25" spans="1:4" x14ac:dyDescent="0.25">
      <c r="A25" t="s">
        <v>166</v>
      </c>
      <c r="B25" t="s">
        <v>132</v>
      </c>
      <c r="C25" t="s">
        <v>28</v>
      </c>
      <c r="D25" t="s">
        <v>97</v>
      </c>
    </row>
    <row r="26" spans="1:4" x14ac:dyDescent="0.25">
      <c r="A26" t="s">
        <v>167</v>
      </c>
      <c r="B26" t="s">
        <v>133</v>
      </c>
      <c r="C26" t="s">
        <v>28</v>
      </c>
      <c r="D26" t="s">
        <v>96</v>
      </c>
    </row>
    <row r="27" spans="1:4" x14ac:dyDescent="0.25">
      <c r="A27" t="s">
        <v>168</v>
      </c>
      <c r="B27" t="s">
        <v>134</v>
      </c>
      <c r="C27" t="s">
        <v>28</v>
      </c>
      <c r="D27" t="s">
        <v>98</v>
      </c>
    </row>
    <row r="28" spans="1:4" x14ac:dyDescent="0.25">
      <c r="A28" t="s">
        <v>169</v>
      </c>
      <c r="B28" t="s">
        <v>135</v>
      </c>
      <c r="C28" t="s">
        <v>28</v>
      </c>
      <c r="D28" t="s">
        <v>95</v>
      </c>
    </row>
    <row r="29" spans="1:4" x14ac:dyDescent="0.25">
      <c r="A29" t="s">
        <v>170</v>
      </c>
      <c r="B29" t="s">
        <v>136</v>
      </c>
      <c r="C29" t="s">
        <v>28</v>
      </c>
      <c r="D29" t="s">
        <v>100</v>
      </c>
    </row>
    <row r="30" spans="1:4" x14ac:dyDescent="0.25">
      <c r="A30" t="s">
        <v>171</v>
      </c>
      <c r="B30" t="s">
        <v>137</v>
      </c>
      <c r="C30" t="s">
        <v>64</v>
      </c>
      <c r="D3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mapping_IPCC_to_CS_WDI</vt:lpstr>
      <vt:lpstr>mapping_to_indicator_code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Benschop</dc:creator>
  <cp:lastModifiedBy>Thijs Benschop</cp:lastModifiedBy>
  <dcterms:created xsi:type="dcterms:W3CDTF">2024-09-11T17:45:01Z</dcterms:created>
  <dcterms:modified xsi:type="dcterms:W3CDTF">2024-09-20T15:53:30Z</dcterms:modified>
</cp:coreProperties>
</file>