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js de Jong\Desktop\"/>
    </mc:Choice>
  </mc:AlternateContent>
  <bookViews>
    <workbookView xWindow="0" yWindow="0" windowWidth="8280" windowHeight="4650"/>
  </bookViews>
  <sheets>
    <sheet name="Sheet2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H9" i="2" l="1"/>
  <c r="BG9" i="2"/>
  <c r="BF9" i="2"/>
  <c r="BE9" i="2"/>
  <c r="BD9" i="2"/>
  <c r="BC9" i="2"/>
  <c r="BH8" i="2"/>
  <c r="BG8" i="2"/>
  <c r="BF8" i="2"/>
  <c r="BE8" i="2"/>
  <c r="BD8" i="2"/>
  <c r="BC8" i="2"/>
  <c r="BH7" i="2"/>
  <c r="BG7" i="2"/>
  <c r="BF7" i="2"/>
  <c r="BE7" i="2"/>
  <c r="BD7" i="2"/>
  <c r="BC7" i="2"/>
  <c r="BH6" i="2"/>
  <c r="BG6" i="2"/>
  <c r="BF6" i="2"/>
  <c r="BE6" i="2"/>
  <c r="BD6" i="2"/>
  <c r="BC6" i="2"/>
  <c r="BH5" i="2"/>
  <c r="BG5" i="2"/>
  <c r="BF5" i="2"/>
  <c r="BE5" i="2"/>
  <c r="BD5" i="2"/>
  <c r="BC5" i="2"/>
  <c r="BH4" i="2"/>
  <c r="BG4" i="2"/>
  <c r="BF4" i="2"/>
  <c r="BE4" i="2"/>
  <c r="BD4" i="2"/>
  <c r="BC4" i="2"/>
  <c r="BH3" i="2"/>
  <c r="BG3" i="2"/>
  <c r="BF3" i="2"/>
  <c r="BE3" i="2"/>
  <c r="BD3" i="2"/>
  <c r="BC3" i="2"/>
  <c r="BH2" i="2"/>
  <c r="BG2" i="2"/>
  <c r="BF2" i="2"/>
  <c r="BE2" i="2"/>
  <c r="BD2" i="2"/>
  <c r="BC2" i="2"/>
  <c r="AS14" i="2" l="1"/>
  <c r="AS13" i="2"/>
  <c r="AS12" i="2"/>
  <c r="AS11" i="2"/>
  <c r="AS10" i="2"/>
  <c r="AS9" i="2"/>
  <c r="AR10" i="2"/>
  <c r="AR11" i="2"/>
  <c r="AR12" i="2"/>
  <c r="AR13" i="2"/>
  <c r="AR14" i="2"/>
  <c r="AR9" i="2"/>
  <c r="AC2" i="2"/>
  <c r="AC3" i="2"/>
  <c r="AC4" i="2"/>
  <c r="AC5" i="2"/>
  <c r="AC6" i="2"/>
  <c r="AC7" i="2"/>
  <c r="AC8" i="2"/>
  <c r="AC9" i="2"/>
  <c r="AJ2" i="2" l="1"/>
  <c r="AJ3" i="2"/>
  <c r="AJ4" i="2"/>
  <c r="AJ5" i="2"/>
  <c r="AJ6" i="2"/>
  <c r="AJ7" i="2"/>
  <c r="AJ8" i="2"/>
  <c r="AJ9" i="2"/>
  <c r="AJ10" i="2"/>
  <c r="AJ11" i="2"/>
  <c r="AJ12" i="2"/>
  <c r="AJ13" i="2"/>
  <c r="AJ15" i="2"/>
  <c r="AJ14" i="2"/>
  <c r="AJ17" i="2"/>
  <c r="AJ16" i="2"/>
  <c r="AJ18" i="2"/>
  <c r="AJ19" i="2"/>
  <c r="AJ20" i="2"/>
  <c r="AJ21" i="2"/>
  <c r="AJ22" i="2"/>
  <c r="AJ24" i="2"/>
  <c r="AJ23" i="2"/>
  <c r="AJ26" i="2"/>
  <c r="AJ25" i="2"/>
  <c r="AJ29" i="2"/>
  <c r="AJ27" i="2"/>
  <c r="AJ28" i="2"/>
  <c r="AJ30" i="2"/>
  <c r="AJ31" i="2"/>
  <c r="AJ35" i="2"/>
  <c r="AJ33" i="2"/>
  <c r="AJ34" i="2"/>
  <c r="AJ32" i="2"/>
  <c r="AJ36" i="2"/>
  <c r="AJ41" i="2"/>
  <c r="AJ38" i="2"/>
  <c r="AJ40" i="2"/>
  <c r="AJ37" i="2"/>
  <c r="AJ42" i="2"/>
  <c r="AJ39" i="2"/>
  <c r="AJ43" i="2"/>
  <c r="AJ44" i="2"/>
  <c r="AJ47" i="2"/>
  <c r="AJ48" i="2"/>
  <c r="AJ45" i="2"/>
  <c r="AJ46" i="2"/>
  <c r="AJ49" i="2"/>
  <c r="AJ50" i="2"/>
  <c r="AJ53" i="2"/>
  <c r="AJ55" i="2"/>
  <c r="AJ52" i="2"/>
  <c r="AJ56" i="2"/>
  <c r="AJ57" i="2"/>
  <c r="AJ51" i="2"/>
  <c r="AJ59" i="2"/>
  <c r="AJ58" i="2"/>
  <c r="AJ60" i="2"/>
  <c r="AJ61" i="2"/>
  <c r="AJ54" i="2"/>
  <c r="AJ66" i="2"/>
  <c r="AJ64" i="2"/>
  <c r="AJ68" i="2"/>
  <c r="AJ62" i="2"/>
  <c r="AJ63" i="2"/>
  <c r="AJ65" i="2"/>
  <c r="AJ69" i="2"/>
  <c r="AJ67" i="2"/>
  <c r="AJ70" i="2"/>
  <c r="AJ71" i="2"/>
  <c r="AJ74" i="2"/>
  <c r="AJ75" i="2"/>
  <c r="AJ72" i="2"/>
  <c r="AJ73" i="2"/>
  <c r="AJ78" i="2"/>
  <c r="AJ81" i="2"/>
  <c r="AJ79" i="2"/>
  <c r="AJ77" i="2"/>
  <c r="AJ82" i="2"/>
  <c r="AJ76" i="2"/>
  <c r="AJ83" i="2"/>
  <c r="AJ84" i="2"/>
  <c r="AJ80" i="2"/>
  <c r="AJ86" i="2"/>
  <c r="AJ89" i="2"/>
  <c r="AJ85" i="2"/>
  <c r="AJ90" i="2"/>
  <c r="AJ91" i="2"/>
  <c r="AJ92" i="2"/>
  <c r="AJ87" i="2"/>
  <c r="AJ93" i="2"/>
  <c r="AJ88" i="2"/>
  <c r="AJ94" i="2"/>
  <c r="AJ95" i="2"/>
  <c r="AJ97" i="2"/>
  <c r="AJ96" i="2"/>
  <c r="AJ98" i="2"/>
  <c r="AJ101" i="2"/>
  <c r="AJ102" i="2"/>
  <c r="AJ99" i="2"/>
  <c r="AJ103" i="2"/>
  <c r="AJ100" i="2"/>
  <c r="AJ104" i="2"/>
  <c r="AJ105" i="2"/>
  <c r="AJ106" i="2"/>
  <c r="AJ107" i="2"/>
  <c r="AJ108" i="2"/>
  <c r="AJ112" i="2"/>
  <c r="AJ109" i="2"/>
  <c r="AJ110" i="2"/>
  <c r="AJ113" i="2"/>
  <c r="AJ114" i="2"/>
  <c r="AJ115" i="2"/>
  <c r="AJ116" i="2"/>
  <c r="AJ111" i="2"/>
  <c r="AJ119" i="2"/>
  <c r="AJ117" i="2"/>
  <c r="AJ120" i="2"/>
  <c r="AJ121" i="2"/>
  <c r="AJ118" i="2"/>
  <c r="AJ122" i="2"/>
  <c r="AJ123" i="2"/>
  <c r="AJ124" i="2"/>
  <c r="AJ125" i="2"/>
  <c r="AJ126" i="2"/>
  <c r="AJ127" i="2"/>
  <c r="AJ128" i="2"/>
  <c r="AJ129" i="2"/>
  <c r="AJ134" i="2"/>
  <c r="AJ130" i="2"/>
  <c r="AJ135" i="2"/>
  <c r="AJ136" i="2"/>
  <c r="AJ131" i="2"/>
  <c r="AJ137" i="2"/>
  <c r="AJ132" i="2"/>
  <c r="AJ133" i="2"/>
  <c r="AJ138" i="2"/>
  <c r="AJ139" i="2"/>
  <c r="AJ140" i="2"/>
  <c r="AJ141" i="2"/>
  <c r="AJ142" i="2"/>
  <c r="AJ148" i="2"/>
  <c r="AJ143" i="2"/>
  <c r="AJ144" i="2"/>
  <c r="AJ149" i="2"/>
  <c r="AJ145" i="2"/>
  <c r="AJ150" i="2"/>
  <c r="AJ146" i="2"/>
  <c r="AJ151" i="2"/>
  <c r="AJ152" i="2"/>
  <c r="AJ153" i="2"/>
  <c r="AJ147" i="2"/>
  <c r="AJ154" i="2"/>
  <c r="AJ155" i="2"/>
  <c r="AJ156" i="2"/>
  <c r="AJ158" i="2"/>
  <c r="AJ159" i="2"/>
  <c r="AJ160" i="2"/>
  <c r="AJ161" i="2"/>
  <c r="AJ162" i="2"/>
  <c r="AJ163" i="2"/>
  <c r="AJ164" i="2"/>
  <c r="AJ165" i="2"/>
  <c r="AJ157" i="2"/>
  <c r="AJ166" i="2"/>
  <c r="AJ167" i="2"/>
  <c r="AJ168" i="2"/>
  <c r="AJ178" i="2"/>
  <c r="AJ169" i="2"/>
  <c r="AJ170" i="2"/>
  <c r="AJ171" i="2"/>
  <c r="AJ172" i="2"/>
  <c r="AJ173" i="2"/>
  <c r="AJ179" i="2"/>
  <c r="AJ180" i="2"/>
  <c r="AJ181" i="2"/>
  <c r="AJ174" i="2"/>
  <c r="AJ182" i="2"/>
  <c r="AJ183" i="2"/>
  <c r="AJ184" i="2"/>
  <c r="AJ175" i="2"/>
  <c r="AJ176" i="2"/>
  <c r="AJ185" i="2"/>
  <c r="AJ177" i="2"/>
  <c r="AJ186" i="2"/>
  <c r="AJ187" i="2"/>
  <c r="AJ188" i="2"/>
  <c r="AJ189" i="2"/>
  <c r="AJ190" i="2"/>
  <c r="AJ200" i="2"/>
  <c r="AJ201" i="2"/>
  <c r="AJ191" i="2"/>
  <c r="AJ192" i="2"/>
  <c r="AJ193" i="2"/>
  <c r="AJ202" i="2"/>
  <c r="AJ194" i="2"/>
  <c r="AJ203" i="2"/>
  <c r="AJ195" i="2"/>
  <c r="AJ204" i="2"/>
  <c r="AJ196" i="2"/>
  <c r="AJ197" i="2"/>
  <c r="AJ205" i="2"/>
  <c r="AJ206" i="2"/>
  <c r="AJ207" i="2"/>
  <c r="AJ208" i="2"/>
  <c r="AJ209" i="2"/>
  <c r="AJ210" i="2"/>
  <c r="AJ211" i="2"/>
  <c r="AJ212" i="2"/>
  <c r="AJ213" i="2"/>
  <c r="AJ198" i="2"/>
  <c r="AJ214" i="2"/>
  <c r="AJ199" i="2"/>
  <c r="AJ215" i="2"/>
  <c r="AJ216" i="2"/>
  <c r="AJ217" i="2"/>
  <c r="AJ223" i="2"/>
  <c r="AJ224" i="2"/>
  <c r="AJ225" i="2"/>
  <c r="AJ226" i="2"/>
  <c r="AJ218" i="2"/>
  <c r="AJ219" i="2"/>
  <c r="AJ227" i="2"/>
  <c r="AJ220" i="2"/>
  <c r="AJ221" i="2"/>
  <c r="AJ228" i="2"/>
  <c r="AJ229" i="2"/>
  <c r="AJ222" i="2"/>
  <c r="AJ230" i="2"/>
  <c r="AJ231" i="2"/>
  <c r="AJ232" i="2"/>
  <c r="AJ233" i="2"/>
  <c r="AJ234" i="2"/>
  <c r="AJ243" i="2"/>
  <c r="AJ235" i="2"/>
  <c r="AJ236" i="2"/>
  <c r="AJ237" i="2"/>
  <c r="AJ244" i="2"/>
  <c r="AJ238" i="2"/>
  <c r="AJ245" i="2"/>
  <c r="AJ239" i="2"/>
  <c r="AJ246" i="2"/>
  <c r="AJ240" i="2"/>
  <c r="AJ241" i="2"/>
  <c r="AJ247" i="2"/>
  <c r="AJ248" i="2"/>
  <c r="AJ249" i="2"/>
  <c r="AJ250" i="2"/>
  <c r="AJ242" i="2"/>
  <c r="AJ251" i="2"/>
  <c r="AJ252" i="2"/>
  <c r="AJ253" i="2"/>
  <c r="AJ254" i="2"/>
  <c r="AJ255" i="2"/>
  <c r="AJ256" i="2"/>
  <c r="AJ257" i="2"/>
  <c r="AJ262" i="2"/>
  <c r="AJ263" i="2"/>
  <c r="AJ264" i="2"/>
  <c r="AJ258" i="2"/>
  <c r="AJ259" i="2"/>
  <c r="AJ265" i="2"/>
  <c r="AJ266" i="2"/>
  <c r="AJ260" i="2"/>
  <c r="AJ267" i="2"/>
  <c r="AJ268" i="2"/>
  <c r="AJ269" i="2"/>
  <c r="AJ270" i="2"/>
  <c r="AJ271" i="2"/>
  <c r="AJ272" i="2"/>
  <c r="AJ273" i="2"/>
  <c r="AJ274" i="2"/>
  <c r="AJ275" i="2"/>
  <c r="AJ276" i="2"/>
  <c r="AJ277" i="2"/>
  <c r="AJ261" i="2"/>
  <c r="AJ278" i="2"/>
  <c r="AJ279" i="2"/>
  <c r="AJ280" i="2"/>
  <c r="AE2" i="2" l="1"/>
  <c r="AE5" i="2"/>
  <c r="AE17" i="2"/>
  <c r="AE13" i="2"/>
  <c r="AE8" i="2"/>
  <c r="AE11" i="2"/>
  <c r="AE43" i="2"/>
  <c r="AE53" i="2"/>
  <c r="AE119" i="2"/>
  <c r="AE167" i="2"/>
  <c r="AE6" i="2"/>
  <c r="AE3" i="2"/>
  <c r="AE18" i="2"/>
  <c r="AE16" i="2"/>
  <c r="AE7" i="2"/>
  <c r="AE4" i="2"/>
  <c r="AE14" i="2"/>
  <c r="AE31" i="2"/>
  <c r="AE10" i="2"/>
  <c r="AE38" i="2"/>
  <c r="AE23" i="2"/>
  <c r="AE45" i="2"/>
  <c r="AE21" i="2"/>
  <c r="AE24" i="2"/>
  <c r="AE29" i="2"/>
  <c r="AE25" i="2"/>
  <c r="AE30" i="2"/>
  <c r="AE62" i="2"/>
  <c r="AE26" i="2"/>
  <c r="AE32" i="2"/>
  <c r="AE39" i="2"/>
  <c r="AE19" i="2"/>
  <c r="AE12" i="2"/>
  <c r="AE34" i="2"/>
  <c r="AE40" i="2"/>
  <c r="AE50" i="2"/>
  <c r="AE71" i="2"/>
  <c r="AE41" i="2"/>
  <c r="AE54" i="2"/>
  <c r="AE20" i="2"/>
  <c r="AE9" i="2"/>
  <c r="AE37" i="2"/>
  <c r="AE49" i="2"/>
  <c r="AE44" i="2"/>
  <c r="AE22" i="2"/>
  <c r="AE63" i="2"/>
  <c r="AE27" i="2"/>
  <c r="AE76" i="2"/>
  <c r="AE33" i="2"/>
  <c r="AE35" i="2"/>
  <c r="AE48" i="2"/>
  <c r="AE55" i="2"/>
  <c r="AE85" i="2"/>
  <c r="AE36" i="2"/>
  <c r="AE51" i="2"/>
  <c r="AE15" i="2"/>
  <c r="AE28" i="2"/>
  <c r="AE57" i="2"/>
  <c r="AE58" i="2"/>
  <c r="AE64" i="2"/>
  <c r="AE67" i="2"/>
  <c r="AE72" i="2"/>
  <c r="AE81" i="2"/>
  <c r="AE77" i="2"/>
  <c r="AE88" i="2"/>
  <c r="AE52" i="2"/>
  <c r="AE94" i="2"/>
  <c r="AE86" i="2"/>
  <c r="AE42" i="2"/>
  <c r="AE47" i="2"/>
  <c r="AE46" i="2"/>
  <c r="AE56" i="2"/>
  <c r="AE59" i="2"/>
  <c r="AE60" i="2"/>
  <c r="AE61" i="2"/>
  <c r="AE68" i="2"/>
  <c r="AE65" i="2"/>
  <c r="AE69" i="2"/>
  <c r="AE70" i="2"/>
  <c r="AE66" i="2"/>
  <c r="AE74" i="2"/>
  <c r="AE73" i="2"/>
  <c r="AE75" i="2"/>
  <c r="AE78" i="2"/>
  <c r="AE80" i="2"/>
  <c r="AE79" i="2"/>
  <c r="AE82" i="2"/>
  <c r="AE83" i="2"/>
  <c r="AE84" i="2"/>
  <c r="AE89" i="2"/>
  <c r="AE91" i="2"/>
  <c r="AE90" i="2"/>
  <c r="AE92" i="2"/>
  <c r="AE87" i="2"/>
  <c r="AE93" i="2"/>
  <c r="AE95" i="2"/>
  <c r="AE102" i="2"/>
  <c r="AE100" i="2"/>
  <c r="AE98" i="2"/>
  <c r="AE106" i="2"/>
  <c r="AE97" i="2"/>
  <c r="AE96" i="2"/>
  <c r="AE101" i="2"/>
  <c r="AE99" i="2"/>
  <c r="AE103" i="2"/>
  <c r="AE104" i="2"/>
  <c r="AE105" i="2"/>
  <c r="AE107" i="2"/>
  <c r="AE108" i="2"/>
  <c r="AE112" i="2"/>
  <c r="AE109" i="2"/>
  <c r="AE110" i="2"/>
  <c r="AE113" i="2"/>
  <c r="AE114" i="2"/>
  <c r="AE115" i="2"/>
  <c r="AE116" i="2"/>
  <c r="AE111" i="2"/>
  <c r="AE129" i="2"/>
  <c r="AE120" i="2"/>
  <c r="AE121" i="2"/>
  <c r="AE118" i="2"/>
  <c r="AE122" i="2"/>
  <c r="AE123" i="2"/>
  <c r="AE124" i="2"/>
  <c r="AE125" i="2"/>
  <c r="AE126" i="2"/>
  <c r="AE127" i="2"/>
  <c r="AE128" i="2"/>
  <c r="AE117" i="2"/>
  <c r="AE134" i="2"/>
  <c r="AE131" i="2"/>
  <c r="AE132" i="2"/>
  <c r="AE130" i="2"/>
  <c r="AE135" i="2"/>
  <c r="AE137" i="2"/>
  <c r="AE138" i="2"/>
  <c r="AE133" i="2"/>
  <c r="AE139" i="2"/>
  <c r="AE140" i="2"/>
  <c r="AE136" i="2"/>
  <c r="AE142" i="2"/>
  <c r="AE141" i="2"/>
  <c r="AE148" i="2"/>
  <c r="AE152" i="2"/>
  <c r="AE143" i="2"/>
  <c r="AE144" i="2"/>
  <c r="AE145" i="2"/>
  <c r="AE149" i="2"/>
  <c r="AE150" i="2"/>
  <c r="AE146" i="2"/>
  <c r="AE151" i="2"/>
  <c r="AE153" i="2"/>
  <c r="AE147" i="2"/>
  <c r="AE155" i="2"/>
  <c r="AE154" i="2"/>
  <c r="AE160" i="2"/>
  <c r="AE156" i="2"/>
  <c r="AE159" i="2"/>
  <c r="AE161" i="2"/>
  <c r="AE162" i="2"/>
  <c r="AE163" i="2"/>
  <c r="AE165" i="2"/>
  <c r="AE164" i="2"/>
  <c r="AE157" i="2"/>
  <c r="AE166" i="2"/>
  <c r="AE158" i="2"/>
  <c r="AE172" i="2"/>
  <c r="AE174" i="2"/>
  <c r="AE168" i="2"/>
  <c r="AE178" i="2"/>
  <c r="AE169" i="2"/>
  <c r="AE170" i="2"/>
  <c r="AE171" i="2"/>
  <c r="AE179" i="2"/>
  <c r="AE180" i="2"/>
  <c r="AE181" i="2"/>
  <c r="AE182" i="2"/>
  <c r="AE183" i="2"/>
  <c r="AE175" i="2"/>
  <c r="AE176" i="2"/>
  <c r="AE177" i="2"/>
  <c r="AE186" i="2"/>
  <c r="AE188" i="2"/>
  <c r="AE189" i="2"/>
  <c r="AE173" i="2"/>
  <c r="AE185" i="2"/>
  <c r="AE190" i="2"/>
  <c r="AE187" i="2"/>
  <c r="AE184" i="2"/>
  <c r="AE192" i="2"/>
  <c r="AE202" i="2"/>
  <c r="AE197" i="2"/>
  <c r="AE215" i="2"/>
  <c r="AE211" i="2"/>
  <c r="AE201" i="2"/>
  <c r="AE200" i="2"/>
  <c r="AE193" i="2"/>
  <c r="AE191" i="2"/>
  <c r="AE194" i="2"/>
  <c r="AE203" i="2"/>
  <c r="AE195" i="2"/>
  <c r="AE204" i="2"/>
  <c r="AE196" i="2"/>
  <c r="AE205" i="2"/>
  <c r="AE206" i="2"/>
  <c r="AE209" i="2"/>
  <c r="AE208" i="2"/>
  <c r="AE210" i="2"/>
  <c r="AE212" i="2"/>
  <c r="AE213" i="2"/>
  <c r="AE214" i="2"/>
  <c r="AE216" i="2"/>
  <c r="AE199" i="2"/>
  <c r="AE198" i="2"/>
  <c r="AE207" i="2"/>
  <c r="AE221" i="2"/>
  <c r="AE217" i="2"/>
  <c r="AE225" i="2"/>
  <c r="AE226" i="2"/>
  <c r="AE219" i="2"/>
  <c r="AE220" i="2"/>
  <c r="AE228" i="2"/>
  <c r="AE229" i="2"/>
  <c r="AE231" i="2"/>
  <c r="AE233" i="2"/>
  <c r="AE234" i="2"/>
  <c r="AE227" i="2"/>
  <c r="AE222" i="2"/>
  <c r="AE224" i="2"/>
  <c r="AE232" i="2"/>
  <c r="AE218" i="2"/>
  <c r="AE223" i="2"/>
  <c r="AE230" i="2"/>
  <c r="AE239" i="2"/>
  <c r="AE257" i="2"/>
  <c r="AE249" i="2"/>
  <c r="AE248" i="2"/>
  <c r="AE235" i="2"/>
  <c r="AE236" i="2"/>
  <c r="AE237" i="2"/>
  <c r="AE244" i="2"/>
  <c r="AE245" i="2"/>
  <c r="AE238" i="2"/>
  <c r="AE246" i="2"/>
  <c r="AE240" i="2"/>
  <c r="AE247" i="2"/>
  <c r="AE250" i="2"/>
  <c r="AE251" i="2"/>
  <c r="AE253" i="2"/>
  <c r="AE252" i="2"/>
  <c r="AE255" i="2"/>
  <c r="AE256" i="2"/>
  <c r="AE241" i="2"/>
  <c r="AE243" i="2"/>
  <c r="AE242" i="2"/>
  <c r="AE254" i="2"/>
  <c r="AE263" i="2"/>
  <c r="AE271" i="2"/>
  <c r="AE262" i="2"/>
  <c r="AE258" i="2"/>
  <c r="AE259" i="2"/>
  <c r="AE265" i="2"/>
  <c r="AE266" i="2"/>
  <c r="AE268" i="2"/>
  <c r="AE269" i="2"/>
  <c r="AE270" i="2"/>
  <c r="AE272" i="2"/>
  <c r="AE273" i="2"/>
  <c r="AE274" i="2"/>
  <c r="AE275" i="2"/>
  <c r="AE276" i="2"/>
  <c r="AE278" i="2"/>
  <c r="AE261" i="2"/>
  <c r="AE280" i="2"/>
  <c r="AE267" i="2"/>
  <c r="AE264" i="2"/>
  <c r="AE277" i="2"/>
  <c r="AE260" i="2"/>
  <c r="AE279" i="2"/>
  <c r="AF2" i="2" a="1"/>
  <c r="AF2" i="2" s="1"/>
  <c r="AF5" i="2" a="1"/>
  <c r="AF5" i="2" s="1"/>
  <c r="AF17" i="2" a="1"/>
  <c r="AF17" i="2" s="1"/>
  <c r="AF13" i="2" a="1"/>
  <c r="AF13" i="2" s="1"/>
  <c r="AF8" i="2" a="1"/>
  <c r="AF8" i="2" s="1"/>
  <c r="AF11" i="2" a="1"/>
  <c r="AF11" i="2" s="1"/>
  <c r="AF43" i="2" a="1"/>
  <c r="AF43" i="2" s="1"/>
  <c r="AF53" i="2" a="1"/>
  <c r="AF53" i="2" s="1"/>
  <c r="AF119" i="2" a="1"/>
  <c r="AF119" i="2" s="1"/>
  <c r="AF167" i="2" a="1"/>
  <c r="AF167" i="2" s="1"/>
  <c r="AF6" i="2" a="1"/>
  <c r="AF6" i="2" s="1"/>
  <c r="AF3" i="2" a="1"/>
  <c r="AF3" i="2" s="1"/>
  <c r="AF18" i="2" a="1"/>
  <c r="AF18" i="2" s="1"/>
  <c r="AF16" i="2" a="1"/>
  <c r="AF16" i="2" s="1"/>
  <c r="AF7" i="2" a="1"/>
  <c r="AF7" i="2" s="1"/>
  <c r="AF4" i="2" a="1"/>
  <c r="AF4" i="2" s="1"/>
  <c r="AF14" i="2" a="1"/>
  <c r="AF14" i="2" s="1"/>
  <c r="AF31" i="2" a="1"/>
  <c r="AF31" i="2" s="1"/>
  <c r="AF10" i="2" a="1"/>
  <c r="AF10" i="2" s="1"/>
  <c r="AF38" i="2" a="1"/>
  <c r="AF38" i="2" s="1"/>
  <c r="AF23" i="2" a="1"/>
  <c r="AF23" i="2" s="1"/>
  <c r="AF45" i="2" a="1"/>
  <c r="AF45" i="2" s="1"/>
  <c r="AF21" i="2" a="1"/>
  <c r="AF21" i="2" s="1"/>
  <c r="AF24" i="2" a="1"/>
  <c r="AF24" i="2" s="1"/>
  <c r="AF29" i="2" a="1"/>
  <c r="AF29" i="2" s="1"/>
  <c r="AF25" i="2" a="1"/>
  <c r="AF25" i="2" s="1"/>
  <c r="AF30" i="2" a="1"/>
  <c r="AF30" i="2" s="1"/>
  <c r="AF62" i="2" a="1"/>
  <c r="AF62" i="2" s="1"/>
  <c r="AF26" i="2" a="1"/>
  <c r="AF26" i="2" s="1"/>
  <c r="AF32" i="2" a="1"/>
  <c r="AF32" i="2" s="1"/>
  <c r="AF39" i="2" a="1"/>
  <c r="AF39" i="2" s="1"/>
  <c r="AF19" i="2" a="1"/>
  <c r="AF19" i="2" s="1"/>
  <c r="AF12" i="2" a="1"/>
  <c r="AF12" i="2" s="1"/>
  <c r="AF34" i="2" a="1"/>
  <c r="AF34" i="2" s="1"/>
  <c r="AF40" i="2" a="1"/>
  <c r="AF40" i="2" s="1"/>
  <c r="AF50" i="2" a="1"/>
  <c r="AF50" i="2" s="1"/>
  <c r="AF71" i="2" a="1"/>
  <c r="AF71" i="2" s="1"/>
  <c r="AF41" i="2" a="1"/>
  <c r="AF41" i="2" s="1"/>
  <c r="AF54" i="2" a="1"/>
  <c r="AF54" i="2" s="1"/>
  <c r="AF20" i="2" a="1"/>
  <c r="AF20" i="2" s="1"/>
  <c r="AF9" i="2" a="1"/>
  <c r="AF9" i="2" s="1"/>
  <c r="AF37" i="2" a="1"/>
  <c r="AF37" i="2" s="1"/>
  <c r="AF49" i="2" a="1"/>
  <c r="AF49" i="2" s="1"/>
  <c r="AF44" i="2" a="1"/>
  <c r="AF44" i="2" s="1"/>
  <c r="AF22" i="2" a="1"/>
  <c r="AF22" i="2" s="1"/>
  <c r="AF63" i="2" a="1"/>
  <c r="AF63" i="2" s="1"/>
  <c r="AF27" i="2" a="1"/>
  <c r="AF27" i="2" s="1"/>
  <c r="AF76" i="2" a="1"/>
  <c r="AF76" i="2" s="1"/>
  <c r="AF33" i="2" a="1"/>
  <c r="AF33" i="2" s="1"/>
  <c r="AF35" i="2" a="1"/>
  <c r="AF35" i="2" s="1"/>
  <c r="AF48" i="2" a="1"/>
  <c r="AF48" i="2" s="1"/>
  <c r="AF55" i="2" a="1"/>
  <c r="AF55" i="2" s="1"/>
  <c r="AF85" i="2" a="1"/>
  <c r="AF85" i="2" s="1"/>
  <c r="AF36" i="2" a="1"/>
  <c r="AF36" i="2" s="1"/>
  <c r="AF51" i="2" a="1"/>
  <c r="AF51" i="2" s="1"/>
  <c r="AF15" i="2" a="1"/>
  <c r="AF15" i="2" s="1"/>
  <c r="AF28" i="2" a="1"/>
  <c r="AF28" i="2" s="1"/>
  <c r="AF57" i="2" a="1"/>
  <c r="AF57" i="2" s="1"/>
  <c r="AF58" i="2" a="1"/>
  <c r="AF58" i="2" s="1"/>
  <c r="AF64" i="2" a="1"/>
  <c r="AF64" i="2" s="1"/>
  <c r="AF67" i="2" a="1"/>
  <c r="AF67" i="2" s="1"/>
  <c r="AF72" i="2" a="1"/>
  <c r="AF72" i="2" s="1"/>
  <c r="AF81" i="2" a="1"/>
  <c r="AF81" i="2" s="1"/>
  <c r="AF77" i="2" a="1"/>
  <c r="AF77" i="2" s="1"/>
  <c r="AF88" i="2" a="1"/>
  <c r="AF88" i="2" s="1"/>
  <c r="AF52" i="2" a="1"/>
  <c r="AF52" i="2" s="1"/>
  <c r="AF94" i="2" a="1"/>
  <c r="AF94" i="2" s="1"/>
  <c r="AF86" i="2" a="1"/>
  <c r="AF86" i="2" s="1"/>
  <c r="AF42" i="2" a="1"/>
  <c r="AF42" i="2" s="1"/>
  <c r="AF47" i="2" a="1"/>
  <c r="AF47" i="2" s="1"/>
  <c r="AF46" i="2" a="1"/>
  <c r="AF46" i="2" s="1"/>
  <c r="AF56" i="2" a="1"/>
  <c r="AF56" i="2" s="1"/>
  <c r="AF59" i="2" a="1"/>
  <c r="AF59" i="2" s="1"/>
  <c r="AF60" i="2" a="1"/>
  <c r="AF60" i="2" s="1"/>
  <c r="AF61" i="2" a="1"/>
  <c r="AF61" i="2" s="1"/>
  <c r="AF68" i="2" a="1"/>
  <c r="AF68" i="2" s="1"/>
  <c r="AF65" i="2" a="1"/>
  <c r="AF65" i="2" s="1"/>
  <c r="AF69" i="2" a="1"/>
  <c r="AF69" i="2" s="1"/>
  <c r="AF70" i="2" a="1"/>
  <c r="AF70" i="2" s="1"/>
  <c r="AF66" i="2" a="1"/>
  <c r="AF66" i="2" s="1"/>
  <c r="AF74" i="2" a="1"/>
  <c r="AF74" i="2" s="1"/>
  <c r="AF73" i="2" a="1"/>
  <c r="AF73" i="2" s="1"/>
  <c r="AF75" i="2" a="1"/>
  <c r="AF75" i="2" s="1"/>
  <c r="AF78" i="2" a="1"/>
  <c r="AF78" i="2" s="1"/>
  <c r="AF80" i="2" a="1"/>
  <c r="AF80" i="2" s="1"/>
  <c r="AF79" i="2" a="1"/>
  <c r="AF79" i="2" s="1"/>
  <c r="AF82" i="2" a="1"/>
  <c r="AF82" i="2" s="1"/>
  <c r="AF83" i="2" a="1"/>
  <c r="AF83" i="2" s="1"/>
  <c r="AF84" i="2" a="1"/>
  <c r="AF84" i="2" s="1"/>
  <c r="AF89" i="2" a="1"/>
  <c r="AF89" i="2" s="1"/>
  <c r="AF91" i="2" a="1"/>
  <c r="AF91" i="2" s="1"/>
  <c r="AF90" i="2" a="1"/>
  <c r="AF90" i="2" s="1"/>
  <c r="AF92" i="2" a="1"/>
  <c r="AF92" i="2" s="1"/>
  <c r="AF87" i="2" a="1"/>
  <c r="AF87" i="2" s="1"/>
  <c r="AF93" i="2" a="1"/>
  <c r="AF93" i="2" s="1"/>
  <c r="AF95" i="2" a="1"/>
  <c r="AF95" i="2" s="1"/>
  <c r="AF102" i="2" a="1"/>
  <c r="AF102" i="2" s="1"/>
  <c r="AF100" i="2" a="1"/>
  <c r="AF100" i="2" s="1"/>
  <c r="AF98" i="2" a="1"/>
  <c r="AF98" i="2" s="1"/>
  <c r="AF106" i="2" a="1"/>
  <c r="AF106" i="2" s="1"/>
  <c r="AF97" i="2" a="1"/>
  <c r="AF97" i="2" s="1"/>
  <c r="AF96" i="2" a="1"/>
  <c r="AF96" i="2" s="1"/>
  <c r="AF101" i="2" a="1"/>
  <c r="AF101" i="2" s="1"/>
  <c r="AF99" i="2" a="1"/>
  <c r="AF99" i="2" s="1"/>
  <c r="AF103" i="2" a="1"/>
  <c r="AF103" i="2" s="1"/>
  <c r="AF104" i="2" a="1"/>
  <c r="AF104" i="2" s="1"/>
  <c r="AF105" i="2" a="1"/>
  <c r="AF105" i="2" s="1"/>
  <c r="AF107" i="2" a="1"/>
  <c r="AF107" i="2" s="1"/>
  <c r="AF108" i="2" a="1"/>
  <c r="AF108" i="2" s="1"/>
  <c r="AF112" i="2" a="1"/>
  <c r="AF112" i="2" s="1"/>
  <c r="AF109" i="2" a="1"/>
  <c r="AF109" i="2" s="1"/>
  <c r="AF110" i="2" a="1"/>
  <c r="AF110" i="2" s="1"/>
  <c r="AF113" i="2" a="1"/>
  <c r="AF113" i="2" s="1"/>
  <c r="AF114" i="2" a="1"/>
  <c r="AF114" i="2" s="1"/>
  <c r="AF115" i="2" a="1"/>
  <c r="AF115" i="2" s="1"/>
  <c r="AF116" i="2" a="1"/>
  <c r="AF116" i="2" s="1"/>
  <c r="AF111" i="2" a="1"/>
  <c r="AF111" i="2" s="1"/>
  <c r="AF129" i="2" a="1"/>
  <c r="AF129" i="2" s="1"/>
  <c r="AF120" i="2" a="1"/>
  <c r="AF120" i="2" s="1"/>
  <c r="AF121" i="2" a="1"/>
  <c r="AF121" i="2" s="1"/>
  <c r="AF118" i="2" a="1"/>
  <c r="AF118" i="2" s="1"/>
  <c r="AF122" i="2" a="1"/>
  <c r="AF122" i="2" s="1"/>
  <c r="AF123" i="2" a="1"/>
  <c r="AF123" i="2" s="1"/>
  <c r="AF124" i="2" a="1"/>
  <c r="AF124" i="2" s="1"/>
  <c r="AF125" i="2" a="1"/>
  <c r="AF125" i="2" s="1"/>
  <c r="AF126" i="2" a="1"/>
  <c r="AF126" i="2" s="1"/>
  <c r="AF127" i="2" a="1"/>
  <c r="AF127" i="2" s="1"/>
  <c r="AF128" i="2" a="1"/>
  <c r="AF128" i="2" s="1"/>
  <c r="AF117" i="2" a="1"/>
  <c r="AF117" i="2" s="1"/>
  <c r="AF134" i="2" a="1"/>
  <c r="AF134" i="2" s="1"/>
  <c r="AF131" i="2" a="1"/>
  <c r="AF131" i="2" s="1"/>
  <c r="AF132" i="2" a="1"/>
  <c r="AF132" i="2" s="1"/>
  <c r="AF130" i="2" a="1"/>
  <c r="AF130" i="2" s="1"/>
  <c r="AF135" i="2" a="1"/>
  <c r="AF135" i="2" s="1"/>
  <c r="AF137" i="2" a="1"/>
  <c r="AF137" i="2" s="1"/>
  <c r="AF138" i="2" a="1"/>
  <c r="AF138" i="2" s="1"/>
  <c r="AF133" i="2" a="1"/>
  <c r="AF133" i="2" s="1"/>
  <c r="AF139" i="2" a="1"/>
  <c r="AF139" i="2" s="1"/>
  <c r="AF140" i="2" a="1"/>
  <c r="AF140" i="2" s="1"/>
  <c r="AF136" i="2" a="1"/>
  <c r="AF136" i="2" s="1"/>
  <c r="AF142" i="2" a="1"/>
  <c r="AF142" i="2" s="1"/>
  <c r="AF141" i="2" a="1"/>
  <c r="AF141" i="2" s="1"/>
  <c r="AF148" i="2" a="1"/>
  <c r="AF148" i="2" s="1"/>
  <c r="AF152" i="2" a="1"/>
  <c r="AF152" i="2" s="1"/>
  <c r="AF143" i="2" a="1"/>
  <c r="AF143" i="2" s="1"/>
  <c r="AF144" i="2" a="1"/>
  <c r="AF144" i="2" s="1"/>
  <c r="AF145" i="2" a="1"/>
  <c r="AF145" i="2" s="1"/>
  <c r="AF149" i="2" a="1"/>
  <c r="AF149" i="2" s="1"/>
  <c r="AF150" i="2" a="1"/>
  <c r="AF150" i="2" s="1"/>
  <c r="AF146" i="2" a="1"/>
  <c r="AF146" i="2" s="1"/>
  <c r="AF151" i="2" a="1"/>
  <c r="AF151" i="2" s="1"/>
  <c r="AF153" i="2" a="1"/>
  <c r="AF153" i="2" s="1"/>
  <c r="AF147" i="2" a="1"/>
  <c r="AF147" i="2" s="1"/>
  <c r="AF155" i="2" a="1"/>
  <c r="AF155" i="2" s="1"/>
  <c r="AF154" i="2" a="1"/>
  <c r="AF154" i="2" s="1"/>
  <c r="AF160" i="2" a="1"/>
  <c r="AF160" i="2" s="1"/>
  <c r="AF156" i="2" a="1"/>
  <c r="AF156" i="2" s="1"/>
  <c r="AF159" i="2" a="1"/>
  <c r="AF159" i="2" s="1"/>
  <c r="AF161" i="2" a="1"/>
  <c r="AF161" i="2" s="1"/>
  <c r="AF162" i="2" a="1"/>
  <c r="AF162" i="2" s="1"/>
  <c r="AF163" i="2" a="1"/>
  <c r="AF163" i="2" s="1"/>
  <c r="AF165" i="2" a="1"/>
  <c r="AF165" i="2" s="1"/>
  <c r="AF164" i="2" a="1"/>
  <c r="AF164" i="2" s="1"/>
  <c r="AF157" i="2" a="1"/>
  <c r="AF157" i="2" s="1"/>
  <c r="AF166" i="2" a="1"/>
  <c r="AF166" i="2" s="1"/>
  <c r="AF158" i="2" a="1"/>
  <c r="AF158" i="2" s="1"/>
  <c r="AF172" i="2" a="1"/>
  <c r="AF172" i="2" s="1"/>
  <c r="AF174" i="2" a="1"/>
  <c r="AF174" i="2" s="1"/>
  <c r="AF168" i="2" a="1"/>
  <c r="AF168" i="2" s="1"/>
  <c r="AF178" i="2" a="1"/>
  <c r="AF178" i="2" s="1"/>
  <c r="AF169" i="2" a="1"/>
  <c r="AF169" i="2" s="1"/>
  <c r="AF170" i="2" a="1"/>
  <c r="AF170" i="2" s="1"/>
  <c r="AF171" i="2" a="1"/>
  <c r="AF171" i="2" s="1"/>
  <c r="AF179" i="2" a="1"/>
  <c r="AF179" i="2" s="1"/>
  <c r="AF180" i="2" a="1"/>
  <c r="AF180" i="2" s="1"/>
  <c r="AF181" i="2" a="1"/>
  <c r="AF181" i="2" s="1"/>
  <c r="AF182" i="2" a="1"/>
  <c r="AF182" i="2" s="1"/>
  <c r="AF183" i="2" a="1"/>
  <c r="AF183" i="2" s="1"/>
  <c r="AF175" i="2" a="1"/>
  <c r="AF175" i="2" s="1"/>
  <c r="AF176" i="2" a="1"/>
  <c r="AF176" i="2" s="1"/>
  <c r="AF177" i="2" a="1"/>
  <c r="AF177" i="2" s="1"/>
  <c r="AF186" i="2" a="1"/>
  <c r="AF186" i="2" s="1"/>
  <c r="AF188" i="2" a="1"/>
  <c r="AF188" i="2" s="1"/>
  <c r="AF189" i="2" a="1"/>
  <c r="AF189" i="2" s="1"/>
  <c r="AF173" i="2" a="1"/>
  <c r="AF173" i="2" s="1"/>
  <c r="AF185" i="2" a="1"/>
  <c r="AF185" i="2" s="1"/>
  <c r="AF190" i="2" a="1"/>
  <c r="AF190" i="2" s="1"/>
  <c r="AF187" i="2" a="1"/>
  <c r="AF187" i="2" s="1"/>
  <c r="AF184" i="2" a="1"/>
  <c r="AF184" i="2" s="1"/>
  <c r="AF192" i="2" a="1"/>
  <c r="AF192" i="2" s="1"/>
  <c r="AF202" i="2" a="1"/>
  <c r="AF202" i="2" s="1"/>
  <c r="AF197" i="2" a="1"/>
  <c r="AF197" i="2" s="1"/>
  <c r="AF215" i="2" a="1"/>
  <c r="AF215" i="2" s="1"/>
  <c r="AF211" i="2" a="1"/>
  <c r="AF211" i="2" s="1"/>
  <c r="AF201" i="2" a="1"/>
  <c r="AF201" i="2" s="1"/>
  <c r="AF200" i="2" a="1"/>
  <c r="AF200" i="2" s="1"/>
  <c r="AF193" i="2" a="1"/>
  <c r="AF193" i="2" s="1"/>
  <c r="AF191" i="2" a="1"/>
  <c r="AF191" i="2" s="1"/>
  <c r="AF194" i="2" a="1"/>
  <c r="AF194" i="2" s="1"/>
  <c r="AF203" i="2" a="1"/>
  <c r="AF203" i="2" s="1"/>
  <c r="AF195" i="2" a="1"/>
  <c r="AF195" i="2" s="1"/>
  <c r="AF204" i="2" a="1"/>
  <c r="AF204" i="2" s="1"/>
  <c r="AF196" i="2" a="1"/>
  <c r="AF196" i="2" s="1"/>
  <c r="AF205" i="2" a="1"/>
  <c r="AF205" i="2" s="1"/>
  <c r="AF206" i="2" a="1"/>
  <c r="AF206" i="2" s="1"/>
  <c r="AF209" i="2" a="1"/>
  <c r="AF209" i="2" s="1"/>
  <c r="AF208" i="2" a="1"/>
  <c r="AF208" i="2" s="1"/>
  <c r="AF210" i="2" a="1"/>
  <c r="AF210" i="2" s="1"/>
  <c r="AF212" i="2" a="1"/>
  <c r="AF212" i="2" s="1"/>
  <c r="AF213" i="2" a="1"/>
  <c r="AF213" i="2" s="1"/>
  <c r="AF214" i="2" a="1"/>
  <c r="AF214" i="2" s="1"/>
  <c r="AF216" i="2" a="1"/>
  <c r="AF216" i="2" s="1"/>
  <c r="AF199" i="2" a="1"/>
  <c r="AF199" i="2" s="1"/>
  <c r="AF198" i="2" a="1"/>
  <c r="AF198" i="2" s="1"/>
  <c r="AF207" i="2" a="1"/>
  <c r="AF207" i="2" s="1"/>
  <c r="AF221" i="2" a="1"/>
  <c r="AF221" i="2" s="1"/>
  <c r="AF217" i="2" a="1"/>
  <c r="AF217" i="2" s="1"/>
  <c r="AF225" i="2" a="1"/>
  <c r="AF225" i="2" s="1"/>
  <c r="AF226" i="2" a="1"/>
  <c r="AF226" i="2" s="1"/>
  <c r="AF219" i="2" a="1"/>
  <c r="AF219" i="2" s="1"/>
  <c r="AF220" i="2" a="1"/>
  <c r="AF220" i="2" s="1"/>
  <c r="AF228" i="2" a="1"/>
  <c r="AF228" i="2" s="1"/>
  <c r="AF229" i="2" a="1"/>
  <c r="AF229" i="2" s="1"/>
  <c r="AF231" i="2" a="1"/>
  <c r="AF231" i="2" s="1"/>
  <c r="AF233" i="2" a="1"/>
  <c r="AF233" i="2" s="1"/>
  <c r="AF234" i="2" a="1"/>
  <c r="AF234" i="2" s="1"/>
  <c r="AF227" i="2" a="1"/>
  <c r="AF227" i="2" s="1"/>
  <c r="AF222" i="2" a="1"/>
  <c r="AF222" i="2" s="1"/>
  <c r="AF224" i="2" a="1"/>
  <c r="AF224" i="2" s="1"/>
  <c r="AF232" i="2" a="1"/>
  <c r="AF232" i="2" s="1"/>
  <c r="AF218" i="2" a="1"/>
  <c r="AF218" i="2" s="1"/>
  <c r="AF223" i="2" a="1"/>
  <c r="AF223" i="2" s="1"/>
  <c r="AF230" i="2" a="1"/>
  <c r="AF230" i="2" s="1"/>
  <c r="AF239" i="2" a="1"/>
  <c r="AF239" i="2" s="1"/>
  <c r="AF257" i="2" a="1"/>
  <c r="AF257" i="2" s="1"/>
  <c r="AF249" i="2" a="1"/>
  <c r="AF249" i="2" s="1"/>
  <c r="AF248" i="2" a="1"/>
  <c r="AF248" i="2" s="1"/>
  <c r="AF235" i="2" a="1"/>
  <c r="AF235" i="2" s="1"/>
  <c r="AF236" i="2" a="1"/>
  <c r="AF236" i="2" s="1"/>
  <c r="AF237" i="2" a="1"/>
  <c r="AF237" i="2" s="1"/>
  <c r="AF244" i="2" a="1"/>
  <c r="AF244" i="2" s="1"/>
  <c r="AF245" i="2" a="1"/>
  <c r="AF245" i="2" s="1"/>
  <c r="AF238" i="2" a="1"/>
  <c r="AF238" i="2" s="1"/>
  <c r="AF246" i="2" a="1"/>
  <c r="AF246" i="2" s="1"/>
  <c r="AF240" i="2" a="1"/>
  <c r="AF240" i="2" s="1"/>
  <c r="AF247" i="2" a="1"/>
  <c r="AF247" i="2" s="1"/>
  <c r="AF250" i="2" a="1"/>
  <c r="AF250" i="2" s="1"/>
  <c r="AF251" i="2" a="1"/>
  <c r="AF251" i="2" s="1"/>
  <c r="AF253" i="2" a="1"/>
  <c r="AF253" i="2" s="1"/>
  <c r="AF252" i="2" a="1"/>
  <c r="AF252" i="2" s="1"/>
  <c r="AF255" i="2" a="1"/>
  <c r="AF255" i="2" s="1"/>
  <c r="AF256" i="2" a="1"/>
  <c r="AF256" i="2" s="1"/>
  <c r="AF241" i="2" a="1"/>
  <c r="AF241" i="2" s="1"/>
  <c r="AF243" i="2" a="1"/>
  <c r="AF243" i="2" s="1"/>
  <c r="AF242" i="2" a="1"/>
  <c r="AF242" i="2" s="1"/>
  <c r="AF254" i="2" a="1"/>
  <c r="AF254" i="2" s="1"/>
  <c r="AF263" i="2" a="1"/>
  <c r="AF263" i="2" s="1"/>
  <c r="AF271" i="2" a="1"/>
  <c r="AF271" i="2" s="1"/>
  <c r="AF262" i="2" a="1"/>
  <c r="AF262" i="2" s="1"/>
  <c r="AF258" i="2" a="1"/>
  <c r="AF258" i="2" s="1"/>
  <c r="AF259" i="2" a="1"/>
  <c r="AF259" i="2" s="1"/>
  <c r="AF265" i="2" a="1"/>
  <c r="AF265" i="2" s="1"/>
  <c r="AF266" i="2" a="1"/>
  <c r="AF266" i="2" s="1"/>
  <c r="AF268" i="2" a="1"/>
  <c r="AF268" i="2" s="1"/>
  <c r="AF269" i="2" a="1"/>
  <c r="AF269" i="2" s="1"/>
  <c r="AF270" i="2" a="1"/>
  <c r="AF270" i="2" s="1"/>
  <c r="AF272" i="2" a="1"/>
  <c r="AF272" i="2" s="1"/>
  <c r="AF273" i="2" a="1"/>
  <c r="AF273" i="2" s="1"/>
  <c r="AF274" i="2" a="1"/>
  <c r="AF274" i="2" s="1"/>
  <c r="AF275" i="2" a="1"/>
  <c r="AF275" i="2" s="1"/>
  <c r="AF276" i="2" a="1"/>
  <c r="AF276" i="2" s="1"/>
  <c r="AF278" i="2" a="1"/>
  <c r="AF278" i="2" s="1"/>
  <c r="AF261" i="2" a="1"/>
  <c r="AF261" i="2" s="1"/>
  <c r="AF280" i="2" a="1"/>
  <c r="AF280" i="2" s="1"/>
  <c r="AF267" i="2" a="1"/>
  <c r="AF267" i="2" s="1"/>
  <c r="AF264" i="2" a="1"/>
  <c r="AF264" i="2" s="1"/>
  <c r="AF277" i="2" a="1"/>
  <c r="AF277" i="2" s="1"/>
  <c r="AF260" i="2" a="1"/>
  <c r="AF260" i="2" s="1"/>
  <c r="AF279" i="2" a="1"/>
  <c r="AF279" i="2" s="1"/>
  <c r="AH2" i="2"/>
  <c r="AG2" i="2" a="1"/>
  <c r="AG2" i="2" s="1"/>
  <c r="AG5" i="2" a="1"/>
  <c r="AG5" i="2" s="1"/>
  <c r="AG17" i="2" a="1"/>
  <c r="AG17" i="2" s="1"/>
  <c r="AG13" i="2" a="1"/>
  <c r="AG13" i="2" s="1"/>
  <c r="AG8" i="2" a="1"/>
  <c r="AG8" i="2" s="1"/>
  <c r="AG11" i="2" a="1"/>
  <c r="AG11" i="2" s="1"/>
  <c r="AG43" i="2" a="1"/>
  <c r="AG43" i="2" s="1"/>
  <c r="AG53" i="2" a="1"/>
  <c r="AG53" i="2" s="1"/>
  <c r="AG119" i="2" a="1"/>
  <c r="AG119" i="2" s="1"/>
  <c r="AG167" i="2" a="1"/>
  <c r="AG167" i="2" s="1"/>
  <c r="AG6" i="2" a="1"/>
  <c r="AG6" i="2" s="1"/>
  <c r="AG3" i="2" a="1"/>
  <c r="AG3" i="2" s="1"/>
  <c r="AG18" i="2" a="1"/>
  <c r="AG18" i="2" s="1"/>
  <c r="AG16" i="2" a="1"/>
  <c r="AG16" i="2" s="1"/>
  <c r="AG7" i="2" a="1"/>
  <c r="AG7" i="2" s="1"/>
  <c r="AG4" i="2" a="1"/>
  <c r="AG4" i="2" s="1"/>
  <c r="AG14" i="2" a="1"/>
  <c r="AG14" i="2" s="1"/>
  <c r="AG31" i="2" a="1"/>
  <c r="AG31" i="2" s="1"/>
  <c r="AG10" i="2" a="1"/>
  <c r="AG10" i="2" s="1"/>
  <c r="AG38" i="2" a="1"/>
  <c r="AG38" i="2" s="1"/>
  <c r="AG23" i="2" a="1"/>
  <c r="AG23" i="2" s="1"/>
  <c r="AG45" i="2" a="1"/>
  <c r="AG45" i="2" s="1"/>
  <c r="AG21" i="2" a="1"/>
  <c r="AG21" i="2" s="1"/>
  <c r="AG24" i="2" a="1"/>
  <c r="AG24" i="2" s="1"/>
  <c r="AG29" i="2" a="1"/>
  <c r="AG29" i="2" s="1"/>
  <c r="AG25" i="2" a="1"/>
  <c r="AG25" i="2" s="1"/>
  <c r="AG30" i="2" a="1"/>
  <c r="AG30" i="2" s="1"/>
  <c r="AG62" i="2" a="1"/>
  <c r="AG62" i="2" s="1"/>
  <c r="AG26" i="2" a="1"/>
  <c r="AG26" i="2" s="1"/>
  <c r="AG32" i="2" a="1"/>
  <c r="AG32" i="2" s="1"/>
  <c r="AG39" i="2" a="1"/>
  <c r="AG39" i="2" s="1"/>
  <c r="AG19" i="2" a="1"/>
  <c r="AG19" i="2" s="1"/>
  <c r="AG12" i="2" a="1"/>
  <c r="AG12" i="2" s="1"/>
  <c r="AG34" i="2" a="1"/>
  <c r="AG34" i="2" s="1"/>
  <c r="AG40" i="2" a="1"/>
  <c r="AG40" i="2" s="1"/>
  <c r="AG50" i="2" a="1"/>
  <c r="AG50" i="2" s="1"/>
  <c r="AG71" i="2" a="1"/>
  <c r="AG71" i="2" s="1"/>
  <c r="AG41" i="2" a="1"/>
  <c r="AG41" i="2" s="1"/>
  <c r="AG54" i="2" a="1"/>
  <c r="AG54" i="2" s="1"/>
  <c r="AG20" i="2" a="1"/>
  <c r="AG20" i="2" s="1"/>
  <c r="AG9" i="2" a="1"/>
  <c r="AG9" i="2" s="1"/>
  <c r="AG37" i="2" a="1"/>
  <c r="AG37" i="2" s="1"/>
  <c r="AG49" i="2" a="1"/>
  <c r="AG49" i="2" s="1"/>
  <c r="AG44" i="2" a="1"/>
  <c r="AG44" i="2" s="1"/>
  <c r="AG22" i="2" a="1"/>
  <c r="AG22" i="2" s="1"/>
  <c r="AG63" i="2" a="1"/>
  <c r="AG63" i="2" s="1"/>
  <c r="AG27" i="2" a="1"/>
  <c r="AG27" i="2" s="1"/>
  <c r="AG76" i="2" a="1"/>
  <c r="AG76" i="2" s="1"/>
  <c r="AG33" i="2" a="1"/>
  <c r="AG33" i="2" s="1"/>
  <c r="AG35" i="2" a="1"/>
  <c r="AG35" i="2" s="1"/>
  <c r="AG48" i="2" a="1"/>
  <c r="AG48" i="2" s="1"/>
  <c r="AG55" i="2" a="1"/>
  <c r="AG55" i="2" s="1"/>
  <c r="AG85" i="2" a="1"/>
  <c r="AG85" i="2" s="1"/>
  <c r="AG36" i="2" a="1"/>
  <c r="AG36" i="2" s="1"/>
  <c r="AG51" i="2" a="1"/>
  <c r="AG51" i="2" s="1"/>
  <c r="AG15" i="2" a="1"/>
  <c r="AG15" i="2" s="1"/>
  <c r="AG28" i="2" a="1"/>
  <c r="AG28" i="2" s="1"/>
  <c r="AG57" i="2" a="1"/>
  <c r="AG57" i="2" s="1"/>
  <c r="AG58" i="2" a="1"/>
  <c r="AG58" i="2" s="1"/>
  <c r="AG64" i="2" a="1"/>
  <c r="AG64" i="2" s="1"/>
  <c r="AG67" i="2" a="1"/>
  <c r="AG67" i="2" s="1"/>
  <c r="AG72" i="2" a="1"/>
  <c r="AG72" i="2" s="1"/>
  <c r="AG81" i="2" a="1"/>
  <c r="AG81" i="2" s="1"/>
  <c r="AG77" i="2" a="1"/>
  <c r="AG77" i="2" s="1"/>
  <c r="AG88" i="2" a="1"/>
  <c r="AG88" i="2" s="1"/>
  <c r="AG52" i="2" a="1"/>
  <c r="AG52" i="2" s="1"/>
  <c r="AG94" i="2" a="1"/>
  <c r="AG94" i="2" s="1"/>
  <c r="AG86" i="2" a="1"/>
  <c r="AG86" i="2" s="1"/>
  <c r="AG42" i="2" a="1"/>
  <c r="AG42" i="2" s="1"/>
  <c r="AG47" i="2" a="1"/>
  <c r="AG47" i="2" s="1"/>
  <c r="AG46" i="2" a="1"/>
  <c r="AG46" i="2" s="1"/>
  <c r="AG56" i="2" a="1"/>
  <c r="AG56" i="2" s="1"/>
  <c r="AG59" i="2" a="1"/>
  <c r="AG59" i="2" s="1"/>
  <c r="AG60" i="2" a="1"/>
  <c r="AG60" i="2" s="1"/>
  <c r="AG61" i="2" a="1"/>
  <c r="AG61" i="2" s="1"/>
  <c r="AG68" i="2" a="1"/>
  <c r="AG68" i="2" s="1"/>
  <c r="AG65" i="2" a="1"/>
  <c r="AG65" i="2" s="1"/>
  <c r="AG69" i="2" a="1"/>
  <c r="AG69" i="2" s="1"/>
  <c r="AG70" i="2" a="1"/>
  <c r="AG70" i="2" s="1"/>
  <c r="AG66" i="2" a="1"/>
  <c r="AG66" i="2" s="1"/>
  <c r="AG74" i="2" a="1"/>
  <c r="AG74" i="2" s="1"/>
  <c r="AG73" i="2" a="1"/>
  <c r="AG73" i="2" s="1"/>
  <c r="AG75" i="2" a="1"/>
  <c r="AG75" i="2" s="1"/>
  <c r="AG78" i="2" a="1"/>
  <c r="AG78" i="2" s="1"/>
  <c r="AG80" i="2" a="1"/>
  <c r="AG80" i="2" s="1"/>
  <c r="AG79" i="2" a="1"/>
  <c r="AG79" i="2" s="1"/>
  <c r="AG82" i="2" a="1"/>
  <c r="AG82" i="2" s="1"/>
  <c r="AG83" i="2" a="1"/>
  <c r="AG83" i="2" s="1"/>
  <c r="AG84" i="2" a="1"/>
  <c r="AG84" i="2" s="1"/>
  <c r="AG89" i="2" a="1"/>
  <c r="AG89" i="2" s="1"/>
  <c r="AG91" i="2" a="1"/>
  <c r="AG91" i="2" s="1"/>
  <c r="AG90" i="2" a="1"/>
  <c r="AG90" i="2" s="1"/>
  <c r="AG92" i="2" a="1"/>
  <c r="AG92" i="2" s="1"/>
  <c r="AG87" i="2" a="1"/>
  <c r="AG87" i="2" s="1"/>
  <c r="AG93" i="2" a="1"/>
  <c r="AG93" i="2" s="1"/>
  <c r="AG95" i="2" a="1"/>
  <c r="AG95" i="2" s="1"/>
  <c r="AG102" i="2" a="1"/>
  <c r="AG102" i="2" s="1"/>
  <c r="AG100" i="2" a="1"/>
  <c r="AG100" i="2" s="1"/>
  <c r="AG98" i="2" a="1"/>
  <c r="AG98" i="2" s="1"/>
  <c r="AG106" i="2" a="1"/>
  <c r="AG106" i="2" s="1"/>
  <c r="AG97" i="2" a="1"/>
  <c r="AG97" i="2" s="1"/>
  <c r="AG96" i="2" a="1"/>
  <c r="AG96" i="2" s="1"/>
  <c r="AG101" i="2" a="1"/>
  <c r="AG101" i="2" s="1"/>
  <c r="AG99" i="2" a="1"/>
  <c r="AG99" i="2" s="1"/>
  <c r="AG103" i="2" a="1"/>
  <c r="AG103" i="2" s="1"/>
  <c r="AG104" i="2" a="1"/>
  <c r="AG104" i="2" s="1"/>
  <c r="AG105" i="2" a="1"/>
  <c r="AG105" i="2" s="1"/>
  <c r="AG107" i="2" a="1"/>
  <c r="AG107" i="2" s="1"/>
  <c r="AG108" i="2" a="1"/>
  <c r="AG108" i="2" s="1"/>
  <c r="AG112" i="2" a="1"/>
  <c r="AG112" i="2" s="1"/>
  <c r="AG109" i="2" a="1"/>
  <c r="AG109" i="2" s="1"/>
  <c r="AG110" i="2" a="1"/>
  <c r="AG110" i="2" s="1"/>
  <c r="AG113" i="2" a="1"/>
  <c r="AG113" i="2" s="1"/>
  <c r="AG114" i="2" a="1"/>
  <c r="AG114" i="2" s="1"/>
  <c r="AG115" i="2" a="1"/>
  <c r="AG115" i="2" s="1"/>
  <c r="AG116" i="2" a="1"/>
  <c r="AG116" i="2" s="1"/>
  <c r="AG111" i="2" a="1"/>
  <c r="AG111" i="2" s="1"/>
  <c r="AG129" i="2" a="1"/>
  <c r="AG129" i="2" s="1"/>
  <c r="AG120" i="2" a="1"/>
  <c r="AG120" i="2" s="1"/>
  <c r="AG121" i="2" a="1"/>
  <c r="AG121" i="2" s="1"/>
  <c r="AG118" i="2" a="1"/>
  <c r="AG118" i="2" s="1"/>
  <c r="AG122" i="2" a="1"/>
  <c r="AG122" i="2" s="1"/>
  <c r="AG123" i="2" a="1"/>
  <c r="AG123" i="2" s="1"/>
  <c r="AG124" i="2" a="1"/>
  <c r="AG124" i="2" s="1"/>
  <c r="AG125" i="2" a="1"/>
  <c r="AG125" i="2" s="1"/>
  <c r="AG126" i="2" a="1"/>
  <c r="AG126" i="2" s="1"/>
  <c r="AG127" i="2" a="1"/>
  <c r="AG127" i="2" s="1"/>
  <c r="AG128" i="2" a="1"/>
  <c r="AG128" i="2" s="1"/>
  <c r="AG117" i="2" a="1"/>
  <c r="AG117" i="2" s="1"/>
  <c r="AG134" i="2" a="1"/>
  <c r="AG134" i="2" s="1"/>
  <c r="AG131" i="2" a="1"/>
  <c r="AG131" i="2" s="1"/>
  <c r="AG132" i="2" a="1"/>
  <c r="AG132" i="2" s="1"/>
  <c r="AG130" i="2" a="1"/>
  <c r="AG130" i="2" s="1"/>
  <c r="AG135" i="2" a="1"/>
  <c r="AG135" i="2" s="1"/>
  <c r="AG137" i="2" a="1"/>
  <c r="AG137" i="2" s="1"/>
  <c r="AG138" i="2" a="1"/>
  <c r="AG138" i="2" s="1"/>
  <c r="AG133" i="2" a="1"/>
  <c r="AG133" i="2" s="1"/>
  <c r="AG139" i="2" a="1"/>
  <c r="AG139" i="2" s="1"/>
  <c r="AG140" i="2" a="1"/>
  <c r="AG140" i="2" s="1"/>
  <c r="AG136" i="2" a="1"/>
  <c r="AG136" i="2" s="1"/>
  <c r="AG142" i="2" a="1"/>
  <c r="AG142" i="2" s="1"/>
  <c r="AG141" i="2" a="1"/>
  <c r="AG141" i="2" s="1"/>
  <c r="AG148" i="2" a="1"/>
  <c r="AG148" i="2" s="1"/>
  <c r="AG152" i="2" a="1"/>
  <c r="AG152" i="2" s="1"/>
  <c r="AG143" i="2" a="1"/>
  <c r="AG143" i="2" s="1"/>
  <c r="AG144" i="2" a="1"/>
  <c r="AG144" i="2" s="1"/>
  <c r="AG145" i="2" a="1"/>
  <c r="AG145" i="2" s="1"/>
  <c r="AG149" i="2" a="1"/>
  <c r="AG149" i="2" s="1"/>
  <c r="AG150" i="2" a="1"/>
  <c r="AG150" i="2" s="1"/>
  <c r="AG146" i="2" a="1"/>
  <c r="AG146" i="2" s="1"/>
  <c r="AG151" i="2" a="1"/>
  <c r="AG151" i="2" s="1"/>
  <c r="AG153" i="2" a="1"/>
  <c r="AG153" i="2" s="1"/>
  <c r="AG147" i="2" a="1"/>
  <c r="AG147" i="2" s="1"/>
  <c r="AG155" i="2" a="1"/>
  <c r="AG155" i="2" s="1"/>
  <c r="AG154" i="2" a="1"/>
  <c r="AG154" i="2" s="1"/>
  <c r="AG160" i="2" a="1"/>
  <c r="AG160" i="2" s="1"/>
  <c r="AG156" i="2" a="1"/>
  <c r="AG156" i="2" s="1"/>
  <c r="AG159" i="2" a="1"/>
  <c r="AG159" i="2" s="1"/>
  <c r="AG161" i="2" a="1"/>
  <c r="AG161" i="2" s="1"/>
  <c r="AG162" i="2" a="1"/>
  <c r="AG162" i="2" s="1"/>
  <c r="AG163" i="2" a="1"/>
  <c r="AG163" i="2" s="1"/>
  <c r="AG165" i="2" a="1"/>
  <c r="AG165" i="2" s="1"/>
  <c r="AG164" i="2" a="1"/>
  <c r="AG164" i="2" s="1"/>
  <c r="AG157" i="2" a="1"/>
  <c r="AG157" i="2" s="1"/>
  <c r="AG166" i="2" a="1"/>
  <c r="AG166" i="2" s="1"/>
  <c r="AG158" i="2" a="1"/>
  <c r="AG158" i="2" s="1"/>
  <c r="AG172" i="2" a="1"/>
  <c r="AG172" i="2" s="1"/>
  <c r="AG174" i="2" a="1"/>
  <c r="AG174" i="2" s="1"/>
  <c r="AG168" i="2" a="1"/>
  <c r="AG168" i="2" s="1"/>
  <c r="AG178" i="2" a="1"/>
  <c r="AG178" i="2" s="1"/>
  <c r="AG169" i="2" a="1"/>
  <c r="AG169" i="2" s="1"/>
  <c r="AG170" i="2" a="1"/>
  <c r="AG170" i="2" s="1"/>
  <c r="AG171" i="2" a="1"/>
  <c r="AG171" i="2" s="1"/>
  <c r="AG179" i="2" a="1"/>
  <c r="AG179" i="2" s="1"/>
  <c r="AG180" i="2" a="1"/>
  <c r="AG180" i="2" s="1"/>
  <c r="AG181" i="2" a="1"/>
  <c r="AG181" i="2" s="1"/>
  <c r="AG182" i="2" a="1"/>
  <c r="AG182" i="2" s="1"/>
  <c r="AG183" i="2" a="1"/>
  <c r="AG183" i="2" s="1"/>
  <c r="AG175" i="2" a="1"/>
  <c r="AG175" i="2" s="1"/>
  <c r="AG176" i="2" a="1"/>
  <c r="AG176" i="2" s="1"/>
  <c r="AG177" i="2" a="1"/>
  <c r="AG177" i="2" s="1"/>
  <c r="AG186" i="2" a="1"/>
  <c r="AG186" i="2" s="1"/>
  <c r="AG188" i="2" a="1"/>
  <c r="AG188" i="2" s="1"/>
  <c r="AG189" i="2" a="1"/>
  <c r="AG189" i="2" s="1"/>
  <c r="AG173" i="2" a="1"/>
  <c r="AG173" i="2" s="1"/>
  <c r="AG185" i="2" a="1"/>
  <c r="AG185" i="2" s="1"/>
  <c r="AG190" i="2" a="1"/>
  <c r="AG190" i="2" s="1"/>
  <c r="AG187" i="2" a="1"/>
  <c r="AG187" i="2" s="1"/>
  <c r="AG184" i="2" a="1"/>
  <c r="AG184" i="2" s="1"/>
  <c r="AG192" i="2" a="1"/>
  <c r="AG192" i="2" s="1"/>
  <c r="AG202" i="2" a="1"/>
  <c r="AG202" i="2" s="1"/>
  <c r="AG197" i="2" a="1"/>
  <c r="AG197" i="2" s="1"/>
  <c r="AG215" i="2" a="1"/>
  <c r="AG215" i="2" s="1"/>
  <c r="AG211" i="2" a="1"/>
  <c r="AG211" i="2" s="1"/>
  <c r="AG201" i="2" a="1"/>
  <c r="AG201" i="2" s="1"/>
  <c r="AG200" i="2" a="1"/>
  <c r="AG200" i="2" s="1"/>
  <c r="AG193" i="2" a="1"/>
  <c r="AG193" i="2" s="1"/>
  <c r="AG191" i="2" a="1"/>
  <c r="AG191" i="2" s="1"/>
  <c r="AG194" i="2" a="1"/>
  <c r="AG194" i="2" s="1"/>
  <c r="AG203" i="2" a="1"/>
  <c r="AG203" i="2" s="1"/>
  <c r="AG195" i="2" a="1"/>
  <c r="AG195" i="2" s="1"/>
  <c r="AG204" i="2" a="1"/>
  <c r="AG204" i="2" s="1"/>
  <c r="AG196" i="2" a="1"/>
  <c r="AG196" i="2" s="1"/>
  <c r="AG205" i="2" a="1"/>
  <c r="AG205" i="2" s="1"/>
  <c r="AG206" i="2" a="1"/>
  <c r="AG206" i="2" s="1"/>
  <c r="AG209" i="2" a="1"/>
  <c r="AG209" i="2" s="1"/>
  <c r="AG208" i="2" a="1"/>
  <c r="AG208" i="2" s="1"/>
  <c r="AG210" i="2" a="1"/>
  <c r="AG210" i="2" s="1"/>
  <c r="AG212" i="2" a="1"/>
  <c r="AG212" i="2" s="1"/>
  <c r="AG213" i="2" a="1"/>
  <c r="AG213" i="2" s="1"/>
  <c r="AG214" i="2" a="1"/>
  <c r="AG214" i="2" s="1"/>
  <c r="AG216" i="2" a="1"/>
  <c r="AG216" i="2" s="1"/>
  <c r="AG199" i="2" a="1"/>
  <c r="AG199" i="2" s="1"/>
  <c r="AG198" i="2" a="1"/>
  <c r="AG198" i="2" s="1"/>
  <c r="AG207" i="2" a="1"/>
  <c r="AG207" i="2" s="1"/>
  <c r="AG221" i="2" a="1"/>
  <c r="AG221" i="2" s="1"/>
  <c r="AG217" i="2" a="1"/>
  <c r="AG217" i="2" s="1"/>
  <c r="AG225" i="2" a="1"/>
  <c r="AG225" i="2" s="1"/>
  <c r="AG226" i="2" a="1"/>
  <c r="AG226" i="2" s="1"/>
  <c r="AG219" i="2" a="1"/>
  <c r="AG219" i="2" s="1"/>
  <c r="AG220" i="2" a="1"/>
  <c r="AG220" i="2" s="1"/>
  <c r="AG228" i="2" a="1"/>
  <c r="AG228" i="2" s="1"/>
  <c r="AG229" i="2" a="1"/>
  <c r="AG229" i="2" s="1"/>
  <c r="AG231" i="2" a="1"/>
  <c r="AG231" i="2" s="1"/>
  <c r="AG233" i="2" a="1"/>
  <c r="AG233" i="2" s="1"/>
  <c r="AG234" i="2" a="1"/>
  <c r="AG234" i="2" s="1"/>
  <c r="AG227" i="2" a="1"/>
  <c r="AG227" i="2" s="1"/>
  <c r="AG222" i="2" a="1"/>
  <c r="AG222" i="2" s="1"/>
  <c r="AG224" i="2" a="1"/>
  <c r="AG224" i="2" s="1"/>
  <c r="AG232" i="2" a="1"/>
  <c r="AG232" i="2" s="1"/>
  <c r="AG218" i="2" a="1"/>
  <c r="AG218" i="2" s="1"/>
  <c r="AG223" i="2" a="1"/>
  <c r="AG223" i="2" s="1"/>
  <c r="AG230" i="2" a="1"/>
  <c r="AG230" i="2" s="1"/>
  <c r="AG239" i="2" a="1"/>
  <c r="AG239" i="2" s="1"/>
  <c r="AG257" i="2" a="1"/>
  <c r="AG257" i="2" s="1"/>
  <c r="AG249" i="2" a="1"/>
  <c r="AG249" i="2" s="1"/>
  <c r="AG248" i="2" a="1"/>
  <c r="AG248" i="2" s="1"/>
  <c r="AG235" i="2" a="1"/>
  <c r="AG235" i="2" s="1"/>
  <c r="AG236" i="2" a="1"/>
  <c r="AG236" i="2" s="1"/>
  <c r="AG237" i="2" a="1"/>
  <c r="AG237" i="2" s="1"/>
  <c r="AG244" i="2" a="1"/>
  <c r="AG244" i="2" s="1"/>
  <c r="AG245" i="2" a="1"/>
  <c r="AG245" i="2" s="1"/>
  <c r="AG238" i="2" a="1"/>
  <c r="AG238" i="2" s="1"/>
  <c r="AG246" i="2" a="1"/>
  <c r="AG246" i="2" s="1"/>
  <c r="AG240" i="2" a="1"/>
  <c r="AG240" i="2" s="1"/>
  <c r="AG247" i="2" a="1"/>
  <c r="AG247" i="2" s="1"/>
  <c r="AG250" i="2" a="1"/>
  <c r="AG250" i="2" s="1"/>
  <c r="AG251" i="2" a="1"/>
  <c r="AG251" i="2" s="1"/>
  <c r="AG253" i="2" a="1"/>
  <c r="AG253" i="2" s="1"/>
  <c r="AG252" i="2" a="1"/>
  <c r="AG252" i="2" s="1"/>
  <c r="AG255" i="2" a="1"/>
  <c r="AG255" i="2" s="1"/>
  <c r="AG256" i="2" a="1"/>
  <c r="AG256" i="2" s="1"/>
  <c r="AG241" i="2" a="1"/>
  <c r="AG241" i="2" s="1"/>
  <c r="AG243" i="2" a="1"/>
  <c r="AG243" i="2" s="1"/>
  <c r="AG242" i="2" a="1"/>
  <c r="AG242" i="2" s="1"/>
  <c r="AG254" i="2" a="1"/>
  <c r="AG254" i="2" s="1"/>
  <c r="AG263" i="2" a="1"/>
  <c r="AG263" i="2" s="1"/>
  <c r="AG271" i="2" a="1"/>
  <c r="AG271" i="2" s="1"/>
  <c r="AG262" i="2" a="1"/>
  <c r="AG262" i="2" s="1"/>
  <c r="AG258" i="2" a="1"/>
  <c r="AG258" i="2" s="1"/>
  <c r="AG259" i="2" a="1"/>
  <c r="AG259" i="2" s="1"/>
  <c r="AG265" i="2" a="1"/>
  <c r="AG265" i="2" s="1"/>
  <c r="AG266" i="2" a="1"/>
  <c r="AG266" i="2" s="1"/>
  <c r="AG268" i="2" a="1"/>
  <c r="AG268" i="2" s="1"/>
  <c r="AG269" i="2" a="1"/>
  <c r="AG269" i="2" s="1"/>
  <c r="AG270" i="2" a="1"/>
  <c r="AG270" i="2" s="1"/>
  <c r="AG272" i="2" a="1"/>
  <c r="AG272" i="2" s="1"/>
  <c r="AG273" i="2" a="1"/>
  <c r="AG273" i="2" s="1"/>
  <c r="AG274" i="2" a="1"/>
  <c r="AG274" i="2" s="1"/>
  <c r="AG275" i="2" a="1"/>
  <c r="AG275" i="2" s="1"/>
  <c r="AG276" i="2" a="1"/>
  <c r="AG276" i="2" s="1"/>
  <c r="AG278" i="2" a="1"/>
  <c r="AG278" i="2" s="1"/>
  <c r="AG261" i="2" a="1"/>
  <c r="AG261" i="2" s="1"/>
  <c r="AG280" i="2" a="1"/>
  <c r="AG280" i="2" s="1"/>
  <c r="AG267" i="2" a="1"/>
  <c r="AG267" i="2" s="1"/>
  <c r="AG264" i="2" a="1"/>
  <c r="AG264" i="2" s="1"/>
  <c r="AG277" i="2" a="1"/>
  <c r="AG277" i="2" s="1"/>
  <c r="AG260" i="2" a="1"/>
  <c r="AG260" i="2" s="1"/>
  <c r="AG279" i="2" a="1"/>
  <c r="AG279" i="2" s="1"/>
  <c r="AH5" i="2"/>
  <c r="AH17" i="2"/>
  <c r="AH13" i="2"/>
  <c r="AH8" i="2"/>
  <c r="AH11" i="2"/>
  <c r="AH43" i="2"/>
  <c r="AH53" i="2"/>
  <c r="AH119" i="2"/>
  <c r="AH167" i="2"/>
  <c r="AH6" i="2"/>
  <c r="AH3" i="2"/>
  <c r="AH18" i="2"/>
  <c r="AH16" i="2"/>
  <c r="AH7" i="2"/>
  <c r="AH4" i="2"/>
  <c r="AH14" i="2"/>
  <c r="AH31" i="2"/>
  <c r="AH10" i="2"/>
  <c r="AH38" i="2"/>
  <c r="AH23" i="2"/>
  <c r="AH45" i="2"/>
  <c r="AH21" i="2"/>
  <c r="AH24" i="2"/>
  <c r="AH29" i="2"/>
  <c r="AH25" i="2"/>
  <c r="AH30" i="2"/>
  <c r="AH62" i="2"/>
  <c r="AH26" i="2"/>
  <c r="AH32" i="2"/>
  <c r="AH39" i="2"/>
  <c r="AH19" i="2"/>
  <c r="AH12" i="2"/>
  <c r="AH34" i="2"/>
  <c r="AH40" i="2"/>
  <c r="AH50" i="2"/>
  <c r="AH71" i="2"/>
  <c r="AH41" i="2"/>
  <c r="AH54" i="2"/>
  <c r="AH20" i="2"/>
  <c r="AH9" i="2"/>
  <c r="AH37" i="2"/>
  <c r="AH49" i="2"/>
  <c r="AH44" i="2"/>
  <c r="AH22" i="2"/>
  <c r="AH63" i="2"/>
  <c r="AH27" i="2"/>
  <c r="AH76" i="2"/>
  <c r="AH33" i="2"/>
  <c r="AH35" i="2"/>
  <c r="AH48" i="2"/>
  <c r="AH55" i="2"/>
  <c r="AH85" i="2"/>
  <c r="AH36" i="2"/>
  <c r="AH51" i="2"/>
  <c r="AH15" i="2"/>
  <c r="AH28" i="2"/>
  <c r="AH57" i="2"/>
  <c r="AH58" i="2"/>
  <c r="AH64" i="2"/>
  <c r="AH67" i="2"/>
  <c r="AH72" i="2"/>
  <c r="AH81" i="2"/>
  <c r="AH77" i="2"/>
  <c r="AH88" i="2"/>
  <c r="AH52" i="2"/>
  <c r="AH94" i="2"/>
  <c r="AH86" i="2"/>
  <c r="AH42" i="2"/>
  <c r="AH47" i="2"/>
  <c r="AH46" i="2"/>
  <c r="AH56" i="2"/>
  <c r="AH59" i="2"/>
  <c r="AH60" i="2"/>
  <c r="AH61" i="2"/>
  <c r="AH68" i="2"/>
  <c r="AH65" i="2"/>
  <c r="AH69" i="2"/>
  <c r="AH70" i="2"/>
  <c r="AH66" i="2"/>
  <c r="AH74" i="2"/>
  <c r="AH73" i="2"/>
  <c r="AH75" i="2"/>
  <c r="AH78" i="2"/>
  <c r="AH80" i="2"/>
  <c r="AH79" i="2"/>
  <c r="AH82" i="2"/>
  <c r="AH83" i="2"/>
  <c r="AH84" i="2"/>
  <c r="AH89" i="2"/>
  <c r="AH91" i="2"/>
  <c r="AH90" i="2"/>
  <c r="AH92" i="2"/>
  <c r="AH87" i="2"/>
  <c r="AH93" i="2"/>
  <c r="AH95" i="2"/>
  <c r="AH102" i="2"/>
  <c r="AH100" i="2"/>
  <c r="AH98" i="2"/>
  <c r="AH106" i="2"/>
  <c r="AH97" i="2"/>
  <c r="AH96" i="2"/>
  <c r="AH101" i="2"/>
  <c r="AH99" i="2"/>
  <c r="AH103" i="2"/>
  <c r="AH104" i="2"/>
  <c r="AH105" i="2"/>
  <c r="AH107" i="2"/>
  <c r="AH108" i="2"/>
  <c r="AH112" i="2"/>
  <c r="AH109" i="2"/>
  <c r="AH110" i="2"/>
  <c r="AH113" i="2"/>
  <c r="AH114" i="2"/>
  <c r="AH115" i="2"/>
  <c r="AH116" i="2"/>
  <c r="AH111" i="2"/>
  <c r="AH129" i="2"/>
  <c r="AH120" i="2"/>
  <c r="AH121" i="2"/>
  <c r="AH118" i="2"/>
  <c r="AH122" i="2"/>
  <c r="AH123" i="2"/>
  <c r="AH124" i="2"/>
  <c r="AH125" i="2"/>
  <c r="AH126" i="2"/>
  <c r="AH127" i="2"/>
  <c r="AH128" i="2"/>
  <c r="AH117" i="2"/>
  <c r="AH134" i="2"/>
  <c r="AH131" i="2"/>
  <c r="AH132" i="2"/>
  <c r="AH130" i="2"/>
  <c r="AH135" i="2"/>
  <c r="AH137" i="2"/>
  <c r="AH138" i="2"/>
  <c r="AH133" i="2"/>
  <c r="AH139" i="2"/>
  <c r="AH140" i="2"/>
  <c r="AH136" i="2"/>
  <c r="AH142" i="2"/>
  <c r="AH141" i="2"/>
  <c r="AH148" i="2"/>
  <c r="AH152" i="2"/>
  <c r="AH143" i="2"/>
  <c r="AH144" i="2"/>
  <c r="AH145" i="2"/>
  <c r="AH149" i="2"/>
  <c r="AH150" i="2"/>
  <c r="AH146" i="2"/>
  <c r="AH151" i="2"/>
  <c r="AH153" i="2"/>
  <c r="AH147" i="2"/>
  <c r="AH155" i="2"/>
  <c r="AH154" i="2"/>
  <c r="AH160" i="2"/>
  <c r="AH156" i="2"/>
  <c r="AH159" i="2"/>
  <c r="AH161" i="2"/>
  <c r="AH162" i="2"/>
  <c r="AH163" i="2"/>
  <c r="AH165" i="2"/>
  <c r="AH164" i="2"/>
  <c r="AH157" i="2"/>
  <c r="AH166" i="2"/>
  <c r="AH158" i="2"/>
  <c r="AH172" i="2"/>
  <c r="AH174" i="2"/>
  <c r="AH168" i="2"/>
  <c r="AH178" i="2"/>
  <c r="AH169" i="2"/>
  <c r="AH170" i="2"/>
  <c r="AH171" i="2"/>
  <c r="AH179" i="2"/>
  <c r="AH180" i="2"/>
  <c r="AH181" i="2"/>
  <c r="AH182" i="2"/>
  <c r="AH183" i="2"/>
  <c r="AH175" i="2"/>
  <c r="AH176" i="2"/>
  <c r="AH177" i="2"/>
  <c r="AH186" i="2"/>
  <c r="AH188" i="2"/>
  <c r="AH189" i="2"/>
  <c r="AH173" i="2"/>
  <c r="AH185" i="2"/>
  <c r="AH190" i="2"/>
  <c r="AH187" i="2"/>
  <c r="AH184" i="2"/>
  <c r="AH192" i="2"/>
  <c r="AH202" i="2"/>
  <c r="AH197" i="2"/>
  <c r="AH215" i="2"/>
  <c r="AH211" i="2"/>
  <c r="AH201" i="2"/>
  <c r="AH200" i="2"/>
  <c r="AH193" i="2"/>
  <c r="AH191" i="2"/>
  <c r="AH194" i="2"/>
  <c r="AH203" i="2"/>
  <c r="AH195" i="2"/>
  <c r="AH204" i="2"/>
  <c r="AH196" i="2"/>
  <c r="AH205" i="2"/>
  <c r="AH206" i="2"/>
  <c r="AH209" i="2"/>
  <c r="AH208" i="2"/>
  <c r="AH210" i="2"/>
  <c r="AH212" i="2"/>
  <c r="AH213" i="2"/>
  <c r="AH214" i="2"/>
  <c r="AH216" i="2"/>
  <c r="AH199" i="2"/>
  <c r="AH198" i="2"/>
  <c r="AH207" i="2"/>
  <c r="AH221" i="2"/>
  <c r="AH217" i="2"/>
  <c r="AH225" i="2"/>
  <c r="AH226" i="2"/>
  <c r="AH219" i="2"/>
  <c r="AH220" i="2"/>
  <c r="AH228" i="2"/>
  <c r="AH229" i="2"/>
  <c r="AH231" i="2"/>
  <c r="AH233" i="2"/>
  <c r="AH234" i="2"/>
  <c r="AH227" i="2"/>
  <c r="AH222" i="2"/>
  <c r="AH224" i="2"/>
  <c r="AH232" i="2"/>
  <c r="AH218" i="2"/>
  <c r="AH223" i="2"/>
  <c r="AH230" i="2"/>
  <c r="AH239" i="2"/>
  <c r="AH257" i="2"/>
  <c r="AH249" i="2"/>
  <c r="AH248" i="2"/>
  <c r="AH235" i="2"/>
  <c r="AH236" i="2"/>
  <c r="AH237" i="2"/>
  <c r="AH244" i="2"/>
  <c r="AH245" i="2"/>
  <c r="AH238" i="2"/>
  <c r="AH246" i="2"/>
  <c r="AH240" i="2"/>
  <c r="AH247" i="2"/>
  <c r="AH250" i="2"/>
  <c r="AH251" i="2"/>
  <c r="AH253" i="2"/>
  <c r="AH252" i="2"/>
  <c r="AH255" i="2"/>
  <c r="AH256" i="2"/>
  <c r="AH241" i="2"/>
  <c r="AH243" i="2"/>
  <c r="AH242" i="2"/>
  <c r="AH254" i="2"/>
  <c r="AH263" i="2"/>
  <c r="AH271" i="2"/>
  <c r="AH262" i="2"/>
  <c r="AH258" i="2"/>
  <c r="AH259" i="2"/>
  <c r="AH265" i="2"/>
  <c r="AH266" i="2"/>
  <c r="AH268" i="2"/>
  <c r="AH269" i="2"/>
  <c r="AH270" i="2"/>
  <c r="AH272" i="2"/>
  <c r="AH273" i="2"/>
  <c r="AH274" i="2"/>
  <c r="AH275" i="2"/>
  <c r="AH276" i="2"/>
  <c r="AH278" i="2"/>
  <c r="AH261" i="2"/>
  <c r="AH280" i="2"/>
  <c r="AH267" i="2"/>
  <c r="AH264" i="2"/>
  <c r="AH277" i="2"/>
  <c r="AH260" i="2"/>
  <c r="AH279" i="2"/>
  <c r="J2" i="2" l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24" i="2"/>
  <c r="J17" i="2"/>
  <c r="J18" i="2"/>
  <c r="J19" i="2"/>
  <c r="J20" i="2"/>
  <c r="J21" i="2"/>
  <c r="J22" i="2"/>
  <c r="J23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2" i="2"/>
  <c r="J53" i="2"/>
  <c r="J54" i="2"/>
  <c r="J51" i="2"/>
  <c r="J55" i="2"/>
  <c r="J56" i="2"/>
  <c r="J57" i="2"/>
  <c r="J59" i="2"/>
  <c r="J58" i="2"/>
  <c r="J61" i="2"/>
  <c r="J66" i="2"/>
  <c r="J60" i="2"/>
  <c r="J63" i="2"/>
  <c r="J64" i="2"/>
  <c r="J65" i="2"/>
  <c r="J67" i="2"/>
  <c r="J68" i="2"/>
  <c r="J62" i="2"/>
  <c r="J69" i="2"/>
  <c r="J77" i="2"/>
  <c r="J90" i="2"/>
  <c r="J70" i="2"/>
  <c r="J71" i="2"/>
  <c r="J72" i="2"/>
  <c r="J73" i="2"/>
  <c r="J75" i="2"/>
  <c r="J76" i="2"/>
  <c r="J79" i="2"/>
  <c r="J80" i="2"/>
  <c r="J81" i="2"/>
  <c r="J82" i="2"/>
  <c r="J83" i="2"/>
  <c r="J84" i="2"/>
  <c r="J85" i="2"/>
  <c r="J86" i="2"/>
  <c r="J87" i="2"/>
  <c r="J88" i="2"/>
  <c r="J89" i="2"/>
  <c r="J74" i="2"/>
  <c r="J78" i="2"/>
  <c r="J91" i="2"/>
  <c r="J93" i="2"/>
  <c r="J92" i="2"/>
  <c r="J94" i="2"/>
  <c r="J95" i="2"/>
  <c r="J96" i="2"/>
  <c r="J97" i="2"/>
  <c r="J98" i="2"/>
  <c r="J99" i="2"/>
  <c r="J100" i="2"/>
  <c r="J101" i="2"/>
  <c r="J102" i="2"/>
  <c r="J104" i="2"/>
  <c r="J105" i="2"/>
  <c r="J106" i="2"/>
  <c r="J107" i="2"/>
  <c r="J108" i="2"/>
  <c r="J109" i="2"/>
  <c r="J110" i="2"/>
  <c r="J103" i="2"/>
  <c r="J114" i="2"/>
  <c r="J111" i="2"/>
  <c r="J113" i="2"/>
  <c r="J112" i="2"/>
  <c r="J115" i="2"/>
  <c r="J116" i="2"/>
  <c r="J117" i="2"/>
  <c r="J118" i="2"/>
  <c r="J119" i="2"/>
  <c r="J120" i="2"/>
  <c r="J122" i="2"/>
  <c r="J123" i="2"/>
  <c r="J125" i="2"/>
  <c r="J121" i="2"/>
  <c r="J124" i="2"/>
  <c r="J126" i="2"/>
  <c r="J129" i="2"/>
  <c r="J131" i="2"/>
  <c r="J127" i="2"/>
  <c r="J128" i="2"/>
  <c r="J130" i="2"/>
  <c r="J132" i="2"/>
  <c r="J133" i="2"/>
  <c r="J134" i="2"/>
  <c r="J135" i="2"/>
  <c r="J136" i="2"/>
  <c r="J137" i="2"/>
  <c r="J139" i="2"/>
  <c r="J140" i="2"/>
  <c r="J141" i="2"/>
  <c r="J142" i="2"/>
  <c r="J144" i="2"/>
  <c r="J145" i="2"/>
  <c r="J146" i="2"/>
  <c r="J147" i="2"/>
  <c r="J143" i="2"/>
  <c r="J138" i="2"/>
  <c r="J161" i="2"/>
  <c r="J148" i="2"/>
  <c r="J150" i="2"/>
  <c r="J151" i="2"/>
  <c r="J152" i="2"/>
  <c r="J153" i="2"/>
  <c r="J154" i="2"/>
  <c r="J155" i="2"/>
  <c r="J156" i="2"/>
  <c r="J157" i="2"/>
  <c r="J158" i="2"/>
  <c r="J159" i="2"/>
  <c r="J160" i="2"/>
  <c r="J162" i="2"/>
  <c r="J163" i="2"/>
  <c r="J165" i="2"/>
  <c r="J166" i="2"/>
  <c r="J168" i="2"/>
  <c r="J149" i="2"/>
  <c r="J164" i="2"/>
  <c r="J167" i="2"/>
  <c r="J174" i="2"/>
  <c r="J175" i="2"/>
  <c r="J193" i="2"/>
  <c r="J169" i="2"/>
  <c r="J170" i="2"/>
  <c r="J171" i="2"/>
  <c r="J172" i="2"/>
  <c r="J173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4" i="2"/>
  <c r="J195" i="2"/>
  <c r="J196" i="2"/>
  <c r="J197" i="2"/>
  <c r="J202" i="2"/>
  <c r="J203" i="2"/>
  <c r="J204" i="2"/>
  <c r="J212" i="2"/>
  <c r="J198" i="2"/>
  <c r="J199" i="2"/>
  <c r="J200" i="2"/>
  <c r="J201" i="2"/>
  <c r="J206" i="2"/>
  <c r="J207" i="2"/>
  <c r="J208" i="2"/>
  <c r="J209" i="2"/>
  <c r="J210" i="2"/>
  <c r="J211" i="2"/>
  <c r="J213" i="2"/>
  <c r="J214" i="2"/>
  <c r="J215" i="2"/>
  <c r="J216" i="2"/>
  <c r="J217" i="2"/>
  <c r="J218" i="2"/>
  <c r="J219" i="2"/>
  <c r="J222" i="2"/>
  <c r="J223" i="2"/>
  <c r="J224" i="2"/>
  <c r="J226" i="2"/>
  <c r="J227" i="2"/>
  <c r="J228" i="2"/>
  <c r="J205" i="2"/>
  <c r="J225" i="2"/>
  <c r="J220" i="2"/>
  <c r="J221" i="2"/>
  <c r="J239" i="2"/>
  <c r="J230" i="2"/>
  <c r="J231" i="2"/>
  <c r="J250" i="2"/>
  <c r="J252" i="2"/>
  <c r="J229" i="2"/>
  <c r="J232" i="2"/>
  <c r="J233" i="2"/>
  <c r="J234" i="2"/>
  <c r="J235" i="2"/>
  <c r="J236" i="2"/>
  <c r="J237" i="2"/>
  <c r="J238" i="2"/>
  <c r="J240" i="2"/>
  <c r="J241" i="2"/>
  <c r="J242" i="2"/>
  <c r="J243" i="2"/>
  <c r="J245" i="2"/>
  <c r="J246" i="2"/>
  <c r="J247" i="2"/>
  <c r="J248" i="2"/>
  <c r="J249" i="2"/>
  <c r="J251" i="2"/>
  <c r="J254" i="2"/>
  <c r="J244" i="2"/>
  <c r="J253" i="2"/>
  <c r="J255" i="2"/>
  <c r="J256" i="2"/>
  <c r="J259" i="2"/>
  <c r="J265" i="2"/>
  <c r="J284" i="2"/>
  <c r="J285" i="2"/>
  <c r="J286" i="2"/>
  <c r="J295" i="2"/>
  <c r="J296" i="2"/>
  <c r="J257" i="2"/>
  <c r="J258" i="2"/>
  <c r="J260" i="2"/>
  <c r="J261" i="2"/>
  <c r="J262" i="2"/>
  <c r="J263" i="2"/>
  <c r="J264" i="2"/>
  <c r="J266" i="2"/>
  <c r="J267" i="2"/>
  <c r="J268" i="2"/>
  <c r="J269" i="2"/>
  <c r="J271" i="2"/>
  <c r="J272" i="2"/>
  <c r="J273" i="2"/>
  <c r="J274" i="2"/>
  <c r="J275" i="2"/>
  <c r="J276" i="2"/>
  <c r="J278" i="2"/>
  <c r="J280" i="2"/>
  <c r="J281" i="2"/>
  <c r="J282" i="2"/>
  <c r="J283" i="2"/>
  <c r="J288" i="2"/>
  <c r="J289" i="2"/>
  <c r="J291" i="2"/>
  <c r="J292" i="2"/>
  <c r="J293" i="2"/>
  <c r="J294" i="2"/>
  <c r="J298" i="2"/>
  <c r="J299" i="2"/>
  <c r="J270" i="2"/>
  <c r="J277" i="2"/>
  <c r="J290" i="2"/>
  <c r="J297" i="2"/>
  <c r="J279" i="2"/>
  <c r="J287" i="2"/>
  <c r="J319" i="2"/>
  <c r="J301" i="2"/>
  <c r="J302" i="2"/>
  <c r="J309" i="2"/>
  <c r="J317" i="2"/>
  <c r="J342" i="2"/>
  <c r="J300" i="2"/>
  <c r="J303" i="2"/>
  <c r="J304" i="2"/>
  <c r="J305" i="2"/>
  <c r="J306" i="2"/>
  <c r="J307" i="2"/>
  <c r="J308" i="2"/>
  <c r="J310" i="2"/>
  <c r="J311" i="2"/>
  <c r="J312" i="2"/>
  <c r="J313" i="2"/>
  <c r="J314" i="2"/>
  <c r="J315" i="2"/>
  <c r="J316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3" i="2"/>
  <c r="J344" i="2"/>
  <c r="J345" i="2"/>
  <c r="J318" i="2"/>
  <c r="J348" i="2"/>
  <c r="J346" i="2"/>
  <c r="J347" i="2"/>
  <c r="J355" i="2"/>
  <c r="J358" i="2"/>
  <c r="J360" i="2"/>
  <c r="J370" i="2"/>
  <c r="J371" i="2"/>
  <c r="J386" i="2"/>
  <c r="J395" i="2"/>
  <c r="J349" i="2"/>
  <c r="J350" i="2"/>
  <c r="J351" i="2"/>
  <c r="J352" i="2"/>
  <c r="J353" i="2"/>
  <c r="J354" i="2"/>
  <c r="J356" i="2"/>
  <c r="J357" i="2"/>
  <c r="J359" i="2"/>
  <c r="J361" i="2"/>
  <c r="J363" i="2"/>
  <c r="J364" i="2"/>
  <c r="J366" i="2"/>
  <c r="J367" i="2"/>
  <c r="J368" i="2"/>
  <c r="J369" i="2"/>
  <c r="J372" i="2"/>
  <c r="J373" i="2"/>
  <c r="J374" i="2"/>
  <c r="J375" i="2"/>
  <c r="J376" i="2"/>
  <c r="J377" i="2"/>
  <c r="J379" i="2"/>
  <c r="J380" i="2"/>
  <c r="J381" i="2"/>
  <c r="J382" i="2"/>
  <c r="J383" i="2"/>
  <c r="J384" i="2"/>
  <c r="J385" i="2"/>
  <c r="J387" i="2"/>
  <c r="J388" i="2"/>
  <c r="J389" i="2"/>
  <c r="J390" i="2"/>
  <c r="J391" i="2"/>
  <c r="J392" i="2"/>
  <c r="J393" i="2"/>
  <c r="J394" i="2"/>
  <c r="J397" i="2"/>
  <c r="J398" i="2"/>
  <c r="J365" i="2"/>
  <c r="J362" i="2"/>
  <c r="J378" i="2"/>
  <c r="J396" i="2"/>
  <c r="J403" i="2"/>
  <c r="J412" i="2"/>
  <c r="J405" i="2"/>
  <c r="J408" i="2"/>
  <c r="J422" i="2"/>
  <c r="J423" i="2"/>
  <c r="J434" i="2"/>
  <c r="J442" i="2"/>
  <c r="J400" i="2"/>
  <c r="J401" i="2"/>
  <c r="J402" i="2"/>
  <c r="J404" i="2"/>
  <c r="J406" i="2"/>
  <c r="J407" i="2"/>
  <c r="J409" i="2"/>
  <c r="J410" i="2"/>
  <c r="J411" i="2"/>
  <c r="J413" i="2"/>
  <c r="J414" i="2"/>
  <c r="J415" i="2"/>
  <c r="J416" i="2"/>
  <c r="J417" i="2"/>
  <c r="J418" i="2"/>
  <c r="J419" i="2"/>
  <c r="J420" i="2"/>
  <c r="J421" i="2"/>
  <c r="J424" i="2"/>
  <c r="J426" i="2"/>
  <c r="J427" i="2"/>
  <c r="J428" i="2"/>
  <c r="J429" i="2"/>
  <c r="J430" i="2"/>
  <c r="J431" i="2"/>
  <c r="J432" i="2"/>
  <c r="J433" i="2"/>
  <c r="J435" i="2"/>
  <c r="J437" i="2"/>
  <c r="J438" i="2"/>
  <c r="J439" i="2"/>
  <c r="J440" i="2"/>
  <c r="J441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7" i="2"/>
  <c r="J458" i="2"/>
  <c r="J459" i="2"/>
  <c r="J460" i="2"/>
  <c r="J461" i="2"/>
  <c r="J462" i="2"/>
  <c r="J463" i="2"/>
  <c r="J464" i="2"/>
  <c r="J465" i="2"/>
  <c r="J399" i="2"/>
  <c r="J436" i="2"/>
  <c r="J425" i="2"/>
  <c r="J456" i="2"/>
  <c r="J480" i="2"/>
  <c r="J502" i="2"/>
  <c r="J503" i="2"/>
  <c r="J497" i="2"/>
  <c r="J475" i="2"/>
  <c r="J479" i="2"/>
  <c r="J492" i="2"/>
  <c r="J498" i="2"/>
  <c r="J538" i="2"/>
  <c r="J539" i="2"/>
  <c r="J467" i="2"/>
  <c r="J468" i="2"/>
  <c r="J469" i="2"/>
  <c r="J470" i="2"/>
  <c r="J472" i="2"/>
  <c r="J473" i="2"/>
  <c r="J474" i="2"/>
  <c r="J476" i="2"/>
  <c r="J477" i="2"/>
  <c r="J478" i="2"/>
  <c r="J481" i="2"/>
  <c r="J482" i="2"/>
  <c r="J483" i="2"/>
  <c r="J484" i="2"/>
  <c r="J485" i="2"/>
  <c r="J486" i="2"/>
  <c r="J487" i="2"/>
  <c r="J488" i="2"/>
  <c r="J489" i="2"/>
  <c r="J490" i="2"/>
  <c r="J491" i="2"/>
  <c r="J493" i="2"/>
  <c r="J494" i="2"/>
  <c r="J495" i="2"/>
  <c r="J496" i="2"/>
  <c r="J499" i="2"/>
  <c r="J500" i="2"/>
  <c r="J501" i="2"/>
  <c r="J505" i="2"/>
  <c r="J506" i="2"/>
  <c r="J507" i="2"/>
  <c r="J508" i="2"/>
  <c r="J509" i="2"/>
  <c r="J510" i="2"/>
  <c r="J512" i="2"/>
  <c r="J514" i="2"/>
  <c r="J515" i="2"/>
  <c r="J516" i="2"/>
  <c r="J517" i="2"/>
  <c r="J518" i="2"/>
  <c r="J519" i="2"/>
  <c r="J520" i="2"/>
  <c r="J521" i="2"/>
  <c r="J522" i="2"/>
  <c r="J523" i="2"/>
  <c r="J525" i="2"/>
  <c r="J526" i="2"/>
  <c r="J527" i="2"/>
  <c r="J528" i="2"/>
  <c r="J529" i="2"/>
  <c r="J531" i="2"/>
  <c r="J532" i="2"/>
  <c r="J533" i="2"/>
  <c r="J535" i="2"/>
  <c r="J536" i="2"/>
  <c r="J537" i="2"/>
  <c r="J540" i="2"/>
  <c r="J541" i="2"/>
  <c r="J542" i="2"/>
  <c r="J543" i="2"/>
  <c r="J534" i="2"/>
  <c r="J504" i="2"/>
  <c r="J466" i="2"/>
  <c r="J471" i="2"/>
  <c r="J530" i="2"/>
  <c r="J511" i="2"/>
  <c r="J513" i="2"/>
  <c r="J524" i="2"/>
  <c r="J544" i="2"/>
  <c r="J604" i="2"/>
  <c r="J546" i="2"/>
  <c r="J563" i="2"/>
  <c r="J581" i="2"/>
  <c r="J582" i="2"/>
  <c r="J583" i="2"/>
  <c r="J599" i="2"/>
  <c r="J600" i="2"/>
  <c r="J601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4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4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602" i="2"/>
  <c r="J603" i="2"/>
  <c r="J605" i="2"/>
  <c r="J606" i="2"/>
  <c r="J607" i="2"/>
  <c r="J585" i="2"/>
  <c r="J545" i="2"/>
  <c r="J565" i="2"/>
  <c r="J639" i="2"/>
  <c r="J613" i="2"/>
  <c r="J614" i="2"/>
  <c r="J617" i="2"/>
  <c r="J628" i="2"/>
  <c r="J629" i="2"/>
  <c r="J644" i="2"/>
  <c r="J660" i="2"/>
  <c r="J691" i="2"/>
  <c r="J609" i="2"/>
  <c r="J610" i="2"/>
  <c r="J611" i="2"/>
  <c r="J612" i="2"/>
  <c r="J615" i="2"/>
  <c r="J618" i="2"/>
  <c r="J619" i="2"/>
  <c r="J620" i="2"/>
  <c r="J621" i="2"/>
  <c r="J622" i="2"/>
  <c r="J623" i="2"/>
  <c r="J625" i="2"/>
  <c r="J626" i="2"/>
  <c r="J630" i="2"/>
  <c r="J631" i="2"/>
  <c r="J632" i="2"/>
  <c r="J633" i="2"/>
  <c r="J634" i="2"/>
  <c r="J635" i="2"/>
  <c r="J636" i="2"/>
  <c r="J637" i="2"/>
  <c r="J638" i="2"/>
  <c r="J640" i="2"/>
  <c r="J641" i="2"/>
  <c r="J642" i="2"/>
  <c r="J643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1" i="2"/>
  <c r="J662" i="2"/>
  <c r="J663" i="2"/>
  <c r="J664" i="2"/>
  <c r="J665" i="2"/>
  <c r="J666" i="2"/>
  <c r="J667" i="2"/>
  <c r="J668" i="2"/>
  <c r="J669" i="2"/>
  <c r="J670" i="2"/>
  <c r="J672" i="2"/>
  <c r="J673" i="2"/>
  <c r="J674" i="2"/>
  <c r="J675" i="2"/>
  <c r="J677" i="2"/>
  <c r="J678" i="2"/>
  <c r="J679" i="2"/>
  <c r="J681" i="2"/>
  <c r="J682" i="2"/>
  <c r="J686" i="2"/>
  <c r="J687" i="2"/>
  <c r="J688" i="2"/>
  <c r="J689" i="2"/>
  <c r="J690" i="2"/>
  <c r="J692" i="2"/>
  <c r="J693" i="2"/>
  <c r="J645" i="2"/>
  <c r="J608" i="2"/>
  <c r="J683" i="2"/>
  <c r="J684" i="2"/>
  <c r="J680" i="2"/>
  <c r="J627" i="2"/>
  <c r="J616" i="2"/>
  <c r="J676" i="2"/>
  <c r="J685" i="2"/>
  <c r="J671" i="2"/>
  <c r="J624" i="2"/>
  <c r="J698" i="2"/>
  <c r="J754" i="2"/>
  <c r="J778" i="2"/>
  <c r="J769" i="2"/>
  <c r="J770" i="2"/>
  <c r="J702" i="2"/>
  <c r="J715" i="2"/>
  <c r="J727" i="2"/>
  <c r="J734" i="2"/>
  <c r="J747" i="2"/>
  <c r="J752" i="2"/>
  <c r="J763" i="2"/>
  <c r="J764" i="2"/>
  <c r="J792" i="2"/>
  <c r="J793" i="2"/>
  <c r="J774" i="2"/>
  <c r="J696" i="2"/>
  <c r="J697" i="2"/>
  <c r="J699" i="2"/>
  <c r="J700" i="2"/>
  <c r="J701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7" i="2"/>
  <c r="J718" i="2"/>
  <c r="J719" i="2"/>
  <c r="J720" i="2"/>
  <c r="J721" i="2"/>
  <c r="J722" i="2"/>
  <c r="J723" i="2"/>
  <c r="J724" i="2"/>
  <c r="J725" i="2"/>
  <c r="J726" i="2"/>
  <c r="J728" i="2"/>
  <c r="J729" i="2"/>
  <c r="J730" i="2"/>
  <c r="J731" i="2"/>
  <c r="J732" i="2"/>
  <c r="J733" i="2"/>
  <c r="J735" i="2"/>
  <c r="J736" i="2"/>
  <c r="J738" i="2"/>
  <c r="J739" i="2"/>
  <c r="J740" i="2"/>
  <c r="J741" i="2"/>
  <c r="J742" i="2"/>
  <c r="J743" i="2"/>
  <c r="J744" i="2"/>
  <c r="J745" i="2"/>
  <c r="J746" i="2"/>
  <c r="J748" i="2"/>
  <c r="J749" i="2"/>
  <c r="J751" i="2"/>
  <c r="J753" i="2"/>
  <c r="J755" i="2"/>
  <c r="J756" i="2"/>
  <c r="J757" i="2"/>
  <c r="J759" i="2"/>
  <c r="J760" i="2"/>
  <c r="J761" i="2"/>
  <c r="J762" i="2"/>
  <c r="J765" i="2"/>
  <c r="J766" i="2"/>
  <c r="J767" i="2"/>
  <c r="J768" i="2"/>
  <c r="J771" i="2"/>
  <c r="J772" i="2"/>
  <c r="J773" i="2"/>
  <c r="J776" i="2"/>
  <c r="J777" i="2"/>
  <c r="J781" i="2"/>
  <c r="J782" i="2"/>
  <c r="J783" i="2"/>
  <c r="J784" i="2"/>
  <c r="J785" i="2"/>
  <c r="J786" i="2"/>
  <c r="J787" i="2"/>
  <c r="J788" i="2"/>
  <c r="J789" i="2"/>
  <c r="J790" i="2"/>
  <c r="J791" i="2"/>
  <c r="J794" i="2"/>
  <c r="J795" i="2"/>
  <c r="J796" i="2"/>
  <c r="J797" i="2"/>
  <c r="J798" i="2"/>
  <c r="J799" i="2"/>
  <c r="J800" i="2"/>
  <c r="J801" i="2"/>
  <c r="J802" i="2"/>
  <c r="J779" i="2"/>
  <c r="J716" i="2"/>
  <c r="J758" i="2"/>
  <c r="J780" i="2"/>
  <c r="J695" i="2"/>
  <c r="J694" i="2"/>
  <c r="J737" i="2"/>
  <c r="J775" i="2"/>
  <c r="J750" i="2"/>
  <c r="J803" i="2"/>
  <c r="J804" i="2"/>
  <c r="J805" i="2"/>
  <c r="J806" i="2"/>
  <c r="J807" i="2"/>
  <c r="J808" i="2"/>
  <c r="J809" i="2"/>
  <c r="J810" i="2"/>
  <c r="J811" i="2"/>
  <c r="J823" i="2"/>
  <c r="J812" i="2"/>
  <c r="J814" i="2"/>
  <c r="J815" i="2"/>
  <c r="J816" i="2"/>
  <c r="J817" i="2"/>
  <c r="J818" i="2"/>
  <c r="J819" i="2"/>
  <c r="J820" i="2"/>
  <c r="J821" i="2"/>
  <c r="J822" i="2"/>
  <c r="J824" i="2"/>
  <c r="J813" i="2"/>
  <c r="J825" i="2"/>
  <c r="J828" i="2"/>
  <c r="J833" i="2"/>
  <c r="J826" i="2"/>
  <c r="J827" i="2"/>
  <c r="J830" i="2"/>
  <c r="J831" i="2"/>
  <c r="J832" i="2"/>
  <c r="J834" i="2"/>
  <c r="J835" i="2"/>
  <c r="J829" i="2"/>
  <c r="J836" i="2"/>
  <c r="J837" i="2"/>
  <c r="J838" i="2"/>
  <c r="J846" i="2"/>
  <c r="J839" i="2"/>
  <c r="J840" i="2"/>
  <c r="J841" i="2"/>
  <c r="J842" i="2"/>
  <c r="J843" i="2"/>
  <c r="J844" i="2"/>
  <c r="J845" i="2"/>
  <c r="J847" i="2"/>
  <c r="J848" i="2"/>
  <c r="J850" i="2"/>
  <c r="J849" i="2"/>
  <c r="J854" i="2"/>
  <c r="J851" i="2"/>
  <c r="J853" i="2"/>
  <c r="J855" i="2"/>
  <c r="J856" i="2"/>
  <c r="J857" i="2"/>
  <c r="J858" i="2"/>
  <c r="J859" i="2"/>
  <c r="J860" i="2"/>
  <c r="J861" i="2"/>
  <c r="J852" i="2"/>
  <c r="J868" i="2"/>
  <c r="J873" i="2"/>
  <c r="J863" i="2"/>
  <c r="J864" i="2"/>
  <c r="J865" i="2"/>
  <c r="J866" i="2"/>
  <c r="J867" i="2"/>
  <c r="J870" i="2"/>
  <c r="J871" i="2"/>
  <c r="J872" i="2"/>
  <c r="J874" i="2"/>
  <c r="J875" i="2"/>
  <c r="J877" i="2"/>
  <c r="J879" i="2"/>
  <c r="J880" i="2"/>
  <c r="J882" i="2"/>
  <c r="J883" i="2"/>
  <c r="J884" i="2"/>
  <c r="J869" i="2"/>
  <c r="J878" i="2"/>
  <c r="J862" i="2"/>
  <c r="J885" i="2"/>
  <c r="J881" i="2"/>
  <c r="J876" i="2"/>
  <c r="J889" i="2"/>
  <c r="J891" i="2"/>
  <c r="J897" i="2"/>
  <c r="J909" i="2"/>
  <c r="J904" i="2"/>
  <c r="J887" i="2"/>
  <c r="J886" i="2"/>
  <c r="J888" i="2"/>
  <c r="J890" i="2"/>
  <c r="J892" i="2"/>
  <c r="J893" i="2"/>
  <c r="J894" i="2"/>
  <c r="J895" i="2"/>
  <c r="J896" i="2"/>
  <c r="J898" i="2"/>
  <c r="J899" i="2"/>
  <c r="J901" i="2"/>
  <c r="J902" i="2"/>
  <c r="J903" i="2"/>
  <c r="J905" i="2"/>
  <c r="J907" i="2"/>
  <c r="J910" i="2"/>
  <c r="J911" i="2"/>
  <c r="J908" i="2"/>
  <c r="J906" i="2"/>
  <c r="J900" i="2"/>
  <c r="J920" i="2"/>
  <c r="J912" i="2"/>
  <c r="J915" i="2"/>
  <c r="J917" i="2"/>
  <c r="J918" i="2"/>
  <c r="J921" i="2"/>
  <c r="J922" i="2"/>
  <c r="J923" i="2"/>
  <c r="J927" i="2"/>
  <c r="J928" i="2"/>
  <c r="J929" i="2"/>
  <c r="J919" i="2"/>
  <c r="J924" i="2"/>
  <c r="J914" i="2"/>
  <c r="J926" i="2"/>
  <c r="J916" i="2"/>
  <c r="J913" i="2"/>
  <c r="J925" i="2"/>
  <c r="J937" i="2"/>
  <c r="J952" i="2"/>
  <c r="J942" i="2"/>
  <c r="J943" i="2"/>
  <c r="J931" i="2"/>
  <c r="J932" i="2"/>
  <c r="J933" i="2"/>
  <c r="J934" i="2"/>
  <c r="J935" i="2"/>
  <c r="J936" i="2"/>
  <c r="J938" i="2"/>
  <c r="J939" i="2"/>
  <c r="J941" i="2"/>
  <c r="J945" i="2"/>
  <c r="J946" i="2"/>
  <c r="J947" i="2"/>
  <c r="J948" i="2"/>
  <c r="J950" i="2"/>
  <c r="J951" i="2"/>
  <c r="J940" i="2"/>
  <c r="J930" i="2"/>
  <c r="J944" i="2"/>
  <c r="J949" i="2"/>
  <c r="J954" i="2"/>
  <c r="J964" i="2"/>
  <c r="J953" i="2"/>
  <c r="J956" i="2"/>
  <c r="J957" i="2"/>
  <c r="J958" i="2"/>
  <c r="J960" i="2"/>
  <c r="J962" i="2"/>
  <c r="J963" i="2"/>
  <c r="J965" i="2"/>
  <c r="J966" i="2"/>
  <c r="J967" i="2"/>
  <c r="J968" i="2"/>
  <c r="J969" i="2"/>
  <c r="J970" i="2"/>
  <c r="J973" i="2"/>
  <c r="J974" i="2"/>
  <c r="J975" i="2"/>
  <c r="J961" i="2"/>
  <c r="J955" i="2"/>
  <c r="J971" i="2"/>
  <c r="J959" i="2"/>
  <c r="J972" i="2"/>
  <c r="AL2" i="2" l="1" a="1"/>
  <c r="AL2" i="2" s="1"/>
  <c r="AL5" i="2" a="1"/>
  <c r="AL5" i="2" s="1"/>
  <c r="AL8" i="2" a="1"/>
  <c r="AL8" i="2" s="1"/>
  <c r="AL11" i="2" a="1"/>
  <c r="AL11" i="2" s="1"/>
  <c r="AL16" i="2" a="1"/>
  <c r="AL16" i="2" s="1"/>
  <c r="AL21" i="2" a="1"/>
  <c r="AL21" i="2" s="1"/>
  <c r="AL24" i="2" a="1"/>
  <c r="AL24" i="2" s="1"/>
  <c r="AL29" i="2" a="1"/>
  <c r="AL29" i="2" s="1"/>
  <c r="AL33" i="2" a="1"/>
  <c r="AL33" i="2" s="1"/>
  <c r="AL38" i="2" a="1"/>
  <c r="AL38" i="2" s="1"/>
  <c r="AL41" i="2" a="1"/>
  <c r="AL41" i="2" s="1"/>
  <c r="AL43" i="2" a="1"/>
  <c r="AL43" i="2" s="1"/>
  <c r="AL49" i="2" a="1"/>
  <c r="AL49" i="2" s="1"/>
  <c r="AL55" i="2" a="1"/>
  <c r="AL55" i="2" s="1"/>
  <c r="AL58" i="2" a="1"/>
  <c r="AL58" i="2" s="1"/>
  <c r="AL59" i="2" a="1"/>
  <c r="AL59" i="2" s="1"/>
  <c r="AL67" i="2" a="1"/>
  <c r="AL67" i="2" s="1"/>
  <c r="AL69" i="2" a="1"/>
  <c r="AL69" i="2" s="1"/>
  <c r="AL72" i="2" a="1"/>
  <c r="AL72" i="2" s="1"/>
  <c r="AL75" i="2" a="1"/>
  <c r="AL75" i="2" s="1"/>
  <c r="AL82" i="2" a="1"/>
  <c r="AL82" i="2" s="1"/>
  <c r="AL85" i="2" a="1"/>
  <c r="AL85" i="2" s="1"/>
  <c r="AL86" i="2" a="1"/>
  <c r="AL86" i="2" s="1"/>
  <c r="AL90" i="2" a="1"/>
  <c r="AL90" i="2" s="1"/>
  <c r="AL100" i="2" a="1"/>
  <c r="AL100" i="2" s="1"/>
  <c r="AL97" i="2" a="1"/>
  <c r="AL97" i="2" s="1"/>
  <c r="AL103" i="2" a="1"/>
  <c r="AL103" i="2" s="1"/>
  <c r="AL107" i="2" a="1"/>
  <c r="AL107" i="2" s="1"/>
  <c r="AL115" i="2" a="1"/>
  <c r="AL115" i="2" s="1"/>
  <c r="AL117" i="2" a="1"/>
  <c r="AL117" i="2" s="1"/>
  <c r="AL120" i="2" a="1"/>
  <c r="AL120" i="2" s="1"/>
  <c r="AL122" i="2" a="1"/>
  <c r="AL122" i="2" s="1"/>
  <c r="AL134" i="2" a="1"/>
  <c r="AL134" i="2" s="1"/>
  <c r="AL130" i="2" a="1"/>
  <c r="AL130" i="2" s="1"/>
  <c r="AL138" i="2" a="1"/>
  <c r="AL138" i="2" s="1"/>
  <c r="AL140" i="2" a="1"/>
  <c r="AL140" i="2" s="1"/>
  <c r="AL144" i="2" a="1"/>
  <c r="AL144" i="2" s="1"/>
  <c r="AL150" i="2" a="1"/>
  <c r="AL150" i="2" s="1"/>
  <c r="AL153" i="2" a="1"/>
  <c r="AL153" i="2" s="1"/>
  <c r="AL154" i="2" a="1"/>
  <c r="AL154" i="2" s="1"/>
  <c r="AL165" i="2" a="1"/>
  <c r="AL165" i="2" s="1"/>
  <c r="AL166" i="2" a="1"/>
  <c r="AL166" i="2" s="1"/>
  <c r="AL168" i="2" a="1"/>
  <c r="AL168" i="2" s="1"/>
  <c r="AL178" i="2" a="1"/>
  <c r="AL178" i="2" s="1"/>
  <c r="AL179" i="2" a="1"/>
  <c r="AL179" i="2" s="1"/>
  <c r="AL183" i="2" a="1"/>
  <c r="AL183" i="2" s="1"/>
  <c r="AL186" i="2" a="1"/>
  <c r="AL186" i="2" s="1"/>
  <c r="AL185" i="2" a="1"/>
  <c r="AL185" i="2" s="1"/>
  <c r="AL192" i="2" a="1"/>
  <c r="AL192" i="2" s="1"/>
  <c r="AL202" i="2" a="1"/>
  <c r="AL202" i="2" s="1"/>
  <c r="AL201" i="2" a="1"/>
  <c r="AL201" i="2" s="1"/>
  <c r="AL204" i="2" a="1"/>
  <c r="AL204" i="2" s="1"/>
  <c r="AL209" i="2" a="1"/>
  <c r="AL209" i="2" s="1"/>
  <c r="AL213" i="2" a="1"/>
  <c r="AL213" i="2" s="1"/>
  <c r="AL198" i="2" a="1"/>
  <c r="AL198" i="2" s="1"/>
  <c r="AL225" i="2" a="1"/>
  <c r="AL225" i="2" s="1"/>
  <c r="AL228" i="2" a="1"/>
  <c r="AL228" i="2" s="1"/>
  <c r="AL234" i="2" a="1"/>
  <c r="AL234" i="2" s="1"/>
  <c r="AL232" i="2" a="1"/>
  <c r="AL232" i="2" s="1"/>
  <c r="AL239" i="2" a="1"/>
  <c r="AL239" i="2" s="1"/>
  <c r="AL235" i="2" a="1"/>
  <c r="AL235" i="2" s="1"/>
  <c r="AL245" i="2" a="1"/>
  <c r="AL245" i="2" s="1"/>
  <c r="AL247" i="2" a="1"/>
  <c r="AL247" i="2" s="1"/>
  <c r="AL252" i="2" a="1"/>
  <c r="AL252" i="2" s="1"/>
  <c r="AL243" i="2" a="1"/>
  <c r="AL243" i="2" s="1"/>
  <c r="AL271" i="2" a="1"/>
  <c r="AL271" i="2" s="1"/>
  <c r="AL265" i="2" a="1"/>
  <c r="AL265" i="2" s="1"/>
  <c r="AL270" i="2" a="1"/>
  <c r="AL270" i="2" s="1"/>
  <c r="AL275" i="2" a="1"/>
  <c r="AL275" i="2" s="1"/>
  <c r="AL280" i="2" a="1"/>
  <c r="AL280" i="2" s="1"/>
  <c r="AL260" i="2" a="1"/>
  <c r="AL260" i="2" s="1"/>
  <c r="AK3" i="2" a="1"/>
  <c r="AK3" i="2" s="1"/>
  <c r="AK6" i="2" a="1"/>
  <c r="AK6" i="2" s="1"/>
  <c r="AK11" i="2" a="1"/>
  <c r="AK11" i="2" s="1"/>
  <c r="AL6" i="2" a="1"/>
  <c r="AL6" i="2" s="1"/>
  <c r="AL9" i="2" a="1"/>
  <c r="AL9" i="2" s="1"/>
  <c r="AL12" i="2" a="1"/>
  <c r="AL12" i="2" s="1"/>
  <c r="AL15" i="2" a="1"/>
  <c r="AL15" i="2" s="1"/>
  <c r="AL22" i="2" a="1"/>
  <c r="AL22" i="2" s="1"/>
  <c r="AL25" i="2" a="1"/>
  <c r="AL25" i="2" s="1"/>
  <c r="AL27" i="2" a="1"/>
  <c r="AL27" i="2" s="1"/>
  <c r="AL31" i="2" a="1"/>
  <c r="AL31" i="2" s="1"/>
  <c r="AL39" i="2" a="1"/>
  <c r="AL39" i="2" s="1"/>
  <c r="AL37" i="2" a="1"/>
  <c r="AL37" i="2" s="1"/>
  <c r="AL44" i="2" a="1"/>
  <c r="AL44" i="2" s="1"/>
  <c r="AL48" i="2" a="1"/>
  <c r="AL48" i="2" s="1"/>
  <c r="AL51" i="2" a="1"/>
  <c r="AL51" i="2" s="1"/>
  <c r="AL52" i="2" a="1"/>
  <c r="AL52" i="2" s="1"/>
  <c r="AL60" i="2" a="1"/>
  <c r="AL60" i="2" s="1"/>
  <c r="AL62" i="2" a="1"/>
  <c r="AL62" i="2" s="1"/>
  <c r="AL70" i="2" a="1"/>
  <c r="AL70" i="2" s="1"/>
  <c r="AL74" i="2" a="1"/>
  <c r="AL74" i="2" s="1"/>
  <c r="AL78" i="2" a="1"/>
  <c r="AL78" i="2" s="1"/>
  <c r="AL77" i="2" a="1"/>
  <c r="AL77" i="2" s="1"/>
  <c r="AL88" i="2" a="1"/>
  <c r="AL88" i="2" s="1"/>
  <c r="AL89" i="2" a="1"/>
  <c r="AL89" i="2" s="1"/>
  <c r="AL92" i="2" a="1"/>
  <c r="AL92" i="2" s="1"/>
  <c r="AL95" i="2" a="1"/>
  <c r="AL95" i="2" s="1"/>
  <c r="AL101" i="2" a="1"/>
  <c r="AL101" i="2" s="1"/>
  <c r="AL104" i="2" a="1"/>
  <c r="AL104" i="2" s="1"/>
  <c r="AL108" i="2" a="1"/>
  <c r="AL108" i="2" s="1"/>
  <c r="AL110" i="2" a="1"/>
  <c r="AL110" i="2" s="1"/>
  <c r="AL119" i="2" a="1"/>
  <c r="AL119" i="2" s="1"/>
  <c r="AL121" i="2" a="1"/>
  <c r="AL121" i="2" s="1"/>
  <c r="AL123" i="2" a="1"/>
  <c r="AL123" i="2" s="1"/>
  <c r="AL126" i="2" a="1"/>
  <c r="AL126" i="2" s="1"/>
  <c r="AL135" i="2" a="1"/>
  <c r="AL135" i="2" s="1"/>
  <c r="AL133" i="2" a="1"/>
  <c r="AL133" i="2" s="1"/>
  <c r="AL136" i="2" a="1"/>
  <c r="AL136" i="2" s="1"/>
  <c r="AL148" i="2" a="1"/>
  <c r="AL148" i="2" s="1"/>
  <c r="AL146" i="2" a="1"/>
  <c r="AL146" i="2" s="1"/>
  <c r="AL147" i="2" a="1"/>
  <c r="AL147" i="2" s="1"/>
  <c r="AL156" i="2" a="1"/>
  <c r="AL156" i="2" s="1"/>
  <c r="AL161" i="2" a="1"/>
  <c r="AL161" i="2" s="1"/>
  <c r="AL158" i="2" a="1"/>
  <c r="AL158" i="2" s="1"/>
  <c r="AL172" i="2" a="1"/>
  <c r="AL172" i="2" s="1"/>
  <c r="AL169" i="2" a="1"/>
  <c r="AL169" i="2" s="1"/>
  <c r="AL180" i="2" a="1"/>
  <c r="AL180" i="2" s="1"/>
  <c r="AL175" i="2" a="1"/>
  <c r="AL175" i="2" s="1"/>
  <c r="AL188" i="2" a="1"/>
  <c r="AL188" i="2" s="1"/>
  <c r="AL190" i="2" a="1"/>
  <c r="AL190" i="2" s="1"/>
  <c r="AL200" i="2" a="1"/>
  <c r="AL200" i="2" s="1"/>
  <c r="AL197" i="2" a="1"/>
  <c r="AL197" i="2" s="1"/>
  <c r="AL194" i="2" a="1"/>
  <c r="AL194" i="2" s="1"/>
  <c r="AL196" i="2" a="1"/>
  <c r="AL196" i="2" s="1"/>
  <c r="AL208" i="2" a="1"/>
  <c r="AL208" i="2" s="1"/>
  <c r="AL214" i="2" a="1"/>
  <c r="AL214" i="2" s="1"/>
  <c r="AL207" i="2" a="1"/>
  <c r="AL207" i="2" s="1"/>
  <c r="AL226" i="2" a="1"/>
  <c r="AL226" i="2" s="1"/>
  <c r="AL229" i="2" a="1"/>
  <c r="AL229" i="2" s="1"/>
  <c r="AL227" i="2" a="1"/>
  <c r="AL227" i="2" s="1"/>
  <c r="AL218" i="2" a="1"/>
  <c r="AL218" i="2" s="1"/>
  <c r="AL257" i="2" a="1"/>
  <c r="AL257" i="2" s="1"/>
  <c r="AL236" i="2" a="1"/>
  <c r="AL236" i="2" s="1"/>
  <c r="AL238" i="2" a="1"/>
  <c r="AL238" i="2" s="1"/>
  <c r="AL250" i="2" a="1"/>
  <c r="AL250" i="2" s="1"/>
  <c r="AL255" i="2" a="1"/>
  <c r="AL255" i="2" s="1"/>
  <c r="AL242" i="2" a="1"/>
  <c r="AL242" i="2" s="1"/>
  <c r="AL3" i="2" a="1"/>
  <c r="AL3" i="2" s="1"/>
  <c r="AL10" i="2" a="1"/>
  <c r="AL10" i="2" s="1"/>
  <c r="AL13" i="2" a="1"/>
  <c r="AL13" i="2" s="1"/>
  <c r="AL17" i="2" a="1"/>
  <c r="AL17" i="2" s="1"/>
  <c r="AL19" i="2" a="1"/>
  <c r="AL19" i="2" s="1"/>
  <c r="AL26" i="2" a="1"/>
  <c r="AL26" i="2" s="1"/>
  <c r="AL28" i="2" a="1"/>
  <c r="AL28" i="2" s="1"/>
  <c r="AL32" i="2" a="1"/>
  <c r="AL32" i="2" s="1"/>
  <c r="AL35" i="2" a="1"/>
  <c r="AL35" i="2" s="1"/>
  <c r="AL42" i="2" a="1"/>
  <c r="AL42" i="2" s="1"/>
  <c r="AL47" i="2" a="1"/>
  <c r="AL47" i="2" s="1"/>
  <c r="AL46" i="2" a="1"/>
  <c r="AL46" i="2" s="1"/>
  <c r="AL53" i="2" a="1"/>
  <c r="AL53" i="2" s="1"/>
  <c r="AL56" i="2" a="1"/>
  <c r="AL56" i="2" s="1"/>
  <c r="AL61" i="2" a="1"/>
  <c r="AL61" i="2" s="1"/>
  <c r="AL63" i="2" a="1"/>
  <c r="AL63" i="2" s="1"/>
  <c r="AL68" i="2" a="1"/>
  <c r="AL68" i="2" s="1"/>
  <c r="AL73" i="2" a="1"/>
  <c r="AL73" i="2" s="1"/>
  <c r="AL76" i="2" a="1"/>
  <c r="AL76" i="2" s="1"/>
  <c r="AL80" i="2" a="1"/>
  <c r="AL80" i="2" s="1"/>
  <c r="AL83" i="2" a="1"/>
  <c r="AL83" i="2" s="1"/>
  <c r="AL91" i="2" a="1"/>
  <c r="AL91" i="2" s="1"/>
  <c r="AL87" i="2" a="1"/>
  <c r="AL87" i="2" s="1"/>
  <c r="AL96" i="2" a="1"/>
  <c r="AL96" i="2" s="1"/>
  <c r="AL98" i="2" a="1"/>
  <c r="AL98" i="2" s="1"/>
  <c r="AL105" i="2" a="1"/>
  <c r="AL105" i="2" s="1"/>
  <c r="AL112" i="2" a="1"/>
  <c r="AL112" i="2" s="1"/>
  <c r="AL113" i="2" a="1"/>
  <c r="AL113" i="2" s="1"/>
  <c r="AL116" i="2" a="1"/>
  <c r="AL116" i="2" s="1"/>
  <c r="AL118" i="2" a="1"/>
  <c r="AL118" i="2" s="1"/>
  <c r="AL124" i="2" a="1"/>
  <c r="AL124" i="2" s="1"/>
  <c r="AL127" i="2" a="1"/>
  <c r="AL127" i="2" s="1"/>
  <c r="AL131" i="2" a="1"/>
  <c r="AL131" i="2" s="1"/>
  <c r="AL139" i="2" a="1"/>
  <c r="AL139" i="2" s="1"/>
  <c r="AL142" i="2" a="1"/>
  <c r="AL142" i="2" s="1"/>
  <c r="AL152" i="2" a="1"/>
  <c r="AL152" i="2" s="1"/>
  <c r="AL145" i="2" a="1"/>
  <c r="AL145" i="2" s="1"/>
  <c r="AL155" i="2" a="1"/>
  <c r="AL155" i="2" s="1"/>
  <c r="AL160" i="2" a="1"/>
  <c r="AL160" i="2" s="1"/>
  <c r="AL162" i="2" a="1"/>
  <c r="AL162" i="2" s="1"/>
  <c r="AL164" i="2" a="1"/>
  <c r="AL164" i="2" s="1"/>
  <c r="AL174" i="2" a="1"/>
  <c r="AL174" i="2" s="1"/>
  <c r="AL170" i="2" a="1"/>
  <c r="AL170" i="2" s="1"/>
  <c r="AL181" i="2" a="1"/>
  <c r="AL181" i="2" s="1"/>
  <c r="AL176" i="2" a="1"/>
  <c r="AL176" i="2" s="1"/>
  <c r="AL189" i="2" a="1"/>
  <c r="AL189" i="2" s="1"/>
  <c r="AL187" i="2" a="1"/>
  <c r="AL187" i="2" s="1"/>
  <c r="AL193" i="2" a="1"/>
  <c r="AL193" i="2" s="1"/>
  <c r="AL215" i="2" a="1"/>
  <c r="AL215" i="2" s="1"/>
  <c r="AL203" i="2" a="1"/>
  <c r="AL203" i="2" s="1"/>
  <c r="AL205" i="2" a="1"/>
  <c r="AL205" i="2" s="1"/>
  <c r="AL210" i="2" a="1"/>
  <c r="AL210" i="2" s="1"/>
  <c r="AL216" i="2" a="1"/>
  <c r="AL216" i="2" s="1"/>
  <c r="AL221" i="2" a="1"/>
  <c r="AL221" i="2" s="1"/>
  <c r="AL219" i="2" a="1"/>
  <c r="AL219" i="2" s="1"/>
  <c r="AL231" i="2" a="1"/>
  <c r="AL231" i="2" s="1"/>
  <c r="AL222" i="2" a="1"/>
  <c r="AL222" i="2" s="1"/>
  <c r="AL223" i="2" a="1"/>
  <c r="AL223" i="2" s="1"/>
  <c r="AL249" i="2" a="1"/>
  <c r="AL249" i="2" s="1"/>
  <c r="AL237" i="2" a="1"/>
  <c r="AL237" i="2" s="1"/>
  <c r="AL246" i="2" a="1"/>
  <c r="AL246" i="2" s="1"/>
  <c r="AL251" i="2" a="1"/>
  <c r="AL251" i="2" s="1"/>
  <c r="AL256" i="2" a="1"/>
  <c r="AL256" i="2" s="1"/>
  <c r="AL254" i="2" a="1"/>
  <c r="AL254" i="2" s="1"/>
  <c r="AL258" i="2" a="1"/>
  <c r="AL258" i="2" s="1"/>
  <c r="AL268" i="2" a="1"/>
  <c r="AL268" i="2" s="1"/>
  <c r="AL273" i="2" a="1"/>
  <c r="AL273" i="2" s="1"/>
  <c r="AL4" i="2" a="1"/>
  <c r="AL4" i="2" s="1"/>
  <c r="AL7" i="2" a="1"/>
  <c r="AL7" i="2" s="1"/>
  <c r="AL14" i="2" a="1"/>
  <c r="AL14" i="2" s="1"/>
  <c r="AL18" i="2" a="1"/>
  <c r="AL18" i="2" s="1"/>
  <c r="AL20" i="2" a="1"/>
  <c r="AL20" i="2" s="1"/>
  <c r="AL23" i="2" a="1"/>
  <c r="AL23" i="2" s="1"/>
  <c r="AL30" i="2" a="1"/>
  <c r="AL30" i="2" s="1"/>
  <c r="AL34" i="2" a="1"/>
  <c r="AL34" i="2" s="1"/>
  <c r="AL36" i="2" a="1"/>
  <c r="AL36" i="2" s="1"/>
  <c r="AL40" i="2" a="1"/>
  <c r="AL40" i="2" s="1"/>
  <c r="AL45" i="2" a="1"/>
  <c r="AL45" i="2" s="1"/>
  <c r="AL50" i="2" a="1"/>
  <c r="AL50" i="2" s="1"/>
  <c r="AL54" i="2" a="1"/>
  <c r="AL54" i="2" s="1"/>
  <c r="AL57" i="2" a="1"/>
  <c r="AL57" i="2" s="1"/>
  <c r="AL66" i="2" a="1"/>
  <c r="AL66" i="2" s="1"/>
  <c r="AL64" i="2" a="1"/>
  <c r="AL64" i="2" s="1"/>
  <c r="AL65" i="2" a="1"/>
  <c r="AL65" i="2" s="1"/>
  <c r="AL71" i="2" a="1"/>
  <c r="AL71" i="2" s="1"/>
  <c r="AL81" i="2" a="1"/>
  <c r="AL81" i="2" s="1"/>
  <c r="AL79" i="2" a="1"/>
  <c r="AL79" i="2" s="1"/>
  <c r="AL84" i="2" a="1"/>
  <c r="AL84" i="2" s="1"/>
  <c r="AL94" i="2" a="1"/>
  <c r="AL94" i="2" s="1"/>
  <c r="AL93" i="2" a="1"/>
  <c r="AL93" i="2" s="1"/>
  <c r="AL102" i="2" a="1"/>
  <c r="AL102" i="2" s="1"/>
  <c r="AL106" i="2" a="1"/>
  <c r="AL106" i="2" s="1"/>
  <c r="AL99" i="2" a="1"/>
  <c r="AL99" i="2" s="1"/>
  <c r="AL109" i="2" a="1"/>
  <c r="AL109" i="2" s="1"/>
  <c r="AL114" i="2" a="1"/>
  <c r="AL114" i="2" s="1"/>
  <c r="AL111" i="2" a="1"/>
  <c r="AL111" i="2" s="1"/>
  <c r="AL128" i="2" a="1"/>
  <c r="AL128" i="2" s="1"/>
  <c r="AL141" i="2" a="1"/>
  <c r="AL141" i="2" s="1"/>
  <c r="AL167" i="2" a="1"/>
  <c r="AL167" i="2" s="1"/>
  <c r="AL177" i="2" a="1"/>
  <c r="AL177" i="2" s="1"/>
  <c r="AL211" i="2" a="1"/>
  <c r="AL211" i="2" s="1"/>
  <c r="AL199" i="2" a="1"/>
  <c r="AL199" i="2" s="1"/>
  <c r="AL224" i="2" a="1"/>
  <c r="AL224" i="2" s="1"/>
  <c r="AL240" i="2" a="1"/>
  <c r="AL240" i="2" s="1"/>
  <c r="AL262" i="2" a="1"/>
  <c r="AL262" i="2" s="1"/>
  <c r="AL272" i="2" a="1"/>
  <c r="AL272" i="2" s="1"/>
  <c r="AL261" i="2" a="1"/>
  <c r="AL261" i="2" s="1"/>
  <c r="AL279" i="2" a="1"/>
  <c r="AL279" i="2" s="1"/>
  <c r="AK8" i="2" a="1"/>
  <c r="AK8" i="2" s="1"/>
  <c r="AK12" i="2" a="1"/>
  <c r="AK12" i="2" s="1"/>
  <c r="AK18" i="2" a="1"/>
  <c r="AK18" i="2" s="1"/>
  <c r="AK20" i="2" a="1"/>
  <c r="AK20" i="2" s="1"/>
  <c r="AK25" i="2" a="1"/>
  <c r="AK25" i="2" s="1"/>
  <c r="AK27" i="2" a="1"/>
  <c r="AK27" i="2" s="1"/>
  <c r="AK34" i="2" a="1"/>
  <c r="AK34" i="2" s="1"/>
  <c r="AK36" i="2" a="1"/>
  <c r="AK36" i="2" s="1"/>
  <c r="AK37" i="2" a="1"/>
  <c r="AK37" i="2" s="1"/>
  <c r="AK44" i="2" a="1"/>
  <c r="AK44" i="2" s="1"/>
  <c r="AK50" i="2" a="1"/>
  <c r="AK50" i="2" s="1"/>
  <c r="AK54" i="2" a="1"/>
  <c r="AK54" i="2" s="1"/>
  <c r="AL129" i="2" a="1"/>
  <c r="AL129" i="2" s="1"/>
  <c r="AL132" i="2" a="1"/>
  <c r="AL132" i="2" s="1"/>
  <c r="AL143" i="2" a="1"/>
  <c r="AL143" i="2" s="1"/>
  <c r="AL159" i="2" a="1"/>
  <c r="AL159" i="2" s="1"/>
  <c r="AL173" i="2" a="1"/>
  <c r="AL173" i="2" s="1"/>
  <c r="AL195" i="2" a="1"/>
  <c r="AL195" i="2" s="1"/>
  <c r="AL217" i="2" a="1"/>
  <c r="AL217" i="2" s="1"/>
  <c r="AL230" i="2" a="1"/>
  <c r="AL230" i="2" s="1"/>
  <c r="AL253" i="2" a="1"/>
  <c r="AL253" i="2" s="1"/>
  <c r="AL259" i="2" a="1"/>
  <c r="AL259" i="2" s="1"/>
  <c r="AL274" i="2" a="1"/>
  <c r="AL274" i="2" s="1"/>
  <c r="AL267" i="2" a="1"/>
  <c r="AL267" i="2" s="1"/>
  <c r="AK2" i="2" a="1"/>
  <c r="AK2" i="2" s="1"/>
  <c r="AK5" i="2" a="1"/>
  <c r="AK5" i="2" s="1"/>
  <c r="AK9" i="2" a="1"/>
  <c r="AK9" i="2" s="1"/>
  <c r="AK15" i="2" a="1"/>
  <c r="AK15" i="2" s="1"/>
  <c r="AK16" i="2" a="1"/>
  <c r="AK16" i="2" s="1"/>
  <c r="AK23" i="2" a="1"/>
  <c r="AK23" i="2" s="1"/>
  <c r="AK26" i="2" a="1"/>
  <c r="AK26" i="2" s="1"/>
  <c r="AK31" i="2" a="1"/>
  <c r="AK31" i="2" s="1"/>
  <c r="AK33" i="2" a="1"/>
  <c r="AK33" i="2" s="1"/>
  <c r="AK40" i="2" a="1"/>
  <c r="AK40" i="2" s="1"/>
  <c r="AK42" i="2" a="1"/>
  <c r="AK42" i="2" s="1"/>
  <c r="AK48" i="2" a="1"/>
  <c r="AK48" i="2" s="1"/>
  <c r="AK49" i="2" a="1"/>
  <c r="AK49" i="2" s="1"/>
  <c r="AK55" i="2" a="1"/>
  <c r="AK55" i="2" s="1"/>
  <c r="AK58" i="2" a="1"/>
  <c r="AK58" i="2" s="1"/>
  <c r="AK66" i="2" a="1"/>
  <c r="AK66" i="2" s="1"/>
  <c r="AK68" i="2" a="1"/>
  <c r="AK68" i="2" s="1"/>
  <c r="AK74" i="2" a="1"/>
  <c r="AK74" i="2" s="1"/>
  <c r="AK78" i="2" a="1"/>
  <c r="AK78" i="2" s="1"/>
  <c r="AK77" i="2" a="1"/>
  <c r="AK77" i="2" s="1"/>
  <c r="AK82" i="2" a="1"/>
  <c r="AK82" i="2" s="1"/>
  <c r="AK85" i="2" a="1"/>
  <c r="AK85" i="2" s="1"/>
  <c r="AK86" i="2" a="1"/>
  <c r="AK86" i="2" s="1"/>
  <c r="AK93" i="2" a="1"/>
  <c r="AK93" i="2" s="1"/>
  <c r="AK98" i="2" a="1"/>
  <c r="AK98" i="2" s="1"/>
  <c r="AK104" i="2" a="1"/>
  <c r="AK104" i="2" s="1"/>
  <c r="AK108" i="2" a="1"/>
  <c r="AK108" i="2" s="1"/>
  <c r="AK110" i="2" a="1"/>
  <c r="AK110" i="2" s="1"/>
  <c r="AK115" i="2" a="1"/>
  <c r="AK115" i="2" s="1"/>
  <c r="AK117" i="2" a="1"/>
  <c r="AK117" i="2" s="1"/>
  <c r="AK120" i="2" a="1"/>
  <c r="AK120" i="2" s="1"/>
  <c r="AK125" i="2" a="1"/>
  <c r="AK125" i="2" s="1"/>
  <c r="AK131" i="2" a="1"/>
  <c r="AK131" i="2" s="1"/>
  <c r="AK133" i="2" a="1"/>
  <c r="AK133" i="2" s="1"/>
  <c r="AK136" i="2" a="1"/>
  <c r="AK136" i="2" s="1"/>
  <c r="AK148" i="2" a="1"/>
  <c r="AK148" i="2" s="1"/>
  <c r="AK144" i="2" a="1"/>
  <c r="AK144" i="2" s="1"/>
  <c r="AK150" i="2" a="1"/>
  <c r="AK150" i="2" s="1"/>
  <c r="AK153" i="2" a="1"/>
  <c r="AK153" i="2" s="1"/>
  <c r="AK159" i="2" a="1"/>
  <c r="AK159" i="2" s="1"/>
  <c r="AK164" i="2" a="1"/>
  <c r="AK164" i="2" s="1"/>
  <c r="AK172" i="2" a="1"/>
  <c r="AK172" i="2" s="1"/>
  <c r="AK169" i="2" a="1"/>
  <c r="AK169" i="2" s="1"/>
  <c r="AK179" i="2" a="1"/>
  <c r="AK179" i="2" s="1"/>
  <c r="AK175" i="2" a="1"/>
  <c r="AK175" i="2" s="1"/>
  <c r="AK186" i="2" a="1"/>
  <c r="AK186" i="2" s="1"/>
  <c r="AK190" i="2" a="1"/>
  <c r="AK190" i="2" s="1"/>
  <c r="AK192" i="2" a="1"/>
  <c r="AK192" i="2" s="1"/>
  <c r="AK197" i="2" a="1"/>
  <c r="AK197" i="2" s="1"/>
  <c r="AK201" i="2" a="1"/>
  <c r="AK201" i="2" s="1"/>
  <c r="AK196" i="2" a="1"/>
  <c r="AK196" i="2" s="1"/>
  <c r="AL137" i="2" a="1"/>
  <c r="AL137" i="2" s="1"/>
  <c r="AL149" i="2" a="1"/>
  <c r="AL149" i="2" s="1"/>
  <c r="AL163" i="2" a="1"/>
  <c r="AL163" i="2" s="1"/>
  <c r="AL171" i="2" a="1"/>
  <c r="AL171" i="2" s="1"/>
  <c r="AL184" i="2" a="1"/>
  <c r="AL184" i="2" s="1"/>
  <c r="AL206" i="2" a="1"/>
  <c r="AL206" i="2" s="1"/>
  <c r="AL220" i="2" a="1"/>
  <c r="AL220" i="2" s="1"/>
  <c r="AL248" i="2" a="1"/>
  <c r="AL248" i="2" s="1"/>
  <c r="AL241" i="2" a="1"/>
  <c r="AL241" i="2" s="1"/>
  <c r="AL266" i="2" a="1"/>
  <c r="AL266" i="2" s="1"/>
  <c r="AL276" i="2" a="1"/>
  <c r="AL276" i="2" s="1"/>
  <c r="AL264" i="2" a="1"/>
  <c r="AL264" i="2" s="1"/>
  <c r="AK10" i="2" a="1"/>
  <c r="AK10" i="2" s="1"/>
  <c r="AK13" i="2" a="1"/>
  <c r="AK13" i="2" s="1"/>
  <c r="AK17" i="2" a="1"/>
  <c r="AK17" i="2" s="1"/>
  <c r="AK21" i="2" a="1"/>
  <c r="AK21" i="2" s="1"/>
  <c r="AK24" i="2" a="1"/>
  <c r="AK24" i="2" s="1"/>
  <c r="AK28" i="2" a="1"/>
  <c r="AK28" i="2" s="1"/>
  <c r="AK32" i="2" a="1"/>
  <c r="AK32" i="2" s="1"/>
  <c r="AK38" i="2" a="1"/>
  <c r="AK38" i="2" s="1"/>
  <c r="AK41" i="2" a="1"/>
  <c r="AK41" i="2" s="1"/>
  <c r="AK47" i="2" a="1"/>
  <c r="AK47" i="2" s="1"/>
  <c r="AK46" i="2" a="1"/>
  <c r="AK46" i="2" s="1"/>
  <c r="AK51" i="2" a="1"/>
  <c r="AK51" i="2" s="1"/>
  <c r="AK59" i="2" a="1"/>
  <c r="AK59" i="2" s="1"/>
  <c r="AK64" i="2" a="1"/>
  <c r="AK64" i="2" s="1"/>
  <c r="AK65" i="2" a="1"/>
  <c r="AK65" i="2" s="1"/>
  <c r="AK71" i="2" a="1"/>
  <c r="AK71" i="2" s="1"/>
  <c r="AK73" i="2" a="1"/>
  <c r="AK73" i="2" s="1"/>
  <c r="AK76" i="2" a="1"/>
  <c r="AK76" i="2" s="1"/>
  <c r="AK80" i="2" a="1"/>
  <c r="AK80" i="2" s="1"/>
  <c r="AK88" i="2" a="1"/>
  <c r="AK88" i="2" s="1"/>
  <c r="AK90" i="2" a="1"/>
  <c r="AK90" i="2" s="1"/>
  <c r="AK102" i="2" a="1"/>
  <c r="AK102" i="2" s="1"/>
  <c r="AK106" i="2" a="1"/>
  <c r="AK106" i="2" s="1"/>
  <c r="AK99" i="2" a="1"/>
  <c r="AK99" i="2" s="1"/>
  <c r="AK105" i="2" a="1"/>
  <c r="AK105" i="2" s="1"/>
  <c r="AK112" i="2" a="1"/>
  <c r="AK112" i="2" s="1"/>
  <c r="AK113" i="2" a="1"/>
  <c r="AK113" i="2" s="1"/>
  <c r="AK119" i="2" a="1"/>
  <c r="AK119" i="2" s="1"/>
  <c r="AK122" i="2" a="1"/>
  <c r="AK122" i="2" s="1"/>
  <c r="AK128" i="2" a="1"/>
  <c r="AK128" i="2" s="1"/>
  <c r="AK132" i="2" a="1"/>
  <c r="AK132" i="2" s="1"/>
  <c r="AK137" i="2" a="1"/>
  <c r="AK137" i="2" s="1"/>
  <c r="AK139" i="2" a="1"/>
  <c r="AK139" i="2" s="1"/>
  <c r="AK142" i="2" a="1"/>
  <c r="AK142" i="2" s="1"/>
  <c r="AK152" i="2" a="1"/>
  <c r="AK152" i="2" s="1"/>
  <c r="AK146" i="2" a="1"/>
  <c r="AK146" i="2" s="1"/>
  <c r="AK154" i="2" a="1"/>
  <c r="AK154" i="2" s="1"/>
  <c r="AK163" i="2" a="1"/>
  <c r="AK163" i="2" s="1"/>
  <c r="AK157" i="2" a="1"/>
  <c r="AK157" i="2" s="1"/>
  <c r="AK167" i="2" a="1"/>
  <c r="AK167" i="2" s="1"/>
  <c r="AK174" i="2" a="1"/>
  <c r="AK174" i="2" s="1"/>
  <c r="AL125" i="2" a="1"/>
  <c r="AL125" i="2" s="1"/>
  <c r="AL151" i="2" a="1"/>
  <c r="AL151" i="2" s="1"/>
  <c r="AL157" i="2" a="1"/>
  <c r="AL157" i="2" s="1"/>
  <c r="AL182" i="2" a="1"/>
  <c r="AL182" i="2" s="1"/>
  <c r="AL191" i="2" a="1"/>
  <c r="AL191" i="2" s="1"/>
  <c r="AL212" i="2" a="1"/>
  <c r="AL212" i="2" s="1"/>
  <c r="AL233" i="2" a="1"/>
  <c r="AL233" i="2" s="1"/>
  <c r="AL244" i="2" a="1"/>
  <c r="AL244" i="2" s="1"/>
  <c r="AL263" i="2" a="1"/>
  <c r="AL263" i="2" s="1"/>
  <c r="AL269" i="2" a="1"/>
  <c r="AL269" i="2" s="1"/>
  <c r="AL278" i="2" a="1"/>
  <c r="AL278" i="2" s="1"/>
  <c r="AL277" i="2" a="1"/>
  <c r="AL277" i="2" s="1"/>
  <c r="AK4" i="2" a="1"/>
  <c r="AK4" i="2" s="1"/>
  <c r="AK7" i="2" a="1"/>
  <c r="AK7" i="2" s="1"/>
  <c r="AK14" i="2" a="1"/>
  <c r="AK14" i="2" s="1"/>
  <c r="AK19" i="2" a="1"/>
  <c r="AK19" i="2" s="1"/>
  <c r="AK22" i="2" a="1"/>
  <c r="AK22" i="2" s="1"/>
  <c r="AK29" i="2" a="1"/>
  <c r="AK29" i="2" s="1"/>
  <c r="AK30" i="2" a="1"/>
  <c r="AK30" i="2" s="1"/>
  <c r="AK35" i="2" a="1"/>
  <c r="AK35" i="2" s="1"/>
  <c r="AK39" i="2" a="1"/>
  <c r="AK39" i="2" s="1"/>
  <c r="AK43" i="2" a="1"/>
  <c r="AK43" i="2" s="1"/>
  <c r="AK45" i="2" a="1"/>
  <c r="AK45" i="2" s="1"/>
  <c r="AK53" i="2" a="1"/>
  <c r="AK53" i="2" s="1"/>
  <c r="AK52" i="2" a="1"/>
  <c r="AK52" i="2" s="1"/>
  <c r="AK60" i="2" a="1"/>
  <c r="AK60" i="2" s="1"/>
  <c r="AK62" i="2" a="1"/>
  <c r="AK62" i="2" s="1"/>
  <c r="AK67" i="2" a="1"/>
  <c r="AK67" i="2" s="1"/>
  <c r="AK69" i="2" a="1"/>
  <c r="AK69" i="2" s="1"/>
  <c r="AK72" i="2" a="1"/>
  <c r="AK72" i="2" s="1"/>
  <c r="AK81" i="2" a="1"/>
  <c r="AK81" i="2" s="1"/>
  <c r="AK83" i="2" a="1"/>
  <c r="AK83" i="2" s="1"/>
  <c r="AK89" i="2" a="1"/>
  <c r="AK89" i="2" s="1"/>
  <c r="AK92" i="2" a="1"/>
  <c r="AK92" i="2" s="1"/>
  <c r="AK95" i="2" a="1"/>
  <c r="AK95" i="2" s="1"/>
  <c r="AK100" i="2" a="1"/>
  <c r="AK100" i="2" s="1"/>
  <c r="AK97" i="2" a="1"/>
  <c r="AK97" i="2" s="1"/>
  <c r="AK103" i="2" a="1"/>
  <c r="AK103" i="2" s="1"/>
  <c r="AK109" i="2" a="1"/>
  <c r="AK109" i="2" s="1"/>
  <c r="AK116" i="2" a="1"/>
  <c r="AK116" i="2" s="1"/>
  <c r="AK121" i="2" a="1"/>
  <c r="AK121" i="2" s="1"/>
  <c r="AK123" i="2" a="1"/>
  <c r="AK123" i="2" s="1"/>
  <c r="AK126" i="2" a="1"/>
  <c r="AK126" i="2" s="1"/>
  <c r="AK134" i="2" a="1"/>
  <c r="AK134" i="2" s="1"/>
  <c r="AK130" i="2" a="1"/>
  <c r="AK130" i="2" s="1"/>
  <c r="AK138" i="2" a="1"/>
  <c r="AK138" i="2" s="1"/>
  <c r="AK141" i="2" a="1"/>
  <c r="AK141" i="2" s="1"/>
  <c r="AK145" i="2" a="1"/>
  <c r="AK145" i="2" s="1"/>
  <c r="AK147" i="2" a="1"/>
  <c r="AK147" i="2" s="1"/>
  <c r="AK156" i="2" a="1"/>
  <c r="AK156" i="2" s="1"/>
  <c r="AK161" i="2" a="1"/>
  <c r="AK161" i="2" s="1"/>
  <c r="AK165" i="2" a="1"/>
  <c r="AK165" i="2" s="1"/>
  <c r="AK166" i="2" a="1"/>
  <c r="AK166" i="2" s="1"/>
  <c r="AK168" i="2" a="1"/>
  <c r="AK168" i="2" s="1"/>
  <c r="AK180" i="2" a="1"/>
  <c r="AK180" i="2" s="1"/>
  <c r="AK183" i="2" a="1"/>
  <c r="AK183" i="2" s="1"/>
  <c r="AK188" i="2" a="1"/>
  <c r="AK188" i="2" s="1"/>
  <c r="AK185" i="2" a="1"/>
  <c r="AK185" i="2" s="1"/>
  <c r="AK200" i="2" a="1"/>
  <c r="AK200" i="2" s="1"/>
  <c r="AK202" i="2" a="1"/>
  <c r="AK202" i="2" s="1"/>
  <c r="AK57" i="2" a="1"/>
  <c r="AK57" i="2" s="1"/>
  <c r="AK91" i="2" a="1"/>
  <c r="AK91" i="2" s="1"/>
  <c r="AK101" i="2" a="1"/>
  <c r="AK101" i="2" s="1"/>
  <c r="AK114" i="2" a="1"/>
  <c r="AK114" i="2" s="1"/>
  <c r="AK124" i="2" a="1"/>
  <c r="AK124" i="2" s="1"/>
  <c r="AK149" i="2" a="1"/>
  <c r="AK149" i="2" s="1"/>
  <c r="AK162" i="2" a="1"/>
  <c r="AK162" i="2" s="1"/>
  <c r="AK178" i="2" a="1"/>
  <c r="AK178" i="2" s="1"/>
  <c r="AK181" i="2" a="1"/>
  <c r="AK181" i="2" s="1"/>
  <c r="AK177" i="2" a="1"/>
  <c r="AK177" i="2" s="1"/>
  <c r="AK193" i="2" a="1"/>
  <c r="AK193" i="2" s="1"/>
  <c r="AK203" i="2" a="1"/>
  <c r="AK203" i="2" s="1"/>
  <c r="AK205" i="2" a="1"/>
  <c r="AK205" i="2" s="1"/>
  <c r="AK212" i="2" a="1"/>
  <c r="AK212" i="2" s="1"/>
  <c r="AK216" i="2" a="1"/>
  <c r="AK216" i="2" s="1"/>
  <c r="AK217" i="2" a="1"/>
  <c r="AK217" i="2" s="1"/>
  <c r="AK219" i="2" a="1"/>
  <c r="AK219" i="2" s="1"/>
  <c r="AK233" i="2" a="1"/>
  <c r="AK233" i="2" s="1"/>
  <c r="AK222" i="2" a="1"/>
  <c r="AK222" i="2" s="1"/>
  <c r="AK230" i="2" a="1"/>
  <c r="AK230" i="2" s="1"/>
  <c r="AK249" i="2" a="1"/>
  <c r="AK249" i="2" s="1"/>
  <c r="AK244" i="2" a="1"/>
  <c r="AK244" i="2" s="1"/>
  <c r="AK246" i="2" a="1"/>
  <c r="AK246" i="2" s="1"/>
  <c r="AK253" i="2" a="1"/>
  <c r="AK253" i="2" s="1"/>
  <c r="AK256" i="2" a="1"/>
  <c r="AK256" i="2" s="1"/>
  <c r="AK263" i="2" a="1"/>
  <c r="AK263" i="2" s="1"/>
  <c r="AK258" i="2" a="1"/>
  <c r="AK258" i="2" s="1"/>
  <c r="AK269" i="2" a="1"/>
  <c r="AK269" i="2" s="1"/>
  <c r="AK273" i="2" a="1"/>
  <c r="AK273" i="2" s="1"/>
  <c r="AK261" i="2" a="1"/>
  <c r="AK261" i="2" s="1"/>
  <c r="AK264" i="2" a="1"/>
  <c r="AK264" i="2" s="1"/>
  <c r="AK56" i="2" a="1"/>
  <c r="AK56" i="2" s="1"/>
  <c r="AK70" i="2" a="1"/>
  <c r="AK70" i="2" s="1"/>
  <c r="AK79" i="2" a="1"/>
  <c r="AK79" i="2" s="1"/>
  <c r="AK87" i="2" a="1"/>
  <c r="AK87" i="2" s="1"/>
  <c r="AK111" i="2" a="1"/>
  <c r="AK111" i="2" s="1"/>
  <c r="AK127" i="2" a="1"/>
  <c r="AK127" i="2" s="1"/>
  <c r="AK140" i="2" a="1"/>
  <c r="AK140" i="2" s="1"/>
  <c r="AK151" i="2" a="1"/>
  <c r="AK151" i="2" s="1"/>
  <c r="AK170" i="2" a="1"/>
  <c r="AK170" i="2" s="1"/>
  <c r="AK182" i="2" a="1"/>
  <c r="AK182" i="2" s="1"/>
  <c r="AK187" i="2" a="1"/>
  <c r="AK187" i="2" s="1"/>
  <c r="AK191" i="2" a="1"/>
  <c r="AK191" i="2" s="1"/>
  <c r="AK211" i="2" a="1"/>
  <c r="AK211" i="2" s="1"/>
  <c r="AK195" i="2" a="1"/>
  <c r="AK195" i="2" s="1"/>
  <c r="AK208" i="2" a="1"/>
  <c r="AK208" i="2" s="1"/>
  <c r="AK213" i="2" a="1"/>
  <c r="AK213" i="2" s="1"/>
  <c r="AK207" i="2" a="1"/>
  <c r="AK207" i="2" s="1"/>
  <c r="AK225" i="2" a="1"/>
  <c r="AK225" i="2" s="1"/>
  <c r="AK229" i="2" a="1"/>
  <c r="AK229" i="2" s="1"/>
  <c r="AK234" i="2" a="1"/>
  <c r="AK234" i="2" s="1"/>
  <c r="AK218" i="2" a="1"/>
  <c r="AK218" i="2" s="1"/>
  <c r="AK239" i="2" a="1"/>
  <c r="AK239" i="2" s="1"/>
  <c r="AK236" i="2" a="1"/>
  <c r="AK236" i="2" s="1"/>
  <c r="AK245" i="2" a="1"/>
  <c r="AK245" i="2" s="1"/>
  <c r="AK250" i="2" a="1"/>
  <c r="AK250" i="2" s="1"/>
  <c r="AK252" i="2" a="1"/>
  <c r="AK252" i="2" s="1"/>
  <c r="AK242" i="2" a="1"/>
  <c r="AK242" i="2" s="1"/>
  <c r="AK271" i="2" a="1"/>
  <c r="AK271" i="2" s="1"/>
  <c r="AK266" i="2" a="1"/>
  <c r="AK266" i="2" s="1"/>
  <c r="AK270" i="2" a="1"/>
  <c r="AK270" i="2" s="1"/>
  <c r="AK276" i="2" a="1"/>
  <c r="AK276" i="2" s="1"/>
  <c r="AK280" i="2" a="1"/>
  <c r="AK280" i="2" s="1"/>
  <c r="AK279" i="2" a="1"/>
  <c r="AK279" i="2" s="1"/>
  <c r="AK61" i="2" a="1"/>
  <c r="AK61" i="2" s="1"/>
  <c r="AK84" i="2" a="1"/>
  <c r="AK84" i="2" s="1"/>
  <c r="AK96" i="2" a="1"/>
  <c r="AK96" i="2" s="1"/>
  <c r="AK107" i="2" a="1"/>
  <c r="AK107" i="2" s="1"/>
  <c r="AK129" i="2" a="1"/>
  <c r="AK129" i="2" s="1"/>
  <c r="AK155" i="2" a="1"/>
  <c r="AK155" i="2" s="1"/>
  <c r="AK158" i="2" a="1"/>
  <c r="AK158" i="2" s="1"/>
  <c r="AK171" i="2" a="1"/>
  <c r="AK171" i="2" s="1"/>
  <c r="AK189" i="2" a="1"/>
  <c r="AK189" i="2" s="1"/>
  <c r="AK184" i="2" a="1"/>
  <c r="AK184" i="2" s="1"/>
  <c r="AK204" i="2" a="1"/>
  <c r="AK204" i="2" s="1"/>
  <c r="AK206" i="2" a="1"/>
  <c r="AK206" i="2" s="1"/>
  <c r="AK210" i="2" a="1"/>
  <c r="AK210" i="2" s="1"/>
  <c r="AK199" i="2" a="1"/>
  <c r="AK199" i="2" s="1"/>
  <c r="AK221" i="2" a="1"/>
  <c r="AK221" i="2" s="1"/>
  <c r="AK220" i="2" a="1"/>
  <c r="AK220" i="2" s="1"/>
  <c r="AK231" i="2" a="1"/>
  <c r="AK231" i="2" s="1"/>
  <c r="AK224" i="2" a="1"/>
  <c r="AK224" i="2" s="1"/>
  <c r="AK223" i="2" a="1"/>
  <c r="AK223" i="2" s="1"/>
  <c r="AK248" i="2" a="1"/>
  <c r="AK248" i="2" s="1"/>
  <c r="AK237" i="2" a="1"/>
  <c r="AK237" i="2" s="1"/>
  <c r="AK240" i="2" a="1"/>
  <c r="AK240" i="2" s="1"/>
  <c r="AK251" i="2" a="1"/>
  <c r="AK251" i="2" s="1"/>
  <c r="AK241" i="2" a="1"/>
  <c r="AK241" i="2" s="1"/>
  <c r="AK254" i="2" a="1"/>
  <c r="AK254" i="2" s="1"/>
  <c r="AK259" i="2" a="1"/>
  <c r="AK259" i="2" s="1"/>
  <c r="AK268" i="2" a="1"/>
  <c r="AK268" i="2" s="1"/>
  <c r="AK274" i="2" a="1"/>
  <c r="AK274" i="2" s="1"/>
  <c r="AK278" i="2" a="1"/>
  <c r="AK278" i="2" s="1"/>
  <c r="AK277" i="2" a="1"/>
  <c r="AK277" i="2" s="1"/>
  <c r="AK63" i="2" a="1"/>
  <c r="AK63" i="2" s="1"/>
  <c r="AK75" i="2" a="1"/>
  <c r="AK75" i="2" s="1"/>
  <c r="AK94" i="2" a="1"/>
  <c r="AK94" i="2" s="1"/>
  <c r="AK118" i="2" a="1"/>
  <c r="AK118" i="2" s="1"/>
  <c r="AK135" i="2" a="1"/>
  <c r="AK135" i="2" s="1"/>
  <c r="AK143" i="2" a="1"/>
  <c r="AK143" i="2" s="1"/>
  <c r="AK160" i="2" a="1"/>
  <c r="AK160" i="2" s="1"/>
  <c r="AK176" i="2" a="1"/>
  <c r="AK176" i="2" s="1"/>
  <c r="AK173" i="2" a="1"/>
  <c r="AK173" i="2" s="1"/>
  <c r="AK215" i="2" a="1"/>
  <c r="AK215" i="2" s="1"/>
  <c r="AK194" i="2" a="1"/>
  <c r="AK194" i="2" s="1"/>
  <c r="AK209" i="2" a="1"/>
  <c r="AK209" i="2" s="1"/>
  <c r="AK214" i="2" a="1"/>
  <c r="AK214" i="2" s="1"/>
  <c r="AK198" i="2" a="1"/>
  <c r="AK198" i="2" s="1"/>
  <c r="AK226" i="2" a="1"/>
  <c r="AK226" i="2" s="1"/>
  <c r="AK228" i="2" a="1"/>
  <c r="AK228" i="2" s="1"/>
  <c r="AK227" i="2" a="1"/>
  <c r="AK227" i="2" s="1"/>
  <c r="AK232" i="2" a="1"/>
  <c r="AK232" i="2" s="1"/>
  <c r="AK257" i="2" a="1"/>
  <c r="AK257" i="2" s="1"/>
  <c r="AK235" i="2" a="1"/>
  <c r="AK235" i="2" s="1"/>
  <c r="AK238" i="2" a="1"/>
  <c r="AK238" i="2" s="1"/>
  <c r="AK247" i="2" a="1"/>
  <c r="AK247" i="2" s="1"/>
  <c r="AK255" i="2" a="1"/>
  <c r="AK255" i="2" s="1"/>
  <c r="AK243" i="2" a="1"/>
  <c r="AK243" i="2" s="1"/>
  <c r="AK262" i="2" a="1"/>
  <c r="AK262" i="2" s="1"/>
  <c r="AK265" i="2" a="1"/>
  <c r="AK265" i="2" s="1"/>
  <c r="AK272" i="2" a="1"/>
  <c r="AK272" i="2" s="1"/>
  <c r="AK275" i="2" a="1"/>
  <c r="AK275" i="2" s="1"/>
  <c r="AK267" i="2" a="1"/>
  <c r="AK267" i="2" s="1"/>
  <c r="AK260" i="2" a="1"/>
  <c r="AK260" i="2" s="1"/>
  <c r="M2" i="2" a="1"/>
  <c r="M2" i="2" s="1"/>
  <c r="M7" i="2" a="1"/>
  <c r="M7" i="2" s="1"/>
  <c r="M10" i="2" a="1"/>
  <c r="M10" i="2" s="1"/>
  <c r="M15" i="2" a="1"/>
  <c r="M15" i="2" s="1"/>
  <c r="M21" i="2" a="1"/>
  <c r="M21" i="2" s="1"/>
  <c r="M24" i="2" a="1"/>
  <c r="M24" i="2" s="1"/>
  <c r="M27" i="2" a="1"/>
  <c r="M27" i="2" s="1"/>
  <c r="M30" i="2" a="1"/>
  <c r="M30" i="2" s="1"/>
  <c r="M33" i="2" a="1"/>
  <c r="M33" i="2" s="1"/>
  <c r="M36" i="2" a="1"/>
  <c r="M36" i="2" s="1"/>
  <c r="M42" i="2" a="1"/>
  <c r="M42" i="2" s="1"/>
  <c r="M47" i="2" a="1"/>
  <c r="M47" i="2" s="1"/>
  <c r="M54" i="2" a="1"/>
  <c r="M54" i="2" s="1"/>
  <c r="M57" i="2" a="1"/>
  <c r="M57" i="2" s="1"/>
  <c r="M60" i="2" a="1"/>
  <c r="M60" i="2" s="1"/>
  <c r="M63" i="2" a="1"/>
  <c r="M63" i="2" s="1"/>
  <c r="M70" i="2" a="1"/>
  <c r="M70" i="2" s="1"/>
  <c r="M73" i="2" a="1"/>
  <c r="M73" i="2" s="1"/>
  <c r="M76" i="2" a="1"/>
  <c r="M76" i="2" s="1"/>
  <c r="M79" i="2" a="1"/>
  <c r="M79" i="2" s="1"/>
  <c r="M86" i="2" a="1"/>
  <c r="M86" i="2" s="1"/>
  <c r="M89" i="2" a="1"/>
  <c r="M89" i="2" s="1"/>
  <c r="M92" i="2" a="1"/>
  <c r="M92" i="2" s="1"/>
  <c r="M95" i="2" a="1"/>
  <c r="M95" i="2" s="1"/>
  <c r="M102" i="2" a="1"/>
  <c r="M102" i="2" s="1"/>
  <c r="M105" i="2" a="1"/>
  <c r="M105" i="2" s="1"/>
  <c r="M108" i="2" a="1"/>
  <c r="M108" i="2" s="1"/>
  <c r="M111" i="2" a="1"/>
  <c r="M111" i="2" s="1"/>
  <c r="M118" i="2" a="1"/>
  <c r="M118" i="2" s="1"/>
  <c r="M121" i="2" a="1"/>
  <c r="M121" i="2" s="1"/>
  <c r="M124" i="2" a="1"/>
  <c r="M124" i="2" s="1"/>
  <c r="M127" i="2" a="1"/>
  <c r="M127" i="2" s="1"/>
  <c r="M133" i="2" a="1"/>
  <c r="M133" i="2" s="1"/>
  <c r="M136" i="2" a="1"/>
  <c r="M136" i="2" s="1"/>
  <c r="M139" i="2" a="1"/>
  <c r="M139" i="2" s="1"/>
  <c r="M146" i="2" a="1"/>
  <c r="M146" i="2" s="1"/>
  <c r="M149" i="2" a="1"/>
  <c r="M149" i="2" s="1"/>
  <c r="M152" i="2" a="1"/>
  <c r="M152" i="2" s="1"/>
  <c r="M155" i="2" a="1"/>
  <c r="M155" i="2" s="1"/>
  <c r="M162" i="2" a="1"/>
  <c r="M162" i="2" s="1"/>
  <c r="M165" i="2" a="1"/>
  <c r="M165" i="2" s="1"/>
  <c r="M168" i="2" a="1"/>
  <c r="M168" i="2" s="1"/>
  <c r="M171" i="2" a="1"/>
  <c r="M171" i="2" s="1"/>
  <c r="M178" i="2" a="1"/>
  <c r="M178" i="2" s="1"/>
  <c r="M181" i="2" a="1"/>
  <c r="M181" i="2" s="1"/>
  <c r="M184" i="2" a="1"/>
  <c r="M184" i="2" s="1"/>
  <c r="M187" i="2" a="1"/>
  <c r="M187" i="2" s="1"/>
  <c r="M194" i="2" a="1"/>
  <c r="M194" i="2" s="1"/>
  <c r="M3" i="2" a="1"/>
  <c r="M3" i="2" s="1"/>
  <c r="M6" i="2" a="1"/>
  <c r="M6" i="2" s="1"/>
  <c r="M11" i="2" a="1"/>
  <c r="M11" i="2" s="1"/>
  <c r="M14" i="2" a="1"/>
  <c r="M14" i="2" s="1"/>
  <c r="M17" i="2" a="1"/>
  <c r="M17" i="2" s="1"/>
  <c r="M20" i="2" a="1"/>
  <c r="M20" i="2" s="1"/>
  <c r="M26" i="2" a="1"/>
  <c r="M26" i="2" s="1"/>
  <c r="M31" i="2" a="1"/>
  <c r="M31" i="2" s="1"/>
  <c r="M37" i="2" a="1"/>
  <c r="M37" i="2" s="1"/>
  <c r="M40" i="2" a="1"/>
  <c r="M40" i="2" s="1"/>
  <c r="M43" i="2" a="1"/>
  <c r="M43" i="2" s="1"/>
  <c r="M46" i="2" a="1"/>
  <c r="M46" i="2" s="1"/>
  <c r="M49" i="2" a="1"/>
  <c r="M49" i="2" s="1"/>
  <c r="M52" i="2" a="1"/>
  <c r="M52" i="2" s="1"/>
  <c r="M55" i="2" a="1"/>
  <c r="M55" i="2" s="1"/>
  <c r="M62" i="2" a="1"/>
  <c r="M62" i="2" s="1"/>
  <c r="M65" i="2" a="1"/>
  <c r="M65" i="2" s="1"/>
  <c r="M68" i="2" a="1"/>
  <c r="M68" i="2" s="1"/>
  <c r="M71" i="2" a="1"/>
  <c r="M71" i="2" s="1"/>
  <c r="M78" i="2" a="1"/>
  <c r="M78" i="2" s="1"/>
  <c r="M81" i="2" a="1"/>
  <c r="M81" i="2" s="1"/>
  <c r="M84" i="2" a="1"/>
  <c r="M84" i="2" s="1"/>
  <c r="M87" i="2" a="1"/>
  <c r="M87" i="2" s="1"/>
  <c r="M94" i="2" a="1"/>
  <c r="M94" i="2" s="1"/>
  <c r="M97" i="2" a="1"/>
  <c r="M97" i="2" s="1"/>
  <c r="M100" i="2" a="1"/>
  <c r="M100" i="2" s="1"/>
  <c r="M103" i="2" a="1"/>
  <c r="M103" i="2" s="1"/>
  <c r="M110" i="2" a="1"/>
  <c r="M110" i="2" s="1"/>
  <c r="M113" i="2" a="1"/>
  <c r="M113" i="2" s="1"/>
  <c r="M116" i="2" a="1"/>
  <c r="M116" i="2" s="1"/>
  <c r="M119" i="2" a="1"/>
  <c r="M119" i="2" s="1"/>
  <c r="M126" i="2" a="1"/>
  <c r="M126" i="2" s="1"/>
  <c r="M129" i="2" a="1"/>
  <c r="M129" i="2" s="1"/>
  <c r="M132" i="2" a="1"/>
  <c r="M132" i="2" s="1"/>
  <c r="M138" i="2" a="1"/>
  <c r="M138" i="2" s="1"/>
  <c r="M141" i="2" a="1"/>
  <c r="M141" i="2" s="1"/>
  <c r="M144" i="2" a="1"/>
  <c r="M144" i="2" s="1"/>
  <c r="M148" i="2" a="1"/>
  <c r="M148" i="2" s="1"/>
  <c r="M154" i="2" a="1"/>
  <c r="M154" i="2" s="1"/>
  <c r="M157" i="2" a="1"/>
  <c r="M157" i="2" s="1"/>
  <c r="M160" i="2" a="1"/>
  <c r="M160" i="2" s="1"/>
  <c r="M164" i="2" a="1"/>
  <c r="M164" i="2" s="1"/>
  <c r="M170" i="2" a="1"/>
  <c r="M170" i="2" s="1"/>
  <c r="M173" i="2" a="1"/>
  <c r="M173" i="2" s="1"/>
  <c r="M176" i="2" a="1"/>
  <c r="M176" i="2" s="1"/>
  <c r="M179" i="2" a="1"/>
  <c r="M179" i="2" s="1"/>
  <c r="M186" i="2" a="1"/>
  <c r="M186" i="2" s="1"/>
  <c r="M189" i="2" a="1"/>
  <c r="M189" i="2" s="1"/>
  <c r="M192" i="2" a="1"/>
  <c r="M192" i="2" s="1"/>
  <c r="M195" i="2" a="1"/>
  <c r="M195" i="2" s="1"/>
  <c r="M202" i="2" a="1"/>
  <c r="M202" i="2" s="1"/>
  <c r="M205" i="2" a="1"/>
  <c r="M205" i="2" s="1"/>
  <c r="M208" i="2" a="1"/>
  <c r="M208" i="2" s="1"/>
  <c r="M211" i="2" a="1"/>
  <c r="M211" i="2" s="1"/>
  <c r="M218" i="2" a="1"/>
  <c r="M218" i="2" s="1"/>
  <c r="M221" i="2" a="1"/>
  <c r="M221" i="2" s="1"/>
  <c r="M224" i="2" a="1"/>
  <c r="M224" i="2" s="1"/>
  <c r="M227" i="2" a="1"/>
  <c r="M227" i="2" s="1"/>
  <c r="M234" i="2" a="1"/>
  <c r="M234" i="2" s="1"/>
  <c r="M237" i="2" a="1"/>
  <c r="M237" i="2" s="1"/>
  <c r="M240" i="2" a="1"/>
  <c r="M240" i="2" s="1"/>
  <c r="M243" i="2" a="1"/>
  <c r="M243" i="2" s="1"/>
  <c r="M250" i="2" a="1"/>
  <c r="M250" i="2" s="1"/>
  <c r="M253" i="2" a="1"/>
  <c r="M253" i="2" s="1"/>
  <c r="M256" i="2" a="1"/>
  <c r="M256" i="2" s="1"/>
  <c r="M259" i="2" a="1"/>
  <c r="M259" i="2" s="1"/>
  <c r="M266" i="2" a="1"/>
  <c r="M266" i="2" s="1"/>
  <c r="M4" i="2" a="1"/>
  <c r="M4" i="2" s="1"/>
  <c r="M9" i="2" a="1"/>
  <c r="M9" i="2" s="1"/>
  <c r="M12" i="2" a="1"/>
  <c r="M12" i="2" s="1"/>
  <c r="M18" i="2" a="1"/>
  <c r="M18" i="2" s="1"/>
  <c r="M23" i="2" a="1"/>
  <c r="M23" i="2" s="1"/>
  <c r="M29" i="2" a="1"/>
  <c r="M29" i="2" s="1"/>
  <c r="M32" i="2" a="1"/>
  <c r="M32" i="2" s="1"/>
  <c r="M35" i="2" a="1"/>
  <c r="M35" i="2" s="1"/>
  <c r="M38" i="2" a="1"/>
  <c r="M38" i="2" s="1"/>
  <c r="M41" i="2" a="1"/>
  <c r="M41" i="2" s="1"/>
  <c r="M44" i="2" a="1"/>
  <c r="M44" i="2" s="1"/>
  <c r="M50" i="2" a="1"/>
  <c r="M50" i="2" s="1"/>
  <c r="M53" i="2" a="1"/>
  <c r="M53" i="2" s="1"/>
  <c r="M56" i="2" a="1"/>
  <c r="M56" i="2" s="1"/>
  <c r="M59" i="2" a="1"/>
  <c r="M59" i="2" s="1"/>
  <c r="M66" i="2" a="1"/>
  <c r="M66" i="2" s="1"/>
  <c r="M69" i="2" a="1"/>
  <c r="M69" i="2" s="1"/>
  <c r="M72" i="2" a="1"/>
  <c r="M72" i="2" s="1"/>
  <c r="M75" i="2" a="1"/>
  <c r="M75" i="2" s="1"/>
  <c r="M82" i="2" a="1"/>
  <c r="M82" i="2" s="1"/>
  <c r="M85" i="2" a="1"/>
  <c r="M85" i="2" s="1"/>
  <c r="M88" i="2" a="1"/>
  <c r="M88" i="2" s="1"/>
  <c r="M91" i="2" a="1"/>
  <c r="M91" i="2" s="1"/>
  <c r="M98" i="2" a="1"/>
  <c r="M98" i="2" s="1"/>
  <c r="M101" i="2" a="1"/>
  <c r="M101" i="2" s="1"/>
  <c r="M104" i="2" a="1"/>
  <c r="M104" i="2" s="1"/>
  <c r="M107" i="2" a="1"/>
  <c r="M107" i="2" s="1"/>
  <c r="M114" i="2" a="1"/>
  <c r="M114" i="2" s="1"/>
  <c r="M117" i="2" a="1"/>
  <c r="M117" i="2" s="1"/>
  <c r="M120" i="2" a="1"/>
  <c r="M120" i="2" s="1"/>
  <c r="M123" i="2" a="1"/>
  <c r="M123" i="2" s="1"/>
  <c r="M130" i="2" a="1"/>
  <c r="M130" i="2" s="1"/>
  <c r="M135" i="2" a="1"/>
  <c r="M135" i="2" s="1"/>
  <c r="M142" i="2" a="1"/>
  <c r="M142" i="2" s="1"/>
  <c r="M145" i="2" a="1"/>
  <c r="M145" i="2" s="1"/>
  <c r="M151" i="2" a="1"/>
  <c r="M151" i="2" s="1"/>
  <c r="M158" i="2" a="1"/>
  <c r="M158" i="2" s="1"/>
  <c r="M161" i="2" a="1"/>
  <c r="M161" i="2" s="1"/>
  <c r="M167" i="2" a="1"/>
  <c r="M167" i="2" s="1"/>
  <c r="M174" i="2" a="1"/>
  <c r="M174" i="2" s="1"/>
  <c r="M177" i="2" a="1"/>
  <c r="M177" i="2" s="1"/>
  <c r="M180" i="2" a="1"/>
  <c r="M180" i="2" s="1"/>
  <c r="M183" i="2" a="1"/>
  <c r="M183" i="2" s="1"/>
  <c r="M190" i="2" a="1"/>
  <c r="M190" i="2" s="1"/>
  <c r="M193" i="2" a="1"/>
  <c r="M193" i="2" s="1"/>
  <c r="M196" i="2" a="1"/>
  <c r="M196" i="2" s="1"/>
  <c r="M199" i="2" a="1"/>
  <c r="M199" i="2" s="1"/>
  <c r="M206" i="2" a="1"/>
  <c r="M206" i="2" s="1"/>
  <c r="M209" i="2" a="1"/>
  <c r="M209" i="2" s="1"/>
  <c r="M13" i="2" a="1"/>
  <c r="M13" i="2" s="1"/>
  <c r="M25" i="2" a="1"/>
  <c r="M25" i="2" s="1"/>
  <c r="M48" i="2" a="1"/>
  <c r="M48" i="2" s="1"/>
  <c r="M61" i="2" a="1"/>
  <c r="M61" i="2" s="1"/>
  <c r="M74" i="2" a="1"/>
  <c r="M74" i="2" s="1"/>
  <c r="M99" i="2" a="1"/>
  <c r="M99" i="2" s="1"/>
  <c r="M112" i="2" a="1"/>
  <c r="M112" i="2" s="1"/>
  <c r="M125" i="2" a="1"/>
  <c r="M125" i="2" s="1"/>
  <c r="M137" i="2" a="1"/>
  <c r="M137" i="2" s="1"/>
  <c r="M150" i="2" a="1"/>
  <c r="M150" i="2" s="1"/>
  <c r="M163" i="2" a="1"/>
  <c r="M163" i="2" s="1"/>
  <c r="M175" i="2" a="1"/>
  <c r="M175" i="2" s="1"/>
  <c r="M188" i="2" a="1"/>
  <c r="M188" i="2" s="1"/>
  <c r="M198" i="2" a="1"/>
  <c r="M198" i="2" s="1"/>
  <c r="M204" i="2" a="1"/>
  <c r="M204" i="2" s="1"/>
  <c r="M215" i="2" a="1"/>
  <c r="M215" i="2" s="1"/>
  <c r="M219" i="2" a="1"/>
  <c r="M219" i="2" s="1"/>
  <c r="M223" i="2" a="1"/>
  <c r="M223" i="2" s="1"/>
  <c r="M228" i="2" a="1"/>
  <c r="M228" i="2" s="1"/>
  <c r="M232" i="2" a="1"/>
  <c r="M232" i="2" s="1"/>
  <c r="M236" i="2" a="1"/>
  <c r="M236" i="2" s="1"/>
  <c r="M241" i="2" a="1"/>
  <c r="M241" i="2" s="1"/>
  <c r="AI42" i="2" s="1"/>
  <c r="M245" i="2" a="1"/>
  <c r="M245" i="2" s="1"/>
  <c r="M249" i="2" a="1"/>
  <c r="M249" i="2" s="1"/>
  <c r="M254" i="2" a="1"/>
  <c r="M254" i="2" s="1"/>
  <c r="M258" i="2" a="1"/>
  <c r="M258" i="2" s="1"/>
  <c r="M262" i="2" a="1"/>
  <c r="M262" i="2" s="1"/>
  <c r="M270" i="2" a="1"/>
  <c r="M270" i="2" s="1"/>
  <c r="AI47" i="2" s="1"/>
  <c r="M273" i="2" a="1"/>
  <c r="M273" i="2" s="1"/>
  <c r="M276" i="2" a="1"/>
  <c r="M276" i="2" s="1"/>
  <c r="M279" i="2" a="1"/>
  <c r="M279" i="2" s="1"/>
  <c r="M286" i="2" a="1"/>
  <c r="M286" i="2" s="1"/>
  <c r="M289" i="2" a="1"/>
  <c r="M289" i="2" s="1"/>
  <c r="M292" i="2" a="1"/>
  <c r="M292" i="2" s="1"/>
  <c r="M295" i="2" a="1"/>
  <c r="M295" i="2" s="1"/>
  <c r="M302" i="2" a="1"/>
  <c r="M302" i="2" s="1"/>
  <c r="M304" i="2" a="1"/>
  <c r="M304" i="2" s="1"/>
  <c r="M306" i="2" a="1"/>
  <c r="M306" i="2" s="1"/>
  <c r="M308" i="2" a="1"/>
  <c r="M308" i="2" s="1"/>
  <c r="M310" i="2" a="1"/>
  <c r="M310" i="2" s="1"/>
  <c r="M313" i="2" a="1"/>
  <c r="M313" i="2" s="1"/>
  <c r="M318" i="2" a="1"/>
  <c r="M318" i="2" s="1"/>
  <c r="M321" i="2" a="1"/>
  <c r="M321" i="2" s="1"/>
  <c r="M326" i="2" a="1"/>
  <c r="M326" i="2" s="1"/>
  <c r="M329" i="2" a="1"/>
  <c r="M329" i="2" s="1"/>
  <c r="M334" i="2" a="1"/>
  <c r="M334" i="2" s="1"/>
  <c r="M337" i="2" a="1"/>
  <c r="M337" i="2" s="1"/>
  <c r="M342" i="2" a="1"/>
  <c r="M342" i="2" s="1"/>
  <c r="M345" i="2" a="1"/>
  <c r="M345" i="2" s="1"/>
  <c r="M350" i="2" a="1"/>
  <c r="M350" i="2" s="1"/>
  <c r="M353" i="2" a="1"/>
  <c r="M353" i="2" s="1"/>
  <c r="M358" i="2" a="1"/>
  <c r="M358" i="2" s="1"/>
  <c r="M361" i="2" a="1"/>
  <c r="M361" i="2" s="1"/>
  <c r="AI56" i="2" s="1"/>
  <c r="M366" i="2" a="1"/>
  <c r="M366" i="2" s="1"/>
  <c r="M369" i="2" a="1"/>
  <c r="M369" i="2" s="1"/>
  <c r="M374" i="2" a="1"/>
  <c r="M374" i="2" s="1"/>
  <c r="M377" i="2" a="1"/>
  <c r="M377" i="2" s="1"/>
  <c r="M382" i="2" a="1"/>
  <c r="M382" i="2" s="1"/>
  <c r="M385" i="2" a="1"/>
  <c r="M385" i="2" s="1"/>
  <c r="M8" i="2" a="1"/>
  <c r="M8" i="2" s="1"/>
  <c r="M19" i="2" a="1"/>
  <c r="M19" i="2" s="1"/>
  <c r="M67" i="2" a="1"/>
  <c r="M67" i="2" s="1"/>
  <c r="M80" i="2" a="1"/>
  <c r="M80" i="2" s="1"/>
  <c r="M93" i="2" a="1"/>
  <c r="M93" i="2" s="1"/>
  <c r="M106" i="2" a="1"/>
  <c r="M106" i="2" s="1"/>
  <c r="M131" i="2" a="1"/>
  <c r="M131" i="2" s="1"/>
  <c r="M143" i="2" a="1"/>
  <c r="M143" i="2" s="1"/>
  <c r="M156" i="2" a="1"/>
  <c r="M156" i="2" s="1"/>
  <c r="M169" i="2" a="1"/>
  <c r="M169" i="2" s="1"/>
  <c r="M182" i="2" a="1"/>
  <c r="M182" i="2" s="1"/>
  <c r="M201" i="2" a="1"/>
  <c r="M201" i="2" s="1"/>
  <c r="M207" i="2" a="1"/>
  <c r="M207" i="2" s="1"/>
  <c r="M213" i="2" a="1"/>
  <c r="M213" i="2" s="1"/>
  <c r="M217" i="2" a="1"/>
  <c r="M217" i="2" s="1"/>
  <c r="M222" i="2" a="1"/>
  <c r="M222" i="2" s="1"/>
  <c r="M226" i="2" a="1"/>
  <c r="M226" i="2" s="1"/>
  <c r="M230" i="2" a="1"/>
  <c r="M230" i="2" s="1"/>
  <c r="M247" i="2" a="1"/>
  <c r="M247" i="2" s="1"/>
  <c r="M251" i="2" a="1"/>
  <c r="M251" i="2" s="1"/>
  <c r="M255" i="2" a="1"/>
  <c r="M255" i="2" s="1"/>
  <c r="M260" i="2" a="1"/>
  <c r="M260" i="2" s="1"/>
  <c r="M264" i="2" a="1"/>
  <c r="M264" i="2" s="1"/>
  <c r="M268" i="2" a="1"/>
  <c r="M268" i="2" s="1"/>
  <c r="M271" i="2" a="1"/>
  <c r="M271" i="2" s="1"/>
  <c r="M278" i="2" a="1"/>
  <c r="M278" i="2" s="1"/>
  <c r="M281" i="2" a="1"/>
  <c r="M281" i="2" s="1"/>
  <c r="M284" i="2" a="1"/>
  <c r="M284" i="2" s="1"/>
  <c r="M287" i="2" a="1"/>
  <c r="M287" i="2" s="1"/>
  <c r="M294" i="2" a="1"/>
  <c r="M294" i="2" s="1"/>
  <c r="M297" i="2" a="1"/>
  <c r="M297" i="2" s="1"/>
  <c r="AI46" i="2" s="1"/>
  <c r="M300" i="2" a="1"/>
  <c r="M300" i="2" s="1"/>
  <c r="M303" i="2" a="1"/>
  <c r="M303" i="2" s="1"/>
  <c r="M305" i="2" a="1"/>
  <c r="M305" i="2" s="1"/>
  <c r="M307" i="2" a="1"/>
  <c r="M307" i="2" s="1"/>
  <c r="M309" i="2" a="1"/>
  <c r="M309" i="2" s="1"/>
  <c r="M314" i="2" a="1"/>
  <c r="M314" i="2" s="1"/>
  <c r="M317" i="2" a="1"/>
  <c r="M317" i="2" s="1"/>
  <c r="M322" i="2" a="1"/>
  <c r="M322" i="2" s="1"/>
  <c r="M325" i="2" a="1"/>
  <c r="M325" i="2" s="1"/>
  <c r="M330" i="2" a="1"/>
  <c r="M330" i="2" s="1"/>
  <c r="M333" i="2" a="1"/>
  <c r="M333" i="2" s="1"/>
  <c r="M338" i="2" a="1"/>
  <c r="M338" i="2" s="1"/>
  <c r="M341" i="2" a="1"/>
  <c r="M341" i="2" s="1"/>
  <c r="M346" i="2" a="1"/>
  <c r="M346" i="2" s="1"/>
  <c r="AI53" i="2" s="1"/>
  <c r="M349" i="2" a="1"/>
  <c r="M349" i="2" s="1"/>
  <c r="M354" i="2" a="1"/>
  <c r="M354" i="2" s="1"/>
  <c r="M357" i="2" a="1"/>
  <c r="M357" i="2" s="1"/>
  <c r="M362" i="2" a="1"/>
  <c r="M362" i="2" s="1"/>
  <c r="M365" i="2" a="1"/>
  <c r="M365" i="2" s="1"/>
  <c r="M370" i="2" a="1"/>
  <c r="M370" i="2" s="1"/>
  <c r="M373" i="2" a="1"/>
  <c r="M373" i="2" s="1"/>
  <c r="M378" i="2" a="1"/>
  <c r="M378" i="2" s="1"/>
  <c r="M381" i="2" a="1"/>
  <c r="M381" i="2" s="1"/>
  <c r="M386" i="2" a="1"/>
  <c r="M386" i="2" s="1"/>
  <c r="M389" i="2" a="1"/>
  <c r="M389" i="2" s="1"/>
  <c r="AI61" i="2" s="1"/>
  <c r="M394" i="2" a="1"/>
  <c r="M394" i="2" s="1"/>
  <c r="M397" i="2" a="1"/>
  <c r="M397" i="2" s="1"/>
  <c r="M402" i="2" a="1"/>
  <c r="M402" i="2" s="1"/>
  <c r="M405" i="2" a="1"/>
  <c r="M405" i="2" s="1"/>
  <c r="M410" i="2" a="1"/>
  <c r="M410" i="2" s="1"/>
  <c r="M413" i="2" a="1"/>
  <c r="M413" i="2" s="1"/>
  <c r="M418" i="2" a="1"/>
  <c r="M418" i="2" s="1"/>
  <c r="M421" i="2" a="1"/>
  <c r="M421" i="2" s="1"/>
  <c r="M426" i="2" a="1"/>
  <c r="M426" i="2" s="1"/>
  <c r="M429" i="2" a="1"/>
  <c r="M429" i="2" s="1"/>
  <c r="M434" i="2" a="1"/>
  <c r="M434" i="2" s="1"/>
  <c r="M437" i="2" a="1"/>
  <c r="M437" i="2" s="1"/>
  <c r="M442" i="2" a="1"/>
  <c r="M442" i="2" s="1"/>
  <c r="M445" i="2" a="1"/>
  <c r="M445" i="2" s="1"/>
  <c r="M450" i="2" a="1"/>
  <c r="M450" i="2" s="1"/>
  <c r="AI69" i="2" s="1"/>
  <c r="M453" i="2" a="1"/>
  <c r="M453" i="2" s="1"/>
  <c r="M458" i="2" a="1"/>
  <c r="M458" i="2" s="1"/>
  <c r="M461" i="2" a="1"/>
  <c r="M461" i="2" s="1"/>
  <c r="AI70" i="2" s="1"/>
  <c r="M466" i="2" a="1"/>
  <c r="M466" i="2" s="1"/>
  <c r="M469" i="2" a="1"/>
  <c r="M469" i="2" s="1"/>
  <c r="M472" i="2" a="1"/>
  <c r="M472" i="2" s="1"/>
  <c r="M475" i="2" a="1"/>
  <c r="M475" i="2" s="1"/>
  <c r="M22" i="2" a="1"/>
  <c r="M22" i="2" s="1"/>
  <c r="M34" i="2" a="1"/>
  <c r="M34" i="2" s="1"/>
  <c r="M45" i="2" a="1"/>
  <c r="M45" i="2" s="1"/>
  <c r="M58" i="2" a="1"/>
  <c r="M58" i="2" s="1"/>
  <c r="M83" i="2" a="1"/>
  <c r="M83" i="2" s="1"/>
  <c r="M96" i="2" a="1"/>
  <c r="M96" i="2" s="1"/>
  <c r="M109" i="2" a="1"/>
  <c r="M109" i="2" s="1"/>
  <c r="M122" i="2" a="1"/>
  <c r="M122" i="2" s="1"/>
  <c r="M134" i="2" a="1"/>
  <c r="M134" i="2" s="1"/>
  <c r="M147" i="2" a="1"/>
  <c r="M147" i="2" s="1"/>
  <c r="M159" i="2" a="1"/>
  <c r="M159" i="2" s="1"/>
  <c r="M172" i="2" a="1"/>
  <c r="M172" i="2" s="1"/>
  <c r="M185" i="2" a="1"/>
  <c r="M185" i="2" s="1"/>
  <c r="M197" i="2" a="1"/>
  <c r="M197" i="2" s="1"/>
  <c r="M203" i="2" a="1"/>
  <c r="M203" i="2" s="1"/>
  <c r="M210" i="2" a="1"/>
  <c r="M210" i="2" s="1"/>
  <c r="M214" i="2" a="1"/>
  <c r="M214" i="2" s="1"/>
  <c r="M231" i="2" a="1"/>
  <c r="M231" i="2" s="1"/>
  <c r="M235" i="2" a="1"/>
  <c r="M235" i="2" s="1"/>
  <c r="M239" i="2" a="1"/>
  <c r="M239" i="2" s="1"/>
  <c r="M244" i="2" a="1"/>
  <c r="M244" i="2" s="1"/>
  <c r="M248" i="2" a="1"/>
  <c r="M248" i="2" s="1"/>
  <c r="M252" i="2" a="1"/>
  <c r="M252" i="2" s="1"/>
  <c r="M257" i="2" a="1"/>
  <c r="M257" i="2" s="1"/>
  <c r="M261" i="2" a="1"/>
  <c r="M261" i="2" s="1"/>
  <c r="M265" i="2" a="1"/>
  <c r="M265" i="2" s="1"/>
  <c r="M269" i="2" a="1"/>
  <c r="M269" i="2" s="1"/>
  <c r="M272" i="2" a="1"/>
  <c r="M272" i="2" s="1"/>
  <c r="M275" i="2" a="1"/>
  <c r="M275" i="2" s="1"/>
  <c r="M282" i="2" a="1"/>
  <c r="M282" i="2" s="1"/>
  <c r="M285" i="2" a="1"/>
  <c r="M285" i="2" s="1"/>
  <c r="M288" i="2" a="1"/>
  <c r="M288" i="2" s="1"/>
  <c r="M291" i="2" a="1"/>
  <c r="M291" i="2" s="1"/>
  <c r="M298" i="2" a="1"/>
  <c r="M298" i="2" s="1"/>
  <c r="M301" i="2" a="1"/>
  <c r="M301" i="2" s="1"/>
  <c r="M312" i="2" a="1"/>
  <c r="M312" i="2" s="1"/>
  <c r="M315" i="2" a="1"/>
  <c r="M315" i="2" s="1"/>
  <c r="M320" i="2" a="1"/>
  <c r="M320" i="2" s="1"/>
  <c r="M323" i="2" a="1"/>
  <c r="M323" i="2" s="1"/>
  <c r="M328" i="2" a="1"/>
  <c r="M328" i="2" s="1"/>
  <c r="M331" i="2" a="1"/>
  <c r="M331" i="2" s="1"/>
  <c r="M336" i="2" a="1"/>
  <c r="M336" i="2" s="1"/>
  <c r="M339" i="2" a="1"/>
  <c r="M339" i="2" s="1"/>
  <c r="M344" i="2" a="1"/>
  <c r="M344" i="2" s="1"/>
  <c r="M347" i="2" a="1"/>
  <c r="M347" i="2" s="1"/>
  <c r="M352" i="2" a="1"/>
  <c r="M352" i="2" s="1"/>
  <c r="M355" i="2" a="1"/>
  <c r="M355" i="2" s="1"/>
  <c r="M360" i="2" a="1"/>
  <c r="M360" i="2" s="1"/>
  <c r="M363" i="2" a="1"/>
  <c r="M363" i="2" s="1"/>
  <c r="M368" i="2" a="1"/>
  <c r="M368" i="2" s="1"/>
  <c r="M371" i="2" a="1"/>
  <c r="M371" i="2" s="1"/>
  <c r="M376" i="2" a="1"/>
  <c r="M376" i="2" s="1"/>
  <c r="M379" i="2" a="1"/>
  <c r="M379" i="2" s="1"/>
  <c r="M384" i="2" a="1"/>
  <c r="M384" i="2" s="1"/>
  <c r="M387" i="2" a="1"/>
  <c r="M387" i="2" s="1"/>
  <c r="M392" i="2" a="1"/>
  <c r="M392" i="2" s="1"/>
  <c r="M395" i="2" a="1"/>
  <c r="M395" i="2" s="1"/>
  <c r="M400" i="2" a="1"/>
  <c r="M400" i="2" s="1"/>
  <c r="M403" i="2" a="1"/>
  <c r="M403" i="2" s="1"/>
  <c r="M408" i="2" a="1"/>
  <c r="M408" i="2" s="1"/>
  <c r="M411" i="2" a="1"/>
  <c r="M411" i="2" s="1"/>
  <c r="M5" i="2" a="1"/>
  <c r="M5" i="2" s="1"/>
  <c r="M51" i="2" a="1"/>
  <c r="M51" i="2" s="1"/>
  <c r="M153" i="2" a="1"/>
  <c r="M153" i="2" s="1"/>
  <c r="M200" i="2" a="1"/>
  <c r="M200" i="2" s="1"/>
  <c r="M220" i="2" a="1"/>
  <c r="M220" i="2" s="1"/>
  <c r="M238" i="2" a="1"/>
  <c r="M238" i="2" s="1"/>
  <c r="M283" i="2" a="1"/>
  <c r="M283" i="2" s="1"/>
  <c r="AI48" i="2" s="1"/>
  <c r="M296" i="2" a="1"/>
  <c r="M296" i="2" s="1"/>
  <c r="M316" i="2" a="1"/>
  <c r="M316" i="2" s="1"/>
  <c r="M327" i="2" a="1"/>
  <c r="M327" i="2" s="1"/>
  <c r="M348" i="2" a="1"/>
  <c r="M348" i="2" s="1"/>
  <c r="M359" i="2" a="1"/>
  <c r="M359" i="2" s="1"/>
  <c r="M380" i="2" a="1"/>
  <c r="M380" i="2" s="1"/>
  <c r="M388" i="2" a="1"/>
  <c r="M388" i="2" s="1"/>
  <c r="M399" i="2" a="1"/>
  <c r="M399" i="2" s="1"/>
  <c r="AI66" i="2" s="1"/>
  <c r="M404" i="2" a="1"/>
  <c r="M404" i="2" s="1"/>
  <c r="M415" i="2" a="1"/>
  <c r="M415" i="2" s="1"/>
  <c r="M419" i="2" a="1"/>
  <c r="M419" i="2" s="1"/>
  <c r="M422" i="2" a="1"/>
  <c r="M422" i="2" s="1"/>
  <c r="M433" i="2" a="1"/>
  <c r="M433" i="2" s="1"/>
  <c r="M436" i="2" a="1"/>
  <c r="M436" i="2" s="1"/>
  <c r="M440" i="2" a="1"/>
  <c r="M440" i="2" s="1"/>
  <c r="M447" i="2" a="1"/>
  <c r="M447" i="2" s="1"/>
  <c r="M451" i="2" a="1"/>
  <c r="M451" i="2" s="1"/>
  <c r="M454" i="2" a="1"/>
  <c r="M454" i="2" s="1"/>
  <c r="M465" i="2" a="1"/>
  <c r="M465" i="2" s="1"/>
  <c r="M468" i="2" a="1"/>
  <c r="M468" i="2" s="1"/>
  <c r="M473" i="2" a="1"/>
  <c r="M473" i="2" s="1"/>
  <c r="M477" i="2" a="1"/>
  <c r="M477" i="2" s="1"/>
  <c r="M480" i="2" a="1"/>
  <c r="M480" i="2" s="1"/>
  <c r="M483" i="2" a="1"/>
  <c r="M483" i="2" s="1"/>
  <c r="M490" i="2" a="1"/>
  <c r="M490" i="2" s="1"/>
  <c r="M493" i="2" a="1"/>
  <c r="M493" i="2" s="1"/>
  <c r="M496" i="2" a="1"/>
  <c r="M496" i="2" s="1"/>
  <c r="M499" i="2" a="1"/>
  <c r="M499" i="2" s="1"/>
  <c r="M506" i="2" a="1"/>
  <c r="M506" i="2" s="1"/>
  <c r="M509" i="2" a="1"/>
  <c r="M509" i="2" s="1"/>
  <c r="M512" i="2" a="1"/>
  <c r="M512" i="2" s="1"/>
  <c r="M516" i="2" a="1"/>
  <c r="M516" i="2" s="1"/>
  <c r="M522" i="2" a="1"/>
  <c r="M522" i="2" s="1"/>
  <c r="M525" i="2" a="1"/>
  <c r="M525" i="2" s="1"/>
  <c r="M528" i="2" a="1"/>
  <c r="M528" i="2" s="1"/>
  <c r="M532" i="2" a="1"/>
  <c r="M532" i="2" s="1"/>
  <c r="M535" i="2" a="1"/>
  <c r="M535" i="2" s="1"/>
  <c r="M538" i="2" a="1"/>
  <c r="M538" i="2" s="1"/>
  <c r="M541" i="2" a="1"/>
  <c r="M541" i="2" s="1"/>
  <c r="AI73" i="2" s="1"/>
  <c r="M548" i="2" a="1"/>
  <c r="M548" i="2" s="1"/>
  <c r="M551" i="2" a="1"/>
  <c r="M551" i="2" s="1"/>
  <c r="M554" i="2" a="1"/>
  <c r="M554" i="2" s="1"/>
  <c r="M557" i="2" a="1"/>
  <c r="M557" i="2" s="1"/>
  <c r="M564" i="2" a="1"/>
  <c r="M564" i="2" s="1"/>
  <c r="M567" i="2" a="1"/>
  <c r="M567" i="2" s="1"/>
  <c r="M570" i="2" a="1"/>
  <c r="M570" i="2" s="1"/>
  <c r="M573" i="2" a="1"/>
  <c r="M573" i="2" s="1"/>
  <c r="M580" i="2" a="1"/>
  <c r="M580" i="2" s="1"/>
  <c r="M583" i="2" a="1"/>
  <c r="M583" i="2" s="1"/>
  <c r="M586" i="2" a="1"/>
  <c r="M586" i="2" s="1"/>
  <c r="M589" i="2" a="1"/>
  <c r="M589" i="2" s="1"/>
  <c r="M596" i="2" a="1"/>
  <c r="M596" i="2" s="1"/>
  <c r="AI84" i="2" s="1"/>
  <c r="M599" i="2" a="1"/>
  <c r="M599" i="2" s="1"/>
  <c r="M602" i="2" a="1"/>
  <c r="M602" i="2" s="1"/>
  <c r="M605" i="2" a="1"/>
  <c r="M605" i="2" s="1"/>
  <c r="M612" i="2" a="1"/>
  <c r="M612" i="2" s="1"/>
  <c r="M615" i="2" a="1"/>
  <c r="M615" i="2" s="1"/>
  <c r="M28" i="2" a="1"/>
  <c r="M28" i="2" s="1"/>
  <c r="M77" i="2" a="1"/>
  <c r="M77" i="2" s="1"/>
  <c r="M128" i="2" a="1"/>
  <c r="M128" i="2" s="1"/>
  <c r="M212" i="2" a="1"/>
  <c r="M212" i="2" s="1"/>
  <c r="M229" i="2" a="1"/>
  <c r="M229" i="2" s="1"/>
  <c r="M246" i="2" a="1"/>
  <c r="M246" i="2" s="1"/>
  <c r="M263" i="2" a="1"/>
  <c r="M263" i="2" s="1"/>
  <c r="M277" i="2" a="1"/>
  <c r="M277" i="2" s="1"/>
  <c r="M290" i="2" a="1"/>
  <c r="M290" i="2" s="1"/>
  <c r="M311" i="2" a="1"/>
  <c r="M311" i="2" s="1"/>
  <c r="M332" i="2" a="1"/>
  <c r="M332" i="2" s="1"/>
  <c r="M343" i="2" a="1"/>
  <c r="M343" i="2" s="1"/>
  <c r="M364" i="2" a="1"/>
  <c r="M364" i="2" s="1"/>
  <c r="M375" i="2" a="1"/>
  <c r="M375" i="2" s="1"/>
  <c r="AI60" i="2" s="1"/>
  <c r="M391" i="2" a="1"/>
  <c r="M391" i="2" s="1"/>
  <c r="M396" i="2" a="1"/>
  <c r="M396" i="2" s="1"/>
  <c r="M407" i="2" a="1"/>
  <c r="M407" i="2" s="1"/>
  <c r="M412" i="2" a="1"/>
  <c r="M412" i="2" s="1"/>
  <c r="M417" i="2" a="1"/>
  <c r="M417" i="2" s="1"/>
  <c r="M420" i="2" a="1"/>
  <c r="M420" i="2" s="1"/>
  <c r="M424" i="2" a="1"/>
  <c r="M424" i="2" s="1"/>
  <c r="M431" i="2" a="1"/>
  <c r="M431" i="2" s="1"/>
  <c r="M435" i="2" a="1"/>
  <c r="M435" i="2" s="1"/>
  <c r="AI65" i="2" s="1"/>
  <c r="M438" i="2" a="1"/>
  <c r="M438" i="2" s="1"/>
  <c r="M449" i="2" a="1"/>
  <c r="M449" i="2" s="1"/>
  <c r="M452" i="2" a="1"/>
  <c r="M452" i="2" s="1"/>
  <c r="M456" i="2" a="1"/>
  <c r="M456" i="2" s="1"/>
  <c r="M463" i="2" a="1"/>
  <c r="M463" i="2" s="1"/>
  <c r="M467" i="2" a="1"/>
  <c r="M467" i="2" s="1"/>
  <c r="M482" i="2" a="1"/>
  <c r="M482" i="2" s="1"/>
  <c r="M485" i="2" a="1"/>
  <c r="M485" i="2" s="1"/>
  <c r="M488" i="2" a="1"/>
  <c r="M488" i="2" s="1"/>
  <c r="M491" i="2" a="1"/>
  <c r="M491" i="2" s="1"/>
  <c r="M498" i="2" a="1"/>
  <c r="M498" i="2" s="1"/>
  <c r="M501" i="2" a="1"/>
  <c r="M501" i="2" s="1"/>
  <c r="M504" i="2" a="1"/>
  <c r="M504" i="2" s="1"/>
  <c r="AI75" i="2" s="1"/>
  <c r="M507" i="2" a="1"/>
  <c r="M507" i="2" s="1"/>
  <c r="M514" i="2" a="1"/>
  <c r="M514" i="2" s="1"/>
  <c r="M517" i="2" a="1"/>
  <c r="M517" i="2" s="1"/>
  <c r="M520" i="2" a="1"/>
  <c r="M520" i="2" s="1"/>
  <c r="M523" i="2" a="1"/>
  <c r="M523" i="2" s="1"/>
  <c r="M530" i="2" a="1"/>
  <c r="M530" i="2" s="1"/>
  <c r="M533" i="2" a="1"/>
  <c r="M533" i="2" s="1"/>
  <c r="M540" i="2" a="1"/>
  <c r="M540" i="2" s="1"/>
  <c r="M543" i="2" a="1"/>
  <c r="M543" i="2" s="1"/>
  <c r="M546" i="2" a="1"/>
  <c r="M546" i="2" s="1"/>
  <c r="M549" i="2" a="1"/>
  <c r="M549" i="2" s="1"/>
  <c r="M556" i="2" a="1"/>
  <c r="M556" i="2" s="1"/>
  <c r="M559" i="2" a="1"/>
  <c r="M559" i="2" s="1"/>
  <c r="M562" i="2" a="1"/>
  <c r="M562" i="2" s="1"/>
  <c r="M565" i="2" a="1"/>
  <c r="M565" i="2" s="1"/>
  <c r="M572" i="2" a="1"/>
  <c r="M572" i="2" s="1"/>
  <c r="M575" i="2" a="1"/>
  <c r="M575" i="2" s="1"/>
  <c r="M578" i="2" a="1"/>
  <c r="M578" i="2" s="1"/>
  <c r="M581" i="2" a="1"/>
  <c r="M581" i="2" s="1"/>
  <c r="M588" i="2" a="1"/>
  <c r="M588" i="2" s="1"/>
  <c r="M591" i="2" a="1"/>
  <c r="M591" i="2" s="1"/>
  <c r="M594" i="2" a="1"/>
  <c r="M594" i="2" s="1"/>
  <c r="AI83" i="2" s="1"/>
  <c r="M597" i="2" a="1"/>
  <c r="M597" i="2" s="1"/>
  <c r="M604" i="2" a="1"/>
  <c r="M604" i="2" s="1"/>
  <c r="AI80" i="2" s="1"/>
  <c r="M607" i="2" a="1"/>
  <c r="M607" i="2" s="1"/>
  <c r="M610" i="2" a="1"/>
  <c r="M610" i="2" s="1"/>
  <c r="M613" i="2" a="1"/>
  <c r="M613" i="2" s="1"/>
  <c r="M620" i="2" a="1"/>
  <c r="M620" i="2" s="1"/>
  <c r="M623" i="2" a="1"/>
  <c r="M623" i="2" s="1"/>
  <c r="M626" i="2" a="1"/>
  <c r="M626" i="2" s="1"/>
  <c r="M629" i="2" a="1"/>
  <c r="M629" i="2" s="1"/>
  <c r="M636" i="2" a="1"/>
  <c r="M636" i="2" s="1"/>
  <c r="M639" i="2" a="1"/>
  <c r="M639" i="2" s="1"/>
  <c r="M642" i="2" a="1"/>
  <c r="M642" i="2" s="1"/>
  <c r="M645" i="2" a="1"/>
  <c r="M645" i="2" s="1"/>
  <c r="M652" i="2" a="1"/>
  <c r="M652" i="2" s="1"/>
  <c r="M655" i="2" a="1"/>
  <c r="M655" i="2" s="1"/>
  <c r="M658" i="2" a="1"/>
  <c r="M658" i="2" s="1"/>
  <c r="M661" i="2" a="1"/>
  <c r="M661" i="2" s="1"/>
  <c r="M668" i="2" a="1"/>
  <c r="M668" i="2" s="1"/>
  <c r="M671" i="2" a="1"/>
  <c r="M671" i="2" s="1"/>
  <c r="M674" i="2" a="1"/>
  <c r="M674" i="2" s="1"/>
  <c r="M677" i="2" a="1"/>
  <c r="M677" i="2" s="1"/>
  <c r="M684" i="2" a="1"/>
  <c r="M684" i="2" s="1"/>
  <c r="M687" i="2" a="1"/>
  <c r="M687" i="2" s="1"/>
  <c r="M690" i="2" a="1"/>
  <c r="M690" i="2" s="1"/>
  <c r="M693" i="2" a="1"/>
  <c r="M693" i="2" s="1"/>
  <c r="M700" i="2" a="1"/>
  <c r="M700" i="2" s="1"/>
  <c r="M39" i="2" a="1"/>
  <c r="M39" i="2" s="1"/>
  <c r="M90" i="2" a="1"/>
  <c r="M90" i="2" s="1"/>
  <c r="M140" i="2" a="1"/>
  <c r="M140" i="2" s="1"/>
  <c r="M191" i="2" a="1"/>
  <c r="M191" i="2" s="1"/>
  <c r="M216" i="2" a="1"/>
  <c r="M216" i="2" s="1"/>
  <c r="M233" i="2" a="1"/>
  <c r="M233" i="2" s="1"/>
  <c r="M267" i="2" a="1"/>
  <c r="M267" i="2" s="1"/>
  <c r="M280" i="2" a="1"/>
  <c r="M280" i="2" s="1"/>
  <c r="M293" i="2" a="1"/>
  <c r="M293" i="2" s="1"/>
  <c r="M324" i="2" a="1"/>
  <c r="M324" i="2" s="1"/>
  <c r="M335" i="2" a="1"/>
  <c r="M335" i="2" s="1"/>
  <c r="M356" i="2" a="1"/>
  <c r="M356" i="2" s="1"/>
  <c r="M367" i="2" a="1"/>
  <c r="M367" i="2" s="1"/>
  <c r="AI59" i="2" s="1"/>
  <c r="M393" i="2" a="1"/>
  <c r="M393" i="2" s="1"/>
  <c r="M398" i="2" a="1"/>
  <c r="M398" i="2" s="1"/>
  <c r="M409" i="2" a="1"/>
  <c r="M409" i="2" s="1"/>
  <c r="AI68" i="2" s="1"/>
  <c r="M414" i="2" a="1"/>
  <c r="M414" i="2" s="1"/>
  <c r="M425" i="2" a="1"/>
  <c r="M425" i="2" s="1"/>
  <c r="M428" i="2" a="1"/>
  <c r="M428" i="2" s="1"/>
  <c r="M432" i="2" a="1"/>
  <c r="M432" i="2" s="1"/>
  <c r="M439" i="2" a="1"/>
  <c r="M439" i="2" s="1"/>
  <c r="M443" i="2" a="1"/>
  <c r="M443" i="2" s="1"/>
  <c r="M446" i="2" a="1"/>
  <c r="M446" i="2" s="1"/>
  <c r="M457" i="2" a="1"/>
  <c r="M457" i="2" s="1"/>
  <c r="M460" i="2" a="1"/>
  <c r="M460" i="2" s="1"/>
  <c r="M464" i="2" a="1"/>
  <c r="M464" i="2" s="1"/>
  <c r="M471" i="2" a="1"/>
  <c r="M471" i="2" s="1"/>
  <c r="M476" i="2" a="1"/>
  <c r="M476" i="2" s="1"/>
  <c r="M479" i="2" a="1"/>
  <c r="M479" i="2" s="1"/>
  <c r="M486" i="2" a="1"/>
  <c r="M486" i="2" s="1"/>
  <c r="M489" i="2" a="1"/>
  <c r="M489" i="2" s="1"/>
  <c r="M492" i="2" a="1"/>
  <c r="M492" i="2" s="1"/>
  <c r="M495" i="2" a="1"/>
  <c r="M495" i="2" s="1"/>
  <c r="M502" i="2" a="1"/>
  <c r="M502" i="2" s="1"/>
  <c r="M505" i="2" a="1"/>
  <c r="M505" i="2" s="1"/>
  <c r="M508" i="2" a="1"/>
  <c r="M508" i="2" s="1"/>
  <c r="M511" i="2" a="1"/>
  <c r="M511" i="2" s="1"/>
  <c r="M515" i="2" a="1"/>
  <c r="M515" i="2" s="1"/>
  <c r="M518" i="2" a="1"/>
  <c r="M518" i="2" s="1"/>
  <c r="M521" i="2" a="1"/>
  <c r="M521" i="2" s="1"/>
  <c r="M524" i="2" a="1"/>
  <c r="M524" i="2" s="1"/>
  <c r="M527" i="2" a="1"/>
  <c r="M527" i="2" s="1"/>
  <c r="M531" i="2" a="1"/>
  <c r="M531" i="2" s="1"/>
  <c r="M534" i="2" a="1"/>
  <c r="M534" i="2" s="1"/>
  <c r="M537" i="2" a="1"/>
  <c r="M537" i="2" s="1"/>
  <c r="M544" i="2" a="1"/>
  <c r="M544" i="2" s="1"/>
  <c r="AI78" i="2" s="1"/>
  <c r="M547" i="2" a="1"/>
  <c r="M547" i="2" s="1"/>
  <c r="M550" i="2" a="1"/>
  <c r="M550" i="2" s="1"/>
  <c r="M553" i="2" a="1"/>
  <c r="M553" i="2" s="1"/>
  <c r="AI79" i="2" s="1"/>
  <c r="M560" i="2" a="1"/>
  <c r="M560" i="2" s="1"/>
  <c r="M563" i="2" a="1"/>
  <c r="M563" i="2" s="1"/>
  <c r="M566" i="2" a="1"/>
  <c r="M566" i="2" s="1"/>
  <c r="M569" i="2" a="1"/>
  <c r="M569" i="2" s="1"/>
  <c r="M16" i="2" a="1"/>
  <c r="M16" i="2" s="1"/>
  <c r="M274" i="2" a="1"/>
  <c r="M274" i="2" s="1"/>
  <c r="M319" i="2" a="1"/>
  <c r="M319" i="2" s="1"/>
  <c r="M416" i="2" a="1"/>
  <c r="M416" i="2" s="1"/>
  <c r="M430" i="2" a="1"/>
  <c r="M430" i="2" s="1"/>
  <c r="M444" i="2" a="1"/>
  <c r="M444" i="2" s="1"/>
  <c r="M459" i="2" a="1"/>
  <c r="M459" i="2" s="1"/>
  <c r="AI67" i="2" s="1"/>
  <c r="M474" i="2" a="1"/>
  <c r="M474" i="2" s="1"/>
  <c r="M487" i="2" a="1"/>
  <c r="M487" i="2" s="1"/>
  <c r="M500" i="2" a="1"/>
  <c r="M500" i="2" s="1"/>
  <c r="M513" i="2" a="1"/>
  <c r="M513" i="2" s="1"/>
  <c r="M526" i="2" a="1"/>
  <c r="M526" i="2" s="1"/>
  <c r="M539" i="2" a="1"/>
  <c r="M539" i="2" s="1"/>
  <c r="M552" i="2" a="1"/>
  <c r="M552" i="2" s="1"/>
  <c r="M574" i="2" a="1"/>
  <c r="M574" i="2" s="1"/>
  <c r="M587" i="2" a="1"/>
  <c r="M587" i="2" s="1"/>
  <c r="M593" i="2" a="1"/>
  <c r="M593" i="2" s="1"/>
  <c r="M600" i="2" a="1"/>
  <c r="M600" i="2" s="1"/>
  <c r="M606" i="2" a="1"/>
  <c r="M606" i="2" s="1"/>
  <c r="M618" i="2" a="1"/>
  <c r="M618" i="2" s="1"/>
  <c r="M622" i="2" a="1"/>
  <c r="M622" i="2" s="1"/>
  <c r="M627" i="2" a="1"/>
  <c r="M627" i="2" s="1"/>
  <c r="M631" i="2" a="1"/>
  <c r="M631" i="2" s="1"/>
  <c r="M635" i="2" a="1"/>
  <c r="M635" i="2" s="1"/>
  <c r="M640" i="2" a="1"/>
  <c r="M640" i="2" s="1"/>
  <c r="M644" i="2" a="1"/>
  <c r="M644" i="2" s="1"/>
  <c r="M648" i="2" a="1"/>
  <c r="M648" i="2" s="1"/>
  <c r="M665" i="2" a="1"/>
  <c r="M665" i="2" s="1"/>
  <c r="M669" i="2" a="1"/>
  <c r="M669" i="2" s="1"/>
  <c r="M673" i="2" a="1"/>
  <c r="M673" i="2" s="1"/>
  <c r="M678" i="2" a="1"/>
  <c r="M678" i="2" s="1"/>
  <c r="M682" i="2" a="1"/>
  <c r="M682" i="2" s="1"/>
  <c r="M686" i="2" a="1"/>
  <c r="M686" i="2" s="1"/>
  <c r="M691" i="2" a="1"/>
  <c r="M691" i="2" s="1"/>
  <c r="M695" i="2" a="1"/>
  <c r="M695" i="2" s="1"/>
  <c r="M699" i="2" a="1"/>
  <c r="M699" i="2" s="1"/>
  <c r="M703" i="2" a="1"/>
  <c r="M703" i="2" s="1"/>
  <c r="M706" i="2" a="1"/>
  <c r="M706" i="2" s="1"/>
  <c r="M709" i="2" a="1"/>
  <c r="M709" i="2" s="1"/>
  <c r="M716" i="2" a="1"/>
  <c r="M716" i="2" s="1"/>
  <c r="M719" i="2" a="1"/>
  <c r="M719" i="2" s="1"/>
  <c r="M722" i="2" a="1"/>
  <c r="M722" i="2" s="1"/>
  <c r="M725" i="2" a="1"/>
  <c r="M725" i="2" s="1"/>
  <c r="M732" i="2" a="1"/>
  <c r="M732" i="2" s="1"/>
  <c r="M735" i="2" a="1"/>
  <c r="M735" i="2" s="1"/>
  <c r="M738" i="2" a="1"/>
  <c r="M738" i="2" s="1"/>
  <c r="M741" i="2" a="1"/>
  <c r="M741" i="2" s="1"/>
  <c r="M748" i="2" a="1"/>
  <c r="M748" i="2" s="1"/>
  <c r="AI99" i="2" s="1"/>
  <c r="M751" i="2" a="1"/>
  <c r="M751" i="2" s="1"/>
  <c r="M754" i="2" a="1"/>
  <c r="M754" i="2" s="1"/>
  <c r="M757" i="2" a="1"/>
  <c r="M757" i="2" s="1"/>
  <c r="M764" i="2" a="1"/>
  <c r="M764" i="2" s="1"/>
  <c r="M767" i="2" a="1"/>
  <c r="M767" i="2" s="1"/>
  <c r="M770" i="2" a="1"/>
  <c r="M770" i="2" s="1"/>
  <c r="M773" i="2" a="1"/>
  <c r="M773" i="2" s="1"/>
  <c r="M780" i="2" a="1"/>
  <c r="M780" i="2" s="1"/>
  <c r="M783" i="2" a="1"/>
  <c r="M783" i="2" s="1"/>
  <c r="M786" i="2" a="1"/>
  <c r="M786" i="2" s="1"/>
  <c r="M789" i="2" a="1"/>
  <c r="M789" i="2" s="1"/>
  <c r="M796" i="2" a="1"/>
  <c r="M796" i="2" s="1"/>
  <c r="AI107" i="2" s="1"/>
  <c r="M799" i="2" a="1"/>
  <c r="M799" i="2" s="1"/>
  <c r="M802" i="2" a="1"/>
  <c r="M802" i="2" s="1"/>
  <c r="M805" i="2" a="1"/>
  <c r="M805" i="2" s="1"/>
  <c r="AI109" i="2" s="1"/>
  <c r="M64" i="2" a="1"/>
  <c r="M64" i="2" s="1"/>
  <c r="M225" i="2" a="1"/>
  <c r="M225" i="2" s="1"/>
  <c r="M372" i="2" a="1"/>
  <c r="M372" i="2" s="1"/>
  <c r="M401" i="2" a="1"/>
  <c r="M401" i="2" s="1"/>
  <c r="M448" i="2" a="1"/>
  <c r="M448" i="2" s="1"/>
  <c r="M462" i="2" a="1"/>
  <c r="M462" i="2" s="1"/>
  <c r="M478" i="2" a="1"/>
  <c r="M478" i="2" s="1"/>
  <c r="M503" i="2" a="1"/>
  <c r="M503" i="2" s="1"/>
  <c r="M529" i="2" a="1"/>
  <c r="M529" i="2" s="1"/>
  <c r="M542" i="2" a="1"/>
  <c r="M542" i="2" s="1"/>
  <c r="M555" i="2" a="1"/>
  <c r="M555" i="2" s="1"/>
  <c r="M568" i="2" a="1"/>
  <c r="M568" i="2" s="1"/>
  <c r="M576" i="2" a="1"/>
  <c r="M576" i="2" s="1"/>
  <c r="M582" i="2" a="1"/>
  <c r="M582" i="2" s="1"/>
  <c r="M595" i="2" a="1"/>
  <c r="M595" i="2" s="1"/>
  <c r="M601" i="2" a="1"/>
  <c r="M601" i="2" s="1"/>
  <c r="M608" i="2" a="1"/>
  <c r="M608" i="2" s="1"/>
  <c r="M614" i="2" a="1"/>
  <c r="M614" i="2" s="1"/>
  <c r="M619" i="2" a="1"/>
  <c r="M619" i="2" s="1"/>
  <c r="M624" i="2" a="1"/>
  <c r="M624" i="2" s="1"/>
  <c r="M628" i="2" a="1"/>
  <c r="M628" i="2" s="1"/>
  <c r="M632" i="2" a="1"/>
  <c r="M632" i="2" s="1"/>
  <c r="M649" i="2" a="1"/>
  <c r="M649" i="2" s="1"/>
  <c r="M653" i="2" a="1"/>
  <c r="M653" i="2" s="1"/>
  <c r="M657" i="2" a="1"/>
  <c r="M657" i="2" s="1"/>
  <c r="AI91" i="2" s="1"/>
  <c r="M662" i="2" a="1"/>
  <c r="M662" i="2" s="1"/>
  <c r="M666" i="2" a="1"/>
  <c r="M666" i="2" s="1"/>
  <c r="AI87" i="2" s="1"/>
  <c r="M670" i="2" a="1"/>
  <c r="M670" i="2" s="1"/>
  <c r="M675" i="2" a="1"/>
  <c r="M675" i="2" s="1"/>
  <c r="M679" i="2" a="1"/>
  <c r="M679" i="2" s="1"/>
  <c r="M683" i="2" a="1"/>
  <c r="M683" i="2" s="1"/>
  <c r="M688" i="2" a="1"/>
  <c r="M688" i="2" s="1"/>
  <c r="M692" i="2" a="1"/>
  <c r="M692" i="2" s="1"/>
  <c r="M696" i="2" a="1"/>
  <c r="M696" i="2" s="1"/>
  <c r="AI97" i="2" s="1"/>
  <c r="M704" i="2" a="1"/>
  <c r="M704" i="2" s="1"/>
  <c r="M707" i="2" a="1"/>
  <c r="M707" i="2" s="1"/>
  <c r="M710" i="2" a="1"/>
  <c r="M710" i="2" s="1"/>
  <c r="M713" i="2" a="1"/>
  <c r="M713" i="2" s="1"/>
  <c r="M720" i="2" a="1"/>
  <c r="M720" i="2" s="1"/>
  <c r="M723" i="2" a="1"/>
  <c r="M723" i="2" s="1"/>
  <c r="AI101" i="2" s="1"/>
  <c r="M726" i="2" a="1"/>
  <c r="M726" i="2" s="1"/>
  <c r="M729" i="2" a="1"/>
  <c r="M729" i="2" s="1"/>
  <c r="M736" i="2" a="1"/>
  <c r="M736" i="2" s="1"/>
  <c r="M739" i="2" a="1"/>
  <c r="M739" i="2" s="1"/>
  <c r="M742" i="2" a="1"/>
  <c r="M742" i="2" s="1"/>
  <c r="M745" i="2" a="1"/>
  <c r="M745" i="2" s="1"/>
  <c r="M752" i="2" a="1"/>
  <c r="M752" i="2" s="1"/>
  <c r="M755" i="2" a="1"/>
  <c r="M755" i="2" s="1"/>
  <c r="AI103" i="2" s="1"/>
  <c r="M758" i="2" a="1"/>
  <c r="M758" i="2" s="1"/>
  <c r="M761" i="2" a="1"/>
  <c r="M761" i="2" s="1"/>
  <c r="M768" i="2" a="1"/>
  <c r="M768" i="2" s="1"/>
  <c r="AI104" i="2" s="1"/>
  <c r="M771" i="2" a="1"/>
  <c r="M771" i="2" s="1"/>
  <c r="M774" i="2" a="1"/>
  <c r="M774" i="2" s="1"/>
  <c r="M777" i="2" a="1"/>
  <c r="M777" i="2" s="1"/>
  <c r="AI105" i="2" s="1"/>
  <c r="M784" i="2" a="1"/>
  <c r="M784" i="2" s="1"/>
  <c r="M787" i="2" a="1"/>
  <c r="M787" i="2" s="1"/>
  <c r="M790" i="2" a="1"/>
  <c r="M790" i="2" s="1"/>
  <c r="M793" i="2" a="1"/>
  <c r="M793" i="2" s="1"/>
  <c r="M800" i="2" a="1"/>
  <c r="M800" i="2" s="1"/>
  <c r="M803" i="2" a="1"/>
  <c r="M803" i="2" s="1"/>
  <c r="AI108" i="2" s="1"/>
  <c r="M806" i="2" a="1"/>
  <c r="M806" i="2" s="1"/>
  <c r="AI110" i="2" s="1"/>
  <c r="M809" i="2" a="1"/>
  <c r="M809" i="2" s="1"/>
  <c r="AI115" i="2" s="1"/>
  <c r="M811" i="2" a="1"/>
  <c r="M811" i="2" s="1"/>
  <c r="AI111" i="2" s="1"/>
  <c r="M813" i="2" a="1"/>
  <c r="M813" i="2" s="1"/>
  <c r="AI117" i="2" s="1"/>
  <c r="M815" i="2" a="1"/>
  <c r="M815" i="2" s="1"/>
  <c r="AI121" i="2" s="1"/>
  <c r="M817" i="2" a="1"/>
  <c r="M817" i="2" s="1"/>
  <c r="AI122" i="2" s="1"/>
  <c r="M819" i="2" a="1"/>
  <c r="M819" i="2" s="1"/>
  <c r="AI124" i="2" s="1"/>
  <c r="M821" i="2" a="1"/>
  <c r="M821" i="2" s="1"/>
  <c r="AI126" i="2" s="1"/>
  <c r="M115" i="2" a="1"/>
  <c r="M115" i="2" s="1"/>
  <c r="M242" i="2" a="1"/>
  <c r="M242" i="2" s="1"/>
  <c r="M299" i="2" a="1"/>
  <c r="M299" i="2" s="1"/>
  <c r="M340" i="2" a="1"/>
  <c r="M340" i="2" s="1"/>
  <c r="M383" i="2" a="1"/>
  <c r="M383" i="2" s="1"/>
  <c r="M406" i="2" a="1"/>
  <c r="M406" i="2" s="1"/>
  <c r="M423" i="2" a="1"/>
  <c r="M423" i="2" s="1"/>
  <c r="M481" i="2" a="1"/>
  <c r="M481" i="2" s="1"/>
  <c r="M494" i="2" a="1"/>
  <c r="M494" i="2" s="1"/>
  <c r="M519" i="2" a="1"/>
  <c r="M519" i="2" s="1"/>
  <c r="M545" i="2" a="1"/>
  <c r="M545" i="2" s="1"/>
  <c r="M558" i="2" a="1"/>
  <c r="M558" i="2" s="1"/>
  <c r="AI82" i="2" s="1"/>
  <c r="M571" i="2" a="1"/>
  <c r="M571" i="2" s="1"/>
  <c r="M577" i="2" a="1"/>
  <c r="M577" i="2" s="1"/>
  <c r="M584" i="2" a="1"/>
  <c r="M584" i="2" s="1"/>
  <c r="M590" i="2" a="1"/>
  <c r="M590" i="2" s="1"/>
  <c r="M603" i="2" a="1"/>
  <c r="M603" i="2" s="1"/>
  <c r="M609" i="2" a="1"/>
  <c r="M609" i="2" s="1"/>
  <c r="M616" i="2" a="1"/>
  <c r="M616" i="2" s="1"/>
  <c r="M633" i="2" a="1"/>
  <c r="M633" i="2" s="1"/>
  <c r="M637" i="2" a="1"/>
  <c r="M637" i="2" s="1"/>
  <c r="M641" i="2" a="1"/>
  <c r="M641" i="2" s="1"/>
  <c r="M646" i="2" a="1"/>
  <c r="M646" i="2" s="1"/>
  <c r="M650" i="2" a="1"/>
  <c r="M650" i="2" s="1"/>
  <c r="AI89" i="2" s="1"/>
  <c r="M654" i="2" a="1"/>
  <c r="M654" i="2" s="1"/>
  <c r="M659" i="2" a="1"/>
  <c r="M659" i="2" s="1"/>
  <c r="AI90" i="2" s="1"/>
  <c r="M663" i="2" a="1"/>
  <c r="M663" i="2" s="1"/>
  <c r="M667" i="2" a="1"/>
  <c r="M667" i="2" s="1"/>
  <c r="AI93" i="2" s="1"/>
  <c r="M672" i="2" a="1"/>
  <c r="M672" i="2" s="1"/>
  <c r="M676" i="2" a="1"/>
  <c r="M676" i="2" s="1"/>
  <c r="M680" i="2" a="1"/>
  <c r="M680" i="2" s="1"/>
  <c r="M697" i="2" a="1"/>
  <c r="M697" i="2" s="1"/>
  <c r="AI96" i="2" s="1"/>
  <c r="M701" i="2" a="1"/>
  <c r="M701" i="2" s="1"/>
  <c r="M708" i="2" a="1"/>
  <c r="M708" i="2" s="1"/>
  <c r="M711" i="2" a="1"/>
  <c r="M711" i="2" s="1"/>
  <c r="M714" i="2" a="1"/>
  <c r="M714" i="2" s="1"/>
  <c r="M717" i="2" a="1"/>
  <c r="M717" i="2" s="1"/>
  <c r="M724" i="2" a="1"/>
  <c r="M724" i="2" s="1"/>
  <c r="M727" i="2" a="1"/>
  <c r="M727" i="2" s="1"/>
  <c r="M730" i="2" a="1"/>
  <c r="M730" i="2" s="1"/>
  <c r="M733" i="2" a="1"/>
  <c r="M733" i="2" s="1"/>
  <c r="M740" i="2" a="1"/>
  <c r="M740" i="2" s="1"/>
  <c r="M743" i="2" a="1"/>
  <c r="M743" i="2" s="1"/>
  <c r="M746" i="2" a="1"/>
  <c r="M746" i="2" s="1"/>
  <c r="M749" i="2" a="1"/>
  <c r="M749" i="2" s="1"/>
  <c r="M756" i="2" a="1"/>
  <c r="M756" i="2" s="1"/>
  <c r="M759" i="2" a="1"/>
  <c r="M759" i="2" s="1"/>
  <c r="M762" i="2" a="1"/>
  <c r="M762" i="2" s="1"/>
  <c r="M765" i="2" a="1"/>
  <c r="M765" i="2" s="1"/>
  <c r="M772" i="2" a="1"/>
  <c r="M772" i="2" s="1"/>
  <c r="M775" i="2" a="1"/>
  <c r="M775" i="2" s="1"/>
  <c r="M778" i="2" a="1"/>
  <c r="M778" i="2" s="1"/>
  <c r="M781" i="2" a="1"/>
  <c r="M781" i="2" s="1"/>
  <c r="M788" i="2" a="1"/>
  <c r="M788" i="2" s="1"/>
  <c r="M791" i="2" a="1"/>
  <c r="M791" i="2" s="1"/>
  <c r="M794" i="2" a="1"/>
  <c r="M794" i="2" s="1"/>
  <c r="M797" i="2" a="1"/>
  <c r="M797" i="2" s="1"/>
  <c r="M804" i="2" a="1"/>
  <c r="M804" i="2" s="1"/>
  <c r="AI112" i="2" s="1"/>
  <c r="M807" i="2" a="1"/>
  <c r="M807" i="2" s="1"/>
  <c r="AI113" i="2" s="1"/>
  <c r="M166" i="2" a="1"/>
  <c r="M166" i="2" s="1"/>
  <c r="M390" i="2" a="1"/>
  <c r="M390" i="2" s="1"/>
  <c r="M455" i="2" a="1"/>
  <c r="M455" i="2" s="1"/>
  <c r="M510" i="2" a="1"/>
  <c r="M510" i="2" s="1"/>
  <c r="M561" i="2" a="1"/>
  <c r="M561" i="2" s="1"/>
  <c r="M592" i="2" a="1"/>
  <c r="M592" i="2" s="1"/>
  <c r="M617" i="2" a="1"/>
  <c r="M617" i="2" s="1"/>
  <c r="M634" i="2" a="1"/>
  <c r="M634" i="2" s="1"/>
  <c r="M651" i="2" a="1"/>
  <c r="M651" i="2" s="1"/>
  <c r="M685" i="2" a="1"/>
  <c r="M685" i="2" s="1"/>
  <c r="AI95" i="2" s="1"/>
  <c r="M702" i="2" a="1"/>
  <c r="M702" i="2" s="1"/>
  <c r="M715" i="2" a="1"/>
  <c r="M715" i="2" s="1"/>
  <c r="M728" i="2" a="1"/>
  <c r="M728" i="2" s="1"/>
  <c r="M753" i="2" a="1"/>
  <c r="M753" i="2" s="1"/>
  <c r="M766" i="2" a="1"/>
  <c r="M766" i="2" s="1"/>
  <c r="M779" i="2" a="1"/>
  <c r="M779" i="2" s="1"/>
  <c r="M792" i="2" a="1"/>
  <c r="M792" i="2" s="1"/>
  <c r="AI106" i="2" s="1"/>
  <c r="M814" i="2" a="1"/>
  <c r="M814" i="2" s="1"/>
  <c r="AI120" i="2" s="1"/>
  <c r="M822" i="2" a="1"/>
  <c r="M822" i="2" s="1"/>
  <c r="AI127" i="2" s="1"/>
  <c r="M826" i="2" a="1"/>
  <c r="M826" i="2" s="1"/>
  <c r="AI130" i="2" s="1"/>
  <c r="M830" i="2" a="1"/>
  <c r="M830" i="2" s="1"/>
  <c r="AI137" i="2" s="1"/>
  <c r="M834" i="2" a="1"/>
  <c r="M834" i="2" s="1"/>
  <c r="AI139" i="2" s="1"/>
  <c r="M838" i="2" a="1"/>
  <c r="M838" i="2" s="1"/>
  <c r="AI148" i="2" s="1"/>
  <c r="M842" i="2" a="1"/>
  <c r="M842" i="2" s="1"/>
  <c r="AI149" i="2" s="1"/>
  <c r="M846" i="2" a="1"/>
  <c r="M846" i="2" s="1"/>
  <c r="AI152" i="2" s="1"/>
  <c r="M850" i="2" a="1"/>
  <c r="M850" i="2" s="1"/>
  <c r="AI155" i="2" s="1"/>
  <c r="M854" i="2" a="1"/>
  <c r="M854" i="2" s="1"/>
  <c r="AI160" i="2" s="1"/>
  <c r="M858" i="2" a="1"/>
  <c r="M858" i="2" s="1"/>
  <c r="AI165" i="2" s="1"/>
  <c r="M862" i="2" a="1"/>
  <c r="M862" i="2" s="1"/>
  <c r="AI167" i="2" s="1"/>
  <c r="M866" i="2" a="1"/>
  <c r="M866" i="2" s="1"/>
  <c r="AI170" i="2" s="1"/>
  <c r="M870" i="2" a="1"/>
  <c r="M870" i="2" s="1"/>
  <c r="AI179" i="2" s="1"/>
  <c r="M874" i="2" a="1"/>
  <c r="M874" i="2" s="1"/>
  <c r="AI182" i="2" s="1"/>
  <c r="M878" i="2" a="1"/>
  <c r="M878" i="2" s="1"/>
  <c r="AI185" i="2" s="1"/>
  <c r="M882" i="2" a="1"/>
  <c r="M882" i="2" s="1"/>
  <c r="AI186" i="2" s="1"/>
  <c r="M886" i="2" a="1"/>
  <c r="M886" i="2" s="1"/>
  <c r="AI200" i="2" s="1"/>
  <c r="M890" i="2" a="1"/>
  <c r="M890" i="2" s="1"/>
  <c r="AI191" i="2" s="1"/>
  <c r="M894" i="2" a="1"/>
  <c r="M894" i="2" s="1"/>
  <c r="AI195" i="2" s="1"/>
  <c r="M898" i="2" a="1"/>
  <c r="M898" i="2" s="1"/>
  <c r="AI205" i="2" s="1"/>
  <c r="M902" i="2" a="1"/>
  <c r="M902" i="2" s="1"/>
  <c r="AI208" i="2" s="1"/>
  <c r="M906" i="2" a="1"/>
  <c r="M906" i="2" s="1"/>
  <c r="AI198" i="2" s="1"/>
  <c r="M910" i="2" a="1"/>
  <c r="M910" i="2" s="1"/>
  <c r="AI214" i="2" s="1"/>
  <c r="M914" i="2" a="1"/>
  <c r="M914" i="2" s="1"/>
  <c r="AI224" i="2" s="1"/>
  <c r="M918" i="2" a="1"/>
  <c r="M918" i="2" s="1"/>
  <c r="AI219" i="2" s="1"/>
  <c r="M922" i="2" a="1"/>
  <c r="M922" i="2" s="1"/>
  <c r="AI228" i="2" s="1"/>
  <c r="M926" i="2" a="1"/>
  <c r="M926" i="2" s="1"/>
  <c r="AI232" i="2" s="1"/>
  <c r="M930" i="2" a="1"/>
  <c r="M930" i="2" s="1"/>
  <c r="AI243" i="2" s="1"/>
  <c r="M934" i="2" a="1"/>
  <c r="M934" i="2" s="1"/>
  <c r="AI244" i="2" s="1"/>
  <c r="M938" i="2" a="1"/>
  <c r="M938" i="2" s="1"/>
  <c r="AI246" i="2" s="1"/>
  <c r="M942" i="2" a="1"/>
  <c r="M942" i="2" s="1"/>
  <c r="AI249" i="2" s="1"/>
  <c r="M946" i="2" a="1"/>
  <c r="M946" i="2" s="1"/>
  <c r="AI251" i="2" s="1"/>
  <c r="M950" i="2" a="1"/>
  <c r="M950" i="2" s="1"/>
  <c r="AI255" i="2" s="1"/>
  <c r="M954" i="2" a="1"/>
  <c r="M954" i="2" s="1"/>
  <c r="AI263" i="2" s="1"/>
  <c r="M958" i="2" a="1"/>
  <c r="M958" i="2" s="1"/>
  <c r="AI265" i="2" s="1"/>
  <c r="M962" i="2" a="1"/>
  <c r="M962" i="2" s="1"/>
  <c r="AI268" i="2" s="1"/>
  <c r="M966" i="2" a="1"/>
  <c r="M966" i="2" s="1"/>
  <c r="AI272" i="2" s="1"/>
  <c r="M970" i="2" a="1"/>
  <c r="M970" i="2" s="1"/>
  <c r="AI276" i="2" s="1"/>
  <c r="M974" i="2" a="1"/>
  <c r="M974" i="2" s="1"/>
  <c r="AI261" i="2" s="1"/>
  <c r="M470" i="2" a="1"/>
  <c r="M470" i="2" s="1"/>
  <c r="M598" i="2" a="1"/>
  <c r="M598" i="2" s="1"/>
  <c r="M621" i="2" a="1"/>
  <c r="M621" i="2" s="1"/>
  <c r="M638" i="2" a="1"/>
  <c r="M638" i="2" s="1"/>
  <c r="M656" i="2" a="1"/>
  <c r="M656" i="2" s="1"/>
  <c r="M689" i="2" a="1"/>
  <c r="M689" i="2" s="1"/>
  <c r="M705" i="2" a="1"/>
  <c r="M705" i="2" s="1"/>
  <c r="M718" i="2" a="1"/>
  <c r="M718" i="2" s="1"/>
  <c r="M731" i="2" a="1"/>
  <c r="M731" i="2" s="1"/>
  <c r="M744" i="2" a="1"/>
  <c r="M744" i="2" s="1"/>
  <c r="M769" i="2" a="1"/>
  <c r="M769" i="2" s="1"/>
  <c r="M782" i="2" a="1"/>
  <c r="M782" i="2" s="1"/>
  <c r="M795" i="2" a="1"/>
  <c r="M795" i="2" s="1"/>
  <c r="M808" i="2" a="1"/>
  <c r="M808" i="2" s="1"/>
  <c r="AI114" i="2" s="1"/>
  <c r="M816" i="2" a="1"/>
  <c r="M816" i="2" s="1"/>
  <c r="AI118" i="2" s="1"/>
  <c r="M823" i="2" a="1"/>
  <c r="M823" i="2" s="1"/>
  <c r="AI129" i="2" s="1"/>
  <c r="M827" i="2" a="1"/>
  <c r="M827" i="2" s="1"/>
  <c r="AI135" i="2" s="1"/>
  <c r="M831" i="2" a="1"/>
  <c r="M831" i="2" s="1"/>
  <c r="AI138" i="2" s="1"/>
  <c r="M835" i="2" a="1"/>
  <c r="M835" i="2" s="1"/>
  <c r="AI140" i="2" s="1"/>
  <c r="M839" i="2" a="1"/>
  <c r="M839" i="2" s="1"/>
  <c r="AI143" i="2" s="1"/>
  <c r="M843" i="2" a="1"/>
  <c r="M843" i="2" s="1"/>
  <c r="AI150" i="2" s="1"/>
  <c r="M847" i="2" a="1"/>
  <c r="M847" i="2" s="1"/>
  <c r="AI153" i="2" s="1"/>
  <c r="M851" i="2" a="1"/>
  <c r="M851" i="2" s="1"/>
  <c r="AI156" i="2" s="1"/>
  <c r="M855" i="2" a="1"/>
  <c r="M855" i="2" s="1"/>
  <c r="AI161" i="2" s="1"/>
  <c r="M859" i="2" a="1"/>
  <c r="M859" i="2" s="1"/>
  <c r="AI164" i="2" s="1"/>
  <c r="M863" i="2" a="1"/>
  <c r="M863" i="2" s="1"/>
  <c r="AI168" i="2" s="1"/>
  <c r="M867" i="2" a="1"/>
  <c r="M867" i="2" s="1"/>
  <c r="AI171" i="2" s="1"/>
  <c r="M871" i="2" a="1"/>
  <c r="M871" i="2" s="1"/>
  <c r="AI180" i="2" s="1"/>
  <c r="M875" i="2" a="1"/>
  <c r="M875" i="2" s="1"/>
  <c r="AI183" i="2" s="1"/>
  <c r="M879" i="2" a="1"/>
  <c r="M879" i="2" s="1"/>
  <c r="AI176" i="2" s="1"/>
  <c r="M883" i="2" a="1"/>
  <c r="M883" i="2" s="1"/>
  <c r="AI188" i="2" s="1"/>
  <c r="M887" i="2" a="1"/>
  <c r="M887" i="2" s="1"/>
  <c r="AI201" i="2" s="1"/>
  <c r="M891" i="2" a="1"/>
  <c r="M891" i="2" s="1"/>
  <c r="AI202" i="2" s="1"/>
  <c r="M895" i="2" a="1"/>
  <c r="M895" i="2" s="1"/>
  <c r="AI204" i="2" s="1"/>
  <c r="M903" i="2" a="1"/>
  <c r="M903" i="2" s="1"/>
  <c r="AI210" i="2" s="1"/>
  <c r="M911" i="2" a="1"/>
  <c r="M911" i="2" s="1"/>
  <c r="AI216" i="2" s="1"/>
  <c r="M919" i="2" a="1"/>
  <c r="M919" i="2" s="1"/>
  <c r="AI227" i="2" s="1"/>
  <c r="M931" i="2" a="1"/>
  <c r="M931" i="2" s="1"/>
  <c r="AI235" i="2" s="1"/>
  <c r="M943" i="2" a="1"/>
  <c r="M943" i="2" s="1"/>
  <c r="AI248" i="2" s="1"/>
  <c r="M955" i="2" a="1"/>
  <c r="M955" i="2" s="1"/>
  <c r="AI264" i="2" s="1"/>
  <c r="M967" i="2" a="1"/>
  <c r="M967" i="2" s="1"/>
  <c r="AI273" i="2" s="1"/>
  <c r="M975" i="2" a="1"/>
  <c r="M975" i="2" s="1"/>
  <c r="AI280" i="2" s="1"/>
  <c r="M427" i="2" a="1"/>
  <c r="M427" i="2" s="1"/>
  <c r="M484" i="2" a="1"/>
  <c r="M484" i="2" s="1"/>
  <c r="M536" i="2" a="1"/>
  <c r="M536" i="2" s="1"/>
  <c r="M579" i="2" a="1"/>
  <c r="M579" i="2" s="1"/>
  <c r="M625" i="2" a="1"/>
  <c r="M625" i="2" s="1"/>
  <c r="M643" i="2" a="1"/>
  <c r="M643" i="2" s="1"/>
  <c r="M660" i="2" a="1"/>
  <c r="M660" i="2" s="1"/>
  <c r="M694" i="2" a="1"/>
  <c r="M694" i="2" s="1"/>
  <c r="M721" i="2" a="1"/>
  <c r="M721" i="2" s="1"/>
  <c r="M734" i="2" a="1"/>
  <c r="M734" i="2" s="1"/>
  <c r="M747" i="2" a="1"/>
  <c r="M747" i="2" s="1"/>
  <c r="M760" i="2" a="1"/>
  <c r="M760" i="2" s="1"/>
  <c r="M785" i="2" a="1"/>
  <c r="M785" i="2" s="1"/>
  <c r="M798" i="2" a="1"/>
  <c r="M798" i="2" s="1"/>
  <c r="M810" i="2" a="1"/>
  <c r="M810" i="2" s="1"/>
  <c r="AI116" i="2" s="1"/>
  <c r="M818" i="2" a="1"/>
  <c r="M818" i="2" s="1"/>
  <c r="AI123" i="2" s="1"/>
  <c r="M824" i="2" a="1"/>
  <c r="M824" i="2" s="1"/>
  <c r="AI128" i="2" s="1"/>
  <c r="M828" i="2" a="1"/>
  <c r="M828" i="2" s="1"/>
  <c r="AI131" i="2" s="1"/>
  <c r="M832" i="2" a="1"/>
  <c r="M832" i="2" s="1"/>
  <c r="AI133" i="2" s="1"/>
  <c r="M836" i="2" a="1"/>
  <c r="M836" i="2" s="1"/>
  <c r="AI142" i="2" s="1"/>
  <c r="M840" i="2" a="1"/>
  <c r="M840" i="2" s="1"/>
  <c r="AI144" i="2" s="1"/>
  <c r="M844" i="2" a="1"/>
  <c r="M844" i="2" s="1"/>
  <c r="AI146" i="2" s="1"/>
  <c r="M848" i="2" a="1"/>
  <c r="M848" i="2" s="1"/>
  <c r="AI147" i="2" s="1"/>
  <c r="M852" i="2" a="1"/>
  <c r="M852" i="2" s="1"/>
  <c r="AI158" i="2" s="1"/>
  <c r="M856" i="2" a="1"/>
  <c r="M856" i="2" s="1"/>
  <c r="AI162" i="2" s="1"/>
  <c r="M860" i="2" a="1"/>
  <c r="M860" i="2" s="1"/>
  <c r="AI157" i="2" s="1"/>
  <c r="M864" i="2" a="1"/>
  <c r="M864" i="2" s="1"/>
  <c r="AI178" i="2" s="1"/>
  <c r="M868" i="2" a="1"/>
  <c r="M868" i="2" s="1"/>
  <c r="AI172" i="2" s="1"/>
  <c r="M872" i="2" a="1"/>
  <c r="M872" i="2" s="1"/>
  <c r="AI181" i="2" s="1"/>
  <c r="M876" i="2" a="1"/>
  <c r="M876" i="2" s="1"/>
  <c r="AI184" i="2" s="1"/>
  <c r="M880" i="2" a="1"/>
  <c r="M880" i="2" s="1"/>
  <c r="AI177" i="2" s="1"/>
  <c r="M884" i="2" a="1"/>
  <c r="M884" i="2" s="1"/>
  <c r="AI189" i="2" s="1"/>
  <c r="M888" i="2" a="1"/>
  <c r="M888" i="2" s="1"/>
  <c r="AI193" i="2" s="1"/>
  <c r="M892" i="2" a="1"/>
  <c r="M892" i="2" s="1"/>
  <c r="AI194" i="2" s="1"/>
  <c r="M896" i="2" a="1"/>
  <c r="M896" i="2" s="1"/>
  <c r="AI196" i="2" s="1"/>
  <c r="M900" i="2" a="1"/>
  <c r="M900" i="2" s="1"/>
  <c r="AI207" i="2" s="1"/>
  <c r="M904" i="2" a="1"/>
  <c r="M904" i="2" s="1"/>
  <c r="AI211" i="2" s="1"/>
  <c r="M908" i="2" a="1"/>
  <c r="M908" i="2" s="1"/>
  <c r="AI199" i="2" s="1"/>
  <c r="M912" i="2" a="1"/>
  <c r="M912" i="2" s="1"/>
  <c r="AI217" i="2" s="1"/>
  <c r="M916" i="2" a="1"/>
  <c r="M916" i="2" s="1"/>
  <c r="AI218" i="2" s="1"/>
  <c r="M920" i="2" a="1"/>
  <c r="M920" i="2" s="1"/>
  <c r="AI221" i="2" s="1"/>
  <c r="M924" i="2" a="1"/>
  <c r="M924" i="2" s="1"/>
  <c r="AI222" i="2" s="1"/>
  <c r="M928" i="2" a="1"/>
  <c r="M928" i="2" s="1"/>
  <c r="AI233" i="2" s="1"/>
  <c r="M932" i="2" a="1"/>
  <c r="M932" i="2" s="1"/>
  <c r="AI236" i="2" s="1"/>
  <c r="M936" i="2" a="1"/>
  <c r="M936" i="2" s="1"/>
  <c r="AI238" i="2" s="1"/>
  <c r="M940" i="2" a="1"/>
  <c r="M940" i="2" s="1"/>
  <c r="AI241" i="2" s="1"/>
  <c r="M944" i="2" a="1"/>
  <c r="M944" i="2" s="1"/>
  <c r="AI242" i="2" s="1"/>
  <c r="M948" i="2" a="1"/>
  <c r="M948" i="2" s="1"/>
  <c r="AI252" i="2" s="1"/>
  <c r="M952" i="2" a="1"/>
  <c r="M952" i="2" s="1"/>
  <c r="AI257" i="2" s="1"/>
  <c r="M956" i="2" a="1"/>
  <c r="M956" i="2" s="1"/>
  <c r="AI258" i="2" s="1"/>
  <c r="M960" i="2" a="1"/>
  <c r="M960" i="2" s="1"/>
  <c r="AI266" i="2" s="1"/>
  <c r="M964" i="2" a="1"/>
  <c r="M964" i="2" s="1"/>
  <c r="AI271" i="2" s="1"/>
  <c r="M968" i="2" a="1"/>
  <c r="M968" i="2" s="1"/>
  <c r="AI274" i="2" s="1"/>
  <c r="M972" i="2" a="1"/>
  <c r="M972" i="2" s="1"/>
  <c r="AI279" i="2" s="1"/>
  <c r="M899" i="2" a="1"/>
  <c r="M899" i="2" s="1"/>
  <c r="AI206" i="2" s="1"/>
  <c r="M907" i="2" a="1"/>
  <c r="M907" i="2" s="1"/>
  <c r="AI213" i="2" s="1"/>
  <c r="M915" i="2" a="1"/>
  <c r="M915" i="2" s="1"/>
  <c r="AI225" i="2" s="1"/>
  <c r="M923" i="2" a="1"/>
  <c r="M923" i="2" s="1"/>
  <c r="AI229" i="2" s="1"/>
  <c r="M935" i="2" a="1"/>
  <c r="M935" i="2" s="1"/>
  <c r="AI245" i="2" s="1"/>
  <c r="M951" i="2" a="1"/>
  <c r="M951" i="2" s="1"/>
  <c r="AI256" i="2" s="1"/>
  <c r="M963" i="2" a="1"/>
  <c r="M963" i="2" s="1"/>
  <c r="AI269" i="2" s="1"/>
  <c r="M351" i="2" a="1"/>
  <c r="M351" i="2" s="1"/>
  <c r="M441" i="2" a="1"/>
  <c r="M441" i="2" s="1"/>
  <c r="M497" i="2" a="1"/>
  <c r="M497" i="2" s="1"/>
  <c r="AI74" i="2" s="1"/>
  <c r="M585" i="2" a="1"/>
  <c r="M585" i="2" s="1"/>
  <c r="M611" i="2" a="1"/>
  <c r="M611" i="2" s="1"/>
  <c r="M630" i="2" a="1"/>
  <c r="M630" i="2" s="1"/>
  <c r="M647" i="2" a="1"/>
  <c r="M647" i="2" s="1"/>
  <c r="M664" i="2" a="1"/>
  <c r="M664" i="2" s="1"/>
  <c r="AI92" i="2" s="1"/>
  <c r="M681" i="2" a="1"/>
  <c r="M681" i="2" s="1"/>
  <c r="M698" i="2" a="1"/>
  <c r="M698" i="2" s="1"/>
  <c r="AI98" i="2" s="1"/>
  <c r="M712" i="2" a="1"/>
  <c r="M712" i="2" s="1"/>
  <c r="M737" i="2" a="1"/>
  <c r="M737" i="2" s="1"/>
  <c r="M750" i="2" a="1"/>
  <c r="M750" i="2" s="1"/>
  <c r="M763" i="2" a="1"/>
  <c r="M763" i="2" s="1"/>
  <c r="M776" i="2" a="1"/>
  <c r="M776" i="2" s="1"/>
  <c r="M801" i="2" a="1"/>
  <c r="M801" i="2" s="1"/>
  <c r="M812" i="2" a="1"/>
  <c r="M812" i="2" s="1"/>
  <c r="AI119" i="2" s="1"/>
  <c r="M820" i="2" a="1"/>
  <c r="M820" i="2" s="1"/>
  <c r="AI125" i="2" s="1"/>
  <c r="M825" i="2" a="1"/>
  <c r="M825" i="2" s="1"/>
  <c r="AI134" i="2" s="1"/>
  <c r="M829" i="2" a="1"/>
  <c r="M829" i="2" s="1"/>
  <c r="AI136" i="2" s="1"/>
  <c r="M833" i="2" a="1"/>
  <c r="M833" i="2" s="1"/>
  <c r="AI132" i="2" s="1"/>
  <c r="M837" i="2" a="1"/>
  <c r="M837" i="2" s="1"/>
  <c r="AI141" i="2" s="1"/>
  <c r="M841" i="2" a="1"/>
  <c r="M841" i="2" s="1"/>
  <c r="AI145" i="2" s="1"/>
  <c r="M845" i="2" a="1"/>
  <c r="M845" i="2" s="1"/>
  <c r="AI151" i="2" s="1"/>
  <c r="M849" i="2" a="1"/>
  <c r="M849" i="2" s="1"/>
  <c r="AI154" i="2" s="1"/>
  <c r="M853" i="2" a="1"/>
  <c r="M853" i="2" s="1"/>
  <c r="AI159" i="2" s="1"/>
  <c r="M857" i="2" a="1"/>
  <c r="M857" i="2" s="1"/>
  <c r="AI163" i="2" s="1"/>
  <c r="M861" i="2" a="1"/>
  <c r="M861" i="2" s="1"/>
  <c r="AI166" i="2" s="1"/>
  <c r="M865" i="2" a="1"/>
  <c r="M865" i="2" s="1"/>
  <c r="AI169" i="2" s="1"/>
  <c r="M869" i="2" a="1"/>
  <c r="M869" i="2" s="1"/>
  <c r="AI173" i="2" s="1"/>
  <c r="M873" i="2" a="1"/>
  <c r="M873" i="2" s="1"/>
  <c r="AI174" i="2" s="1"/>
  <c r="M877" i="2" a="1"/>
  <c r="M877" i="2" s="1"/>
  <c r="AI175" i="2" s="1"/>
  <c r="M881" i="2" a="1"/>
  <c r="M881" i="2" s="1"/>
  <c r="AI187" i="2" s="1"/>
  <c r="M885" i="2" a="1"/>
  <c r="M885" i="2" s="1"/>
  <c r="AI190" i="2" s="1"/>
  <c r="M889" i="2" a="1"/>
  <c r="M889" i="2" s="1"/>
  <c r="AI192" i="2" s="1"/>
  <c r="M893" i="2" a="1"/>
  <c r="M893" i="2" s="1"/>
  <c r="AI203" i="2" s="1"/>
  <c r="M897" i="2" a="1"/>
  <c r="M897" i="2" s="1"/>
  <c r="AI197" i="2" s="1"/>
  <c r="M901" i="2" a="1"/>
  <c r="M901" i="2" s="1"/>
  <c r="AI209" i="2" s="1"/>
  <c r="M905" i="2" a="1"/>
  <c r="M905" i="2" s="1"/>
  <c r="AI212" i="2" s="1"/>
  <c r="M909" i="2" a="1"/>
  <c r="M909" i="2" s="1"/>
  <c r="AI215" i="2" s="1"/>
  <c r="M913" i="2" a="1"/>
  <c r="M913" i="2" s="1"/>
  <c r="AI223" i="2" s="1"/>
  <c r="M917" i="2" a="1"/>
  <c r="M917" i="2" s="1"/>
  <c r="AI226" i="2" s="1"/>
  <c r="M921" i="2" a="1"/>
  <c r="M921" i="2" s="1"/>
  <c r="AI220" i="2" s="1"/>
  <c r="M925" i="2" a="1"/>
  <c r="M925" i="2" s="1"/>
  <c r="AI230" i="2" s="1"/>
  <c r="M929" i="2" a="1"/>
  <c r="M929" i="2" s="1"/>
  <c r="AI234" i="2" s="1"/>
  <c r="M933" i="2" a="1"/>
  <c r="M933" i="2" s="1"/>
  <c r="AI237" i="2" s="1"/>
  <c r="M937" i="2" a="1"/>
  <c r="M937" i="2" s="1"/>
  <c r="AI239" i="2" s="1"/>
  <c r="M941" i="2" a="1"/>
  <c r="M941" i="2" s="1"/>
  <c r="AI247" i="2" s="1"/>
  <c r="M945" i="2" a="1"/>
  <c r="M945" i="2" s="1"/>
  <c r="AI250" i="2" s="1"/>
  <c r="M949" i="2" a="1"/>
  <c r="M949" i="2" s="1"/>
  <c r="AI254" i="2" s="1"/>
  <c r="M953" i="2" a="1"/>
  <c r="M953" i="2" s="1"/>
  <c r="AI262" i="2" s="1"/>
  <c r="M957" i="2" a="1"/>
  <c r="M957" i="2" s="1"/>
  <c r="AI259" i="2" s="1"/>
  <c r="M961" i="2" a="1"/>
  <c r="M961" i="2" s="1"/>
  <c r="AI267" i="2" s="1"/>
  <c r="M965" i="2" a="1"/>
  <c r="M965" i="2" s="1"/>
  <c r="AI270" i="2" s="1"/>
  <c r="M969" i="2" a="1"/>
  <c r="M969" i="2" s="1"/>
  <c r="AI275" i="2" s="1"/>
  <c r="M973" i="2" a="1"/>
  <c r="M973" i="2" s="1"/>
  <c r="AI278" i="2" s="1"/>
  <c r="M927" i="2" a="1"/>
  <c r="M927" i="2" s="1"/>
  <c r="AI231" i="2" s="1"/>
  <c r="M939" i="2" a="1"/>
  <c r="M939" i="2" s="1"/>
  <c r="AI240" i="2" s="1"/>
  <c r="M947" i="2" a="1"/>
  <c r="M947" i="2" s="1"/>
  <c r="AI253" i="2" s="1"/>
  <c r="M959" i="2" a="1"/>
  <c r="M959" i="2" s="1"/>
  <c r="AI260" i="2" s="1"/>
  <c r="M971" i="2" a="1"/>
  <c r="M971" i="2" s="1"/>
  <c r="AI277" i="2" s="1"/>
  <c r="W3" i="2"/>
  <c r="W4" i="2"/>
  <c r="T25" i="2"/>
  <c r="T21" i="2"/>
  <c r="T17" i="2"/>
  <c r="T13" i="2"/>
  <c r="T9" i="2"/>
  <c r="T5" i="2"/>
  <c r="W26" i="2"/>
  <c r="W22" i="2"/>
  <c r="W18" i="2"/>
  <c r="W14" i="2"/>
  <c r="W10" i="2"/>
  <c r="W6" i="2"/>
  <c r="T2" i="2"/>
  <c r="T24" i="2"/>
  <c r="T20" i="2"/>
  <c r="T16" i="2"/>
  <c r="T12" i="2"/>
  <c r="T8" i="2"/>
  <c r="T4" i="2"/>
  <c r="W25" i="2"/>
  <c r="W21" i="2"/>
  <c r="W17" i="2"/>
  <c r="W13" i="2"/>
  <c r="W9" i="2"/>
  <c r="W5" i="2"/>
  <c r="T27" i="2"/>
  <c r="T23" i="2"/>
  <c r="T19" i="2"/>
  <c r="T15" i="2"/>
  <c r="T11" i="2"/>
  <c r="T7" i="2"/>
  <c r="T3" i="2"/>
  <c r="W24" i="2"/>
  <c r="W20" i="2"/>
  <c r="W16" i="2"/>
  <c r="W12" i="2"/>
  <c r="W8" i="2"/>
  <c r="T26" i="2"/>
  <c r="T22" i="2"/>
  <c r="T18" i="2"/>
  <c r="T14" i="2"/>
  <c r="T10" i="2"/>
  <c r="T6" i="2"/>
  <c r="W2" i="2"/>
  <c r="W23" i="2"/>
  <c r="W19" i="2"/>
  <c r="W15" i="2"/>
  <c r="W11" i="2"/>
  <c r="W7" i="2"/>
  <c r="Q5" i="2"/>
  <c r="Q2" i="2"/>
  <c r="Q13" i="2"/>
  <c r="Q9" i="2"/>
  <c r="Q12" i="2"/>
  <c r="Q8" i="2"/>
  <c r="Q4" i="2"/>
  <c r="Q15" i="2"/>
  <c r="Q11" i="2"/>
  <c r="Q7" i="2"/>
  <c r="Q3" i="2"/>
  <c r="Q14" i="2"/>
  <c r="Q10" i="2"/>
  <c r="Q6" i="2"/>
  <c r="AI100" i="2" l="1"/>
  <c r="AI102" i="2"/>
  <c r="AI94" i="2"/>
  <c r="AI77" i="2"/>
  <c r="AI62" i="2"/>
  <c r="AI63" i="2"/>
  <c r="AI72" i="2"/>
  <c r="AI54" i="2"/>
  <c r="AI81" i="2"/>
  <c r="AI40" i="2"/>
  <c r="AI51" i="2"/>
  <c r="AI49" i="2"/>
  <c r="AI43" i="2"/>
  <c r="AI36" i="2"/>
  <c r="AI27" i="2"/>
  <c r="AI39" i="2"/>
  <c r="AI32" i="2"/>
  <c r="AI12" i="2"/>
  <c r="AI30" i="2"/>
  <c r="AI10" i="2"/>
  <c r="AI29" i="2"/>
  <c r="AI26" i="2"/>
  <c r="AI18" i="2"/>
  <c r="AI21" i="2"/>
  <c r="AI8" i="2"/>
  <c r="AI85" i="2"/>
  <c r="AI88" i="2"/>
  <c r="AI76" i="2"/>
  <c r="AI7" i="2"/>
  <c r="AI3" i="2"/>
  <c r="AI41" i="2"/>
  <c r="AI31" i="2"/>
  <c r="AI64" i="2"/>
  <c r="AI52" i="2"/>
  <c r="AI45" i="2"/>
  <c r="AI24" i="2"/>
  <c r="AI22" i="2"/>
  <c r="AI38" i="2"/>
  <c r="AI23" i="2"/>
  <c r="AI16" i="2"/>
  <c r="AI11" i="2"/>
  <c r="AI71" i="2"/>
  <c r="AI33" i="2"/>
  <c r="AI57" i="2"/>
  <c r="AI14" i="2"/>
  <c r="AI19" i="2"/>
  <c r="AI6" i="2"/>
  <c r="AI17" i="2"/>
  <c r="AI35" i="2"/>
  <c r="AI4" i="2"/>
  <c r="AI25" i="2"/>
  <c r="AI86" i="2"/>
  <c r="AI55" i="2"/>
  <c r="AI58" i="2"/>
  <c r="AI37" i="2"/>
  <c r="AI50" i="2"/>
  <c r="AI44" i="2"/>
  <c r="AI20" i="2"/>
  <c r="AI15" i="2"/>
  <c r="AI5" i="2"/>
  <c r="AI34" i="2"/>
  <c r="AI9" i="2"/>
  <c r="AI28" i="2"/>
  <c r="AI13" i="2"/>
  <c r="AI2" i="2"/>
</calcChain>
</file>

<file path=xl/sharedStrings.xml><?xml version="1.0" encoding="utf-8"?>
<sst xmlns="http://schemas.openxmlformats.org/spreadsheetml/2006/main" count="6836" uniqueCount="651">
  <si>
    <t>RANK</t>
  </si>
  <si>
    <t>MARK</t>
  </si>
  <si>
    <t>WIND</t>
  </si>
  <si>
    <t>COMPETITOR</t>
  </si>
  <si>
    <t>DOB</t>
  </si>
  <si>
    <t>NAT</t>
  </si>
  <si>
    <t>POS</t>
  </si>
  <si>
    <t>VENUE</t>
  </si>
  <si>
    <t>DATE</t>
  </si>
  <si>
    <t>+0.9</t>
  </si>
  <si>
    <t>Usain BOLT</t>
  </si>
  <si>
    <t> JAM</t>
  </si>
  <si>
    <t>Berlin</t>
  </si>
  <si>
    <t>+1.5</t>
  </si>
  <si>
    <t>London (OP)</t>
  </si>
  <si>
    <t>0.0</t>
  </si>
  <si>
    <t>Beijing (National Stadium)</t>
  </si>
  <si>
    <t>+2.0</t>
  </si>
  <si>
    <t>Tyson GAY</t>
  </si>
  <si>
    <t> USA</t>
  </si>
  <si>
    <t>Shanghai</t>
  </si>
  <si>
    <t>-0.1</t>
  </si>
  <si>
    <t>Yohan BLAKE</t>
  </si>
  <si>
    <t>Lausanne</t>
  </si>
  <si>
    <t>+1.7</t>
  </si>
  <si>
    <t>1r1</t>
  </si>
  <si>
    <t>New York City, NY</t>
  </si>
  <si>
    <t>+0.2</t>
  </si>
  <si>
    <t>Asafa POWELL</t>
  </si>
  <si>
    <t>1h2</t>
  </si>
  <si>
    <t>Rieti</t>
  </si>
  <si>
    <t>+1.1</t>
  </si>
  <si>
    <t>Kingston (NS), JAM</t>
  </si>
  <si>
    <t>+1.8</t>
  </si>
  <si>
    <t>+1.3</t>
  </si>
  <si>
    <t>Bruxelles</t>
  </si>
  <si>
    <t>Roma (Stadio Olimpico)</t>
  </si>
  <si>
    <t>+1.4</t>
  </si>
  <si>
    <t>1r3</t>
  </si>
  <si>
    <t>Zürich (Letzigrund)</t>
  </si>
  <si>
    <t>+1.6</t>
  </si>
  <si>
    <t>Athína (Olympic Stadium)</t>
  </si>
  <si>
    <t>Gateshead</t>
  </si>
  <si>
    <t>+1.0</t>
  </si>
  <si>
    <t>Zürich</t>
  </si>
  <si>
    <t>1qf1</t>
  </si>
  <si>
    <t>Eugene, OR</t>
  </si>
  <si>
    <t>-1.3</t>
  </si>
  <si>
    <t>1h1</t>
  </si>
  <si>
    <t>+0.4</t>
  </si>
  <si>
    <t>-0.3</t>
  </si>
  <si>
    <t>Moskva (Luzhniki)</t>
  </si>
  <si>
    <t>+0.6</t>
  </si>
  <si>
    <t>Justin GATLIN</t>
  </si>
  <si>
    <t>-0.4</t>
  </si>
  <si>
    <t>London (CP)</t>
  </si>
  <si>
    <t>Nesta CARTER</t>
  </si>
  <si>
    <t>+0.1</t>
  </si>
  <si>
    <t>Maurice GREENE</t>
  </si>
  <si>
    <t>Athína</t>
  </si>
  <si>
    <t>-0.2</t>
  </si>
  <si>
    <t>Paris Saint-Denis</t>
  </si>
  <si>
    <t>Clermont, FL</t>
  </si>
  <si>
    <t>Oslo (Bislett)</t>
  </si>
  <si>
    <t>Sevilla</t>
  </si>
  <si>
    <t>Steve MULLINGS</t>
  </si>
  <si>
    <t>Edmonton</t>
  </si>
  <si>
    <t>Monaco</t>
  </si>
  <si>
    <t>Szczecin</t>
  </si>
  <si>
    <t>+0.5</t>
  </si>
  <si>
    <t>+0.7</t>
  </si>
  <si>
    <t>1sf1</t>
  </si>
  <si>
    <t>Richard THOMPSON</t>
  </si>
  <si>
    <t> TTO</t>
  </si>
  <si>
    <t>1r2</t>
  </si>
  <si>
    <t>Port of Spain</t>
  </si>
  <si>
    <t>Linz</t>
  </si>
  <si>
    <t>Stuttgart</t>
  </si>
  <si>
    <t>-0.5</t>
  </si>
  <si>
    <t>Ostrava</t>
  </si>
  <si>
    <t>Donovan BAILEY</t>
  </si>
  <si>
    <t> CAN</t>
  </si>
  <si>
    <t>Atlanta, GA</t>
  </si>
  <si>
    <t>Bruny SURIN</t>
  </si>
  <si>
    <t>Kingston, JAM</t>
  </si>
  <si>
    <t>2r1</t>
  </si>
  <si>
    <t>Indianapolis, IN</t>
  </si>
  <si>
    <t>Stockholm</t>
  </si>
  <si>
    <t>George Town, CAY</t>
  </si>
  <si>
    <t>+1.2</t>
  </si>
  <si>
    <t>Leroy BURRELL</t>
  </si>
  <si>
    <t>+0.8</t>
  </si>
  <si>
    <t>Olusoji A. FASUBA</t>
  </si>
  <si>
    <t> NGR</t>
  </si>
  <si>
    <t>Doha</t>
  </si>
  <si>
    <t>Osaka (Nagai Stadium)</t>
  </si>
  <si>
    <t>Mike RODGERS</t>
  </si>
  <si>
    <t>Zagreb</t>
  </si>
  <si>
    <t>Luzern</t>
  </si>
  <si>
    <t>1sf3</t>
  </si>
  <si>
    <t>Carl LEWIS</t>
  </si>
  <si>
    <t>Tokyo</t>
  </si>
  <si>
    <t>Frank FREDERICKS</t>
  </si>
  <si>
    <t> NAM</t>
  </si>
  <si>
    <t>Ato BOLDON</t>
  </si>
  <si>
    <t>Walnut, CA</t>
  </si>
  <si>
    <t>2r3</t>
  </si>
  <si>
    <t>Francis OBIKWELU</t>
  </si>
  <si>
    <t> POR</t>
  </si>
  <si>
    <t>Daegu</t>
  </si>
  <si>
    <t>Nottwill</t>
  </si>
  <si>
    <t>Budapest</t>
  </si>
  <si>
    <t>Keston BLEDMAN</t>
  </si>
  <si>
    <t>+0.3</t>
  </si>
  <si>
    <t>Linford CHRISTIE</t>
  </si>
  <si>
    <t> GBR</t>
  </si>
  <si>
    <t>Stuttgart (Gottlieb-Daimler Stadium)</t>
  </si>
  <si>
    <t>+1.9</t>
  </si>
  <si>
    <t>Helsinki</t>
  </si>
  <si>
    <t>Obadele THOMPSON</t>
  </si>
  <si>
    <t> BAR</t>
  </si>
  <si>
    <t>Johannesburg</t>
  </si>
  <si>
    <t>Sydney</t>
  </si>
  <si>
    <t>1sf2</t>
  </si>
  <si>
    <t>Madrid (Moratalaz)</t>
  </si>
  <si>
    <t>Beijing</t>
  </si>
  <si>
    <t>Austin (St. Michaels), TX</t>
  </si>
  <si>
    <t>Kuala Lumpur</t>
  </si>
  <si>
    <t>Oslo</t>
  </si>
  <si>
    <t>1qf2</t>
  </si>
  <si>
    <t>Shawn CRAWFORD</t>
  </si>
  <si>
    <t>Réthimno</t>
  </si>
  <si>
    <t>Thessaloníki</t>
  </si>
  <si>
    <t>Walter DIX</t>
  </si>
  <si>
    <t>Ryan BAILEY</t>
  </si>
  <si>
    <t>Michael FRATER</t>
  </si>
  <si>
    <t>1h3</t>
  </si>
  <si>
    <t>Modesto, CA</t>
  </si>
  <si>
    <t>Montréal</t>
  </si>
  <si>
    <t>Travis PADGETT</t>
  </si>
  <si>
    <t>Darvis PATTON</t>
  </si>
  <si>
    <t>1qf3</t>
  </si>
  <si>
    <t>Ngonidzashe MAKUSHA</t>
  </si>
  <si>
    <t> ZIM</t>
  </si>
  <si>
    <t>Des Moines, IA</t>
  </si>
  <si>
    <t>Orlando, FL</t>
  </si>
  <si>
    <t>New York, NY</t>
  </si>
  <si>
    <t>2qf1</t>
  </si>
  <si>
    <t>1h4</t>
  </si>
  <si>
    <t>Starkville, MS</t>
  </si>
  <si>
    <t>1r4</t>
  </si>
  <si>
    <t>1h5</t>
  </si>
  <si>
    <t>2sf3</t>
  </si>
  <si>
    <t>Nickel ASHMEADE</t>
  </si>
  <si>
    <t>Dennis MITCHELL</t>
  </si>
  <si>
    <t>Victoria, CAN</t>
  </si>
  <si>
    <t>Milano</t>
  </si>
  <si>
    <t>2sf2</t>
  </si>
  <si>
    <t>1qf5</t>
  </si>
  <si>
    <t>Osaka</t>
  </si>
  <si>
    <t>Sacramento, CA</t>
  </si>
  <si>
    <t>-0.6</t>
  </si>
  <si>
    <t>Leonard SCOTT</t>
  </si>
  <si>
    <t>Derrick ATKINS</t>
  </si>
  <si>
    <t> BAH</t>
  </si>
  <si>
    <t>Daniel BAILEY</t>
  </si>
  <si>
    <t> ANT</t>
  </si>
  <si>
    <t>-1.7</t>
  </si>
  <si>
    <t>Birmingham</t>
  </si>
  <si>
    <t>Churandy MARTINA</t>
  </si>
  <si>
    <t> NED</t>
  </si>
  <si>
    <t>2sf1</t>
  </si>
  <si>
    <t>James DASAOLU</t>
  </si>
  <si>
    <t>Birmingham, GBR</t>
  </si>
  <si>
    <t>London (Horse Guard Parade)</t>
  </si>
  <si>
    <t>Seoul (Olympic Stadium)</t>
  </si>
  <si>
    <t>Andre CASON</t>
  </si>
  <si>
    <t>Jon DRUMMOND</t>
  </si>
  <si>
    <t>Tim MONTGOMERY</t>
  </si>
  <si>
    <t>Seun OGUNKOYA</t>
  </si>
  <si>
    <t>Nürnberg</t>
  </si>
  <si>
    <t>Tim HARDEN</t>
  </si>
  <si>
    <t>1qf4</t>
  </si>
  <si>
    <t>Christophe LEMAITRE</t>
  </si>
  <si>
    <t> FRA</t>
  </si>
  <si>
    <t>Albi</t>
  </si>
  <si>
    <t>-1.4</t>
  </si>
  <si>
    <t>Calvin SMITH</t>
  </si>
  <si>
    <t>Colorado Springs, CO</t>
  </si>
  <si>
    <t>Michael MARSH</t>
  </si>
  <si>
    <t>3sf2</t>
  </si>
  <si>
    <t>Patrick JOHNSON</t>
  </si>
  <si>
    <t> AUS</t>
  </si>
  <si>
    <t>Mito</t>
  </si>
  <si>
    <t>Auburn, AL</t>
  </si>
  <si>
    <t> AHO</t>
  </si>
  <si>
    <t>Ivory WILLIAMS</t>
  </si>
  <si>
    <t>2r2</t>
  </si>
  <si>
    <t>Kemar BAILEY-COLE</t>
  </si>
  <si>
    <t>Kemarley BROWN</t>
  </si>
  <si>
    <t>Houston, TX</t>
  </si>
  <si>
    <t>Davidson EZINWA</t>
  </si>
  <si>
    <t>Durham, NC</t>
  </si>
  <si>
    <t>New Orleans, LA</t>
  </si>
  <si>
    <t>Dakar</t>
  </si>
  <si>
    <t>-1.0</t>
  </si>
  <si>
    <t>Bernard WILLIAMS</t>
  </si>
  <si>
    <t>1r6</t>
  </si>
  <si>
    <t>Windhoek</t>
  </si>
  <si>
    <t>Carson, CA</t>
  </si>
  <si>
    <t>2qf3</t>
  </si>
  <si>
    <t>3sf1</t>
  </si>
  <si>
    <t>-1.2</t>
  </si>
  <si>
    <t>Jim HINES</t>
  </si>
  <si>
    <t>Ciudad de México (Estadio Olímpico)</t>
  </si>
  <si>
    <t>Olapade ADENIKEN</t>
  </si>
  <si>
    <t>El Paso, TX</t>
  </si>
  <si>
    <t>Saint-Denis</t>
  </si>
  <si>
    <t>Villeneuve-d'Ascq</t>
  </si>
  <si>
    <t>Vincent HENDERSON</t>
  </si>
  <si>
    <t>Leverkusen</t>
  </si>
  <si>
    <t>2qf5</t>
  </si>
  <si>
    <t>Joshua J. JOHNSON</t>
  </si>
  <si>
    <t>Deji ALIU</t>
  </si>
  <si>
    <t>Abuja</t>
  </si>
  <si>
    <t>John CAPEL</t>
  </si>
  <si>
    <t>Rodney MARTIN</t>
  </si>
  <si>
    <t>2qf2</t>
  </si>
  <si>
    <t>Lawrence, KS</t>
  </si>
  <si>
    <t>-0.8</t>
  </si>
  <si>
    <t>Trell KIMMONS</t>
  </si>
  <si>
    <t>Mario FORSYTHE</t>
  </si>
  <si>
    <t>Montreuil-sous-Bois</t>
  </si>
  <si>
    <t>3r1</t>
  </si>
  <si>
    <t>-1.6</t>
  </si>
  <si>
    <t>Kemar HYMAN</t>
  </si>
  <si>
    <t> CAY</t>
  </si>
  <si>
    <t>Madrid</t>
  </si>
  <si>
    <t>Jimmy VICAUT</t>
  </si>
  <si>
    <t>Paris (Charléty)</t>
  </si>
  <si>
    <t>Aix-les-Bains</t>
  </si>
  <si>
    <t>Hengelo</t>
  </si>
  <si>
    <t>Melvin LATTANY</t>
  </si>
  <si>
    <t>Athens, GA</t>
  </si>
  <si>
    <t>Sestriere</t>
  </si>
  <si>
    <t>Raymond STEWART</t>
  </si>
  <si>
    <t>Barcelona</t>
  </si>
  <si>
    <t>1h6</t>
  </si>
  <si>
    <t>Kareem STREETE-THOMPSON</t>
  </si>
  <si>
    <t>2h3</t>
  </si>
  <si>
    <t>Uniondale, NY</t>
  </si>
  <si>
    <t>-0.7</t>
  </si>
  <si>
    <t>2h4</t>
  </si>
  <si>
    <t>Marc BURNS</t>
  </si>
  <si>
    <t>Wallace SPEARMON</t>
  </si>
  <si>
    <t>Clemson, SC</t>
  </si>
  <si>
    <t>Oxford, MS</t>
  </si>
  <si>
    <t>2h1</t>
  </si>
  <si>
    <t>Harry ADAMS</t>
  </si>
  <si>
    <t>Dentarius LOCKE</t>
  </si>
  <si>
    <t>Chijindu UJAH</t>
  </si>
  <si>
    <t>Kim COLLINS</t>
  </si>
  <si>
    <t> SKN</t>
  </si>
  <si>
    <t>Waco, TX</t>
  </si>
  <si>
    <t>Austin, TX</t>
  </si>
  <si>
    <t>Göteborg (Ullevi Stadium)</t>
  </si>
  <si>
    <t>Formia</t>
  </si>
  <si>
    <t>3r3</t>
  </si>
  <si>
    <t>London</t>
  </si>
  <si>
    <t>Dwain CHAMBERS</t>
  </si>
  <si>
    <t>Mark LEWIS-FRANCIS</t>
  </si>
  <si>
    <t>Uchenna EMEDOLU</t>
  </si>
  <si>
    <t>Yokohama</t>
  </si>
  <si>
    <t>Beograd</t>
  </si>
  <si>
    <t>-1.1</t>
  </si>
  <si>
    <t>Fayetteville, AR</t>
  </si>
  <si>
    <t>Rakieem SALAAM</t>
  </si>
  <si>
    <t>Strasbourg</t>
  </si>
  <si>
    <t>3r2</t>
  </si>
  <si>
    <t>Trayvon BROMELL</t>
  </si>
  <si>
    <t>Eugene (Hayward Field), OR</t>
  </si>
  <si>
    <t>Glasgow (Hampden Park)</t>
  </si>
  <si>
    <t>Silvio LEONARD</t>
  </si>
  <si>
    <t> CUB</t>
  </si>
  <si>
    <t>Guadalajara</t>
  </si>
  <si>
    <t>Daniel EFFIONG</t>
  </si>
  <si>
    <t>Knoxville, TN</t>
  </si>
  <si>
    <t>Percival SPENCER</t>
  </si>
  <si>
    <t>Kingston</t>
  </si>
  <si>
    <t>Leonard MYLES-MILLS</t>
  </si>
  <si>
    <t> GHA</t>
  </si>
  <si>
    <t>Boise, ID</t>
  </si>
  <si>
    <t>Jason GARDENER</t>
  </si>
  <si>
    <t>Coby MILLER</t>
  </si>
  <si>
    <t>Braga</t>
  </si>
  <si>
    <t>London (Crystal Palace)</t>
  </si>
  <si>
    <t>Portland, OR</t>
  </si>
  <si>
    <t>Manchester</t>
  </si>
  <si>
    <t>-0.9</t>
  </si>
  <si>
    <t>Berkeley, CA</t>
  </si>
  <si>
    <t>2h2</t>
  </si>
  <si>
    <t>Tallahassee, FL</t>
  </si>
  <si>
    <t>Valence</t>
  </si>
  <si>
    <t>Gabriel MVUMVURE</t>
  </si>
  <si>
    <t>Montverde, FL</t>
  </si>
  <si>
    <t>Charles SILMON</t>
  </si>
  <si>
    <t>Simon MAGAKWE</t>
  </si>
  <si>
    <t> RSA</t>
  </si>
  <si>
    <t>Pretoria (ABSA)</t>
  </si>
  <si>
    <t>Warszawa (Stadion Narodowy)</t>
  </si>
  <si>
    <t>Los Angeles (Memorial Coliseum)</t>
  </si>
  <si>
    <t>Koblenz</t>
  </si>
  <si>
    <t>Odessa, TX</t>
  </si>
  <si>
    <t>Baton Rouge, LA</t>
  </si>
  <si>
    <t>Vancouver</t>
  </si>
  <si>
    <t>1qf6</t>
  </si>
  <si>
    <t>Köln</t>
  </si>
  <si>
    <t>Pretoria</t>
  </si>
  <si>
    <t>Brian LEWIS</t>
  </si>
  <si>
    <t>Cayenne</t>
  </si>
  <si>
    <t>Palo Alto, CA</t>
  </si>
  <si>
    <t>Mickey GRIMES</t>
  </si>
  <si>
    <t>Aziz ZAKARI</t>
  </si>
  <si>
    <t>Darrel BROWN</t>
  </si>
  <si>
    <t>Ronald POGNON</t>
  </si>
  <si>
    <t>Lausanne (Pontaise)</t>
  </si>
  <si>
    <t>Göteborg</t>
  </si>
  <si>
    <t>Marcus BRUNSON</t>
  </si>
  <si>
    <t>4r1</t>
  </si>
  <si>
    <t>Samuel FRANCIS</t>
  </si>
  <si>
    <t> QAT</t>
  </si>
  <si>
    <t>Amman</t>
  </si>
  <si>
    <t>Mark JELKS</t>
  </si>
  <si>
    <t>3qf1</t>
  </si>
  <si>
    <t>Belém (Mangueirão)</t>
  </si>
  <si>
    <t>Lerone CLARKE</t>
  </si>
  <si>
    <t>-1.5</t>
  </si>
  <si>
    <t>Bergen (Fana)</t>
  </si>
  <si>
    <t>3h2</t>
  </si>
  <si>
    <t>Jaysuma SAIDY NDURE</t>
  </si>
  <si>
    <t> NOR</t>
  </si>
  <si>
    <t>5r1</t>
  </si>
  <si>
    <t>Isiah YOUNG</t>
  </si>
  <si>
    <t>Greensboro, NC</t>
  </si>
  <si>
    <t>Dallas, TX</t>
  </si>
  <si>
    <t>Marian WORONIN</t>
  </si>
  <si>
    <t> POL</t>
  </si>
  <si>
    <t>Warszawa</t>
  </si>
  <si>
    <t>Chidi IMOH</t>
  </si>
  <si>
    <t>Robson DA SILVA</t>
  </si>
  <si>
    <t> BRA</t>
  </si>
  <si>
    <t>Ciudad de México</t>
  </si>
  <si>
    <t>Nice</t>
  </si>
  <si>
    <t>Koji ITO</t>
  </si>
  <si>
    <t> JPN</t>
  </si>
  <si>
    <t>Bangkok</t>
  </si>
  <si>
    <t>Eric NKANSAH</t>
  </si>
  <si>
    <t>Durban</t>
  </si>
  <si>
    <t>Tríkala</t>
  </si>
  <si>
    <t>Dwight THOMAS</t>
  </si>
  <si>
    <t>Xavier CARTER</t>
  </si>
  <si>
    <t>3qf3</t>
  </si>
  <si>
    <t>Trindon HOLLIDAY</t>
  </si>
  <si>
    <t>Toronto (VC)</t>
  </si>
  <si>
    <t>Monzavous EDWARDS</t>
  </si>
  <si>
    <t>Reims</t>
  </si>
  <si>
    <t>Maurice MITCHELL</t>
  </si>
  <si>
    <t>Guadalajara, MEX</t>
  </si>
  <si>
    <t>4sf2</t>
  </si>
  <si>
    <t>Peimeng ZHANG</t>
  </si>
  <si>
    <t> CHN</t>
  </si>
  <si>
    <t>5sf2</t>
  </si>
  <si>
    <t>Trentavis FRIDAY</t>
  </si>
  <si>
    <t>Amsterdam (Olympic Stadium)</t>
  </si>
  <si>
    <t>Pietro MENNEA</t>
  </si>
  <si>
    <t> ITA</t>
  </si>
  <si>
    <t>Bode OSAGIOBARE</t>
  </si>
  <si>
    <t>Jeff LAYNES</t>
  </si>
  <si>
    <t>Tempe, AZ</t>
  </si>
  <si>
    <t>Jason SMOOTS</t>
  </si>
  <si>
    <t>Jeffery DEMPS</t>
  </si>
  <si>
    <t>Jacoby FORD</t>
  </si>
  <si>
    <t>Yoshihide KIRYU</t>
  </si>
  <si>
    <t>Hiroshima</t>
  </si>
  <si>
    <t>Antoine ADAMS</t>
  </si>
  <si>
    <t>Basseterre</t>
  </si>
  <si>
    <t>Jason ROGERS</t>
  </si>
  <si>
    <t>Charles GREENE</t>
  </si>
  <si>
    <t>James SANFORD</t>
  </si>
  <si>
    <t>Los Angeles (Westwood), CA</t>
  </si>
  <si>
    <t>Daniel SANGOUMA</t>
  </si>
  <si>
    <t>Jeff WILLIAMS</t>
  </si>
  <si>
    <t>Michael GREEN</t>
  </si>
  <si>
    <t>Nobuharu ASAHARA</t>
  </si>
  <si>
    <t>Clement CAMPBELL</t>
  </si>
  <si>
    <t>Zaragoza</t>
  </si>
  <si>
    <t>Leroy DIXON</t>
  </si>
  <si>
    <t>4qf1</t>
  </si>
  <si>
    <t>Andrew RILEY</t>
  </si>
  <si>
    <t>Warren WEIR</t>
  </si>
  <si>
    <t>Ramon GITTENS</t>
  </si>
  <si>
    <t>Akani SIMBINE</t>
  </si>
  <si>
    <t>Alonso EDWARD</t>
  </si>
  <si>
    <t> PAN</t>
  </si>
  <si>
    <t>1h8</t>
  </si>
  <si>
    <t>Stanley FLOYD</t>
  </si>
  <si>
    <t>Provo, UT</t>
  </si>
  <si>
    <t>Joe DELOACH</t>
  </si>
  <si>
    <t>Matthew SHIRVINGTON</t>
  </si>
  <si>
    <t>Nicolas MACROZONARIS</t>
  </si>
  <si>
    <t>Shingo SUETSUGU</t>
  </si>
  <si>
    <t>Simeon WILLIAMSON</t>
  </si>
  <si>
    <t>Andrew HINDS</t>
  </si>
  <si>
    <t>Bridgetown, BAR</t>
  </si>
  <si>
    <t>Aaron ARMSTRONG</t>
  </si>
  <si>
    <t>Marcus ROWLAND</t>
  </si>
  <si>
    <t>J-Mee SAMUELS</t>
  </si>
  <si>
    <t>Rondel SORRILLO</t>
  </si>
  <si>
    <t>Gerald PHIRI</t>
  </si>
  <si>
    <t> ZAM</t>
  </si>
  <si>
    <t>Julian FORTE</t>
  </si>
  <si>
    <t>1r10</t>
  </si>
  <si>
    <t>Lennox MILLER</t>
  </si>
  <si>
    <t>Mark WITHERSPOON</t>
  </si>
  <si>
    <t>San José, CA</t>
  </si>
  <si>
    <t>Emmit KING</t>
  </si>
  <si>
    <t>Tampa, FL</t>
  </si>
  <si>
    <t>Innocent ASONZE</t>
  </si>
  <si>
    <t>Enugu</t>
  </si>
  <si>
    <t>Kenny BROKENBURR</t>
  </si>
  <si>
    <t>Jonathan CARTER</t>
  </si>
  <si>
    <t>Darren CAMPBELL</t>
  </si>
  <si>
    <t>Terrence TRAMMELL</t>
  </si>
  <si>
    <t>Preston PERRY</t>
  </si>
  <si>
    <t>D'Angelo CHERRY</t>
  </si>
  <si>
    <t>Jacques HARVEY</t>
  </si>
  <si>
    <t>Ankara</t>
  </si>
  <si>
    <t>Deondre BATSON</t>
  </si>
  <si>
    <t>Adam GEMILI</t>
  </si>
  <si>
    <t>Mannheim (Hoffmann)</t>
  </si>
  <si>
    <t>Steve RIDDICK</t>
  </si>
  <si>
    <t>Harvey GLANCE</t>
  </si>
  <si>
    <t>Osmond EZINWA</t>
  </si>
  <si>
    <t>Kaaron CONWRIGHT</t>
  </si>
  <si>
    <t>Flagstaff, AZ</t>
  </si>
  <si>
    <t>Christopher WILLIAMS</t>
  </si>
  <si>
    <t>Emmanuel CALLENDER</t>
  </si>
  <si>
    <t>Aaron BROWN</t>
  </si>
  <si>
    <t>Jason LIVERMORE</t>
  </si>
  <si>
    <t>Julian REUS</t>
  </si>
  <si>
    <t> GER</t>
  </si>
  <si>
    <t>Ulm</t>
  </si>
  <si>
    <t>Hua Wilfried KOFFI</t>
  </si>
  <si>
    <t> CIV</t>
  </si>
  <si>
    <t>Marrakech (Le Grande Stade)</t>
  </si>
  <si>
    <t>Femi OGUNODE</t>
  </si>
  <si>
    <t>Bob HAYES</t>
  </si>
  <si>
    <t>Tokyo (National Stadium)</t>
  </si>
  <si>
    <t>Hasely CRAWFORD</t>
  </si>
  <si>
    <t>Montréal (Olympic Stadium)</t>
  </si>
  <si>
    <t>Leandro PEÑALVER</t>
  </si>
  <si>
    <t>Caracas</t>
  </si>
  <si>
    <t>Ron BROWN</t>
  </si>
  <si>
    <t>Frank EMMELMANN</t>
  </si>
  <si>
    <t>Andrés SIMÓN</t>
  </si>
  <si>
    <t>La Habana</t>
  </si>
  <si>
    <t>Johan ROSSOUW</t>
  </si>
  <si>
    <t>Patrick WILLIAMS</t>
  </si>
  <si>
    <t>Rodney LEWIS</t>
  </si>
  <si>
    <t>Terrrance BOWEN</t>
  </si>
  <si>
    <t>Fresno, CA</t>
  </si>
  <si>
    <t>Sunday EMMANUEL</t>
  </si>
  <si>
    <t>André DA SILVA</t>
  </si>
  <si>
    <t>Bogotá</t>
  </si>
  <si>
    <t>Tony MCCALL</t>
  </si>
  <si>
    <t>Marlon DEVONISH</t>
  </si>
  <si>
    <t>Tyrone EDGAR</t>
  </si>
  <si>
    <t>1r8</t>
  </si>
  <si>
    <t>Genève</t>
  </si>
  <si>
    <t>Martial MBANDJOCK</t>
  </si>
  <si>
    <t>Dwight PHILLIPS</t>
  </si>
  <si>
    <t>Simone COLLIO</t>
  </si>
  <si>
    <t>Sam EFFAH</t>
  </si>
  <si>
    <t>Miramar, FL</t>
  </si>
  <si>
    <t>Dexter LEE</t>
  </si>
  <si>
    <t>São Paulo (IDCM)</t>
  </si>
  <si>
    <t>Ogho-Oghene EGWERO</t>
  </si>
  <si>
    <t>Maputo</t>
  </si>
  <si>
    <t>Jason YOUNG</t>
  </si>
  <si>
    <t>Ben Youssef MEITÉ</t>
  </si>
  <si>
    <t>Bingtian SU</t>
  </si>
  <si>
    <t>Valeriy BORZOV</t>
  </si>
  <si>
    <t> UKR</t>
  </si>
  <si>
    <t>München</t>
  </si>
  <si>
    <t>Donald QUARRIE</t>
  </si>
  <si>
    <t>Clancy EDWARDS</t>
  </si>
  <si>
    <t>Eddie HART</t>
  </si>
  <si>
    <t>Steve WILLIAMS</t>
  </si>
  <si>
    <t>Mike ROBERSON</t>
  </si>
  <si>
    <t>Lee MCRAE</t>
  </si>
  <si>
    <t>Brian COOPER</t>
  </si>
  <si>
    <t>Emmanuel TUFFOUR</t>
  </si>
  <si>
    <t>Schriesheim</t>
  </si>
  <si>
    <t>Donovan POWELL</t>
  </si>
  <si>
    <t>Alvis WHITTED</t>
  </si>
  <si>
    <t>Nassau</t>
  </si>
  <si>
    <t>Jean-Olivier ZIRIGNON</t>
  </si>
  <si>
    <t>Antananarivo</t>
  </si>
  <si>
    <t>Lindel FRATER</t>
  </si>
  <si>
    <t>Curtis JOHNSON</t>
  </si>
  <si>
    <t>DaBryan BLANTON</t>
  </si>
  <si>
    <t>Lincoln, NE</t>
  </si>
  <si>
    <t>Mardy SCALES</t>
  </si>
  <si>
    <t>Tamunosiki ATORUDIBO</t>
  </si>
  <si>
    <t>Carlos MOORE</t>
  </si>
  <si>
    <t>Los Angeles (Eagle Rock), CA</t>
  </si>
  <si>
    <t>Julien DUNKLEY</t>
  </si>
  <si>
    <t>2r4</t>
  </si>
  <si>
    <t>Masashi ERIGUCHI</t>
  </si>
  <si>
    <t>Calesio NEWMAN</t>
  </si>
  <si>
    <t>Ryota YAMAGATA</t>
  </si>
  <si>
    <t>2h6</t>
  </si>
  <si>
    <t>Beejay LEE</t>
  </si>
  <si>
    <t>Los Angeles (Loker Stadium), CA</t>
  </si>
  <si>
    <t>Andrew FISHER</t>
  </si>
  <si>
    <t>Morelia</t>
  </si>
  <si>
    <t>Martin KELLER</t>
  </si>
  <si>
    <t>Weinheim</t>
  </si>
  <si>
    <t>Lucas JAKUBCZYK</t>
  </si>
  <si>
    <t>Darrell GREEN</t>
  </si>
  <si>
    <t>San Angelo, TX</t>
  </si>
  <si>
    <t>Terry SCOTT</t>
  </si>
  <si>
    <t>Lorenzo DANIEL</t>
  </si>
  <si>
    <t>Vitaliy SAVIN</t>
  </si>
  <si>
    <t> KAZ</t>
  </si>
  <si>
    <t>Bryan BRIDGEWATER</t>
  </si>
  <si>
    <t>Abilene, TX</t>
  </si>
  <si>
    <t>Mark MCKOY</t>
  </si>
  <si>
    <t>Geir MOEN</t>
  </si>
  <si>
    <t>Kristiansand</t>
  </si>
  <si>
    <t>Carlo BOCCARINI</t>
  </si>
  <si>
    <t>Mathew QUINN</t>
  </si>
  <si>
    <t>Germiston</t>
  </si>
  <si>
    <t>Roland NÉMETH</t>
  </si>
  <si>
    <t> HUN</t>
  </si>
  <si>
    <t>Gregory SADDLER</t>
  </si>
  <si>
    <t>Sherwin VRIES</t>
  </si>
  <si>
    <t>Joshua ROSS</t>
  </si>
  <si>
    <t>Brisbane</t>
  </si>
  <si>
    <t>Evander WELLS</t>
  </si>
  <si>
    <t>Jeremy HALL</t>
  </si>
  <si>
    <t>Gainesville, FL</t>
  </si>
  <si>
    <t>Ramil GULIYEV</t>
  </si>
  <si>
    <t> AZE</t>
  </si>
  <si>
    <t>Istanbul</t>
  </si>
  <si>
    <t>Harry AIKINES-ARYEETEY</t>
  </si>
  <si>
    <t>Marvin BRACY</t>
  </si>
  <si>
    <t>Sam GRADDY</t>
  </si>
  <si>
    <t>Antoine RICHARD</t>
  </si>
  <si>
    <t>Max MORINIÉRE</t>
  </si>
  <si>
    <t>Vénissieux</t>
  </si>
  <si>
    <t>Attila KOVÁCS</t>
  </si>
  <si>
    <t>Miskolc</t>
  </si>
  <si>
    <t>Lee MCNEILL</t>
  </si>
  <si>
    <t>Henry NEAL</t>
  </si>
  <si>
    <t>Jason LIVINGSTON</t>
  </si>
  <si>
    <t>Iván GARCÍA</t>
  </si>
  <si>
    <t>Michael JOHNSON</t>
  </si>
  <si>
    <t>Sergiy OSOVYCH</t>
  </si>
  <si>
    <t>Kyiv</t>
  </si>
  <si>
    <t>Gerald WILLIAMS</t>
  </si>
  <si>
    <t>Llewelyn BREDWOOD</t>
  </si>
  <si>
    <t>Christian MALCOLM</t>
  </si>
  <si>
    <t>Troy DOUGLAS</t>
  </si>
  <si>
    <t>Christie VAN WYK</t>
  </si>
  <si>
    <t>Joshua NORMAN</t>
  </si>
  <si>
    <t>San Diego, CA</t>
  </si>
  <si>
    <t>Brendan CHRISTIAN</t>
  </si>
  <si>
    <t>Nivelles</t>
  </si>
  <si>
    <t>Naoki TSUKAHARA</t>
  </si>
  <si>
    <t>Gibrilla Pato BANGURA</t>
  </si>
  <si>
    <t> SLE</t>
  </si>
  <si>
    <t>Loughborough</t>
  </si>
  <si>
    <t>Aziz OUHADI</t>
  </si>
  <si>
    <t> MAR</t>
  </si>
  <si>
    <t>Keenan BROCK</t>
  </si>
  <si>
    <t>Justyn WARNER</t>
  </si>
  <si>
    <t>3h3</t>
  </si>
  <si>
    <t>Alex QUIÑÓNEZ</t>
  </si>
  <si>
    <t> ECU</t>
  </si>
  <si>
    <t>Medellín</t>
  </si>
  <si>
    <t>Hermes RAMÍREZ</t>
  </si>
  <si>
    <t>Willie GAULT</t>
  </si>
  <si>
    <t>Darwin COOK</t>
  </si>
  <si>
    <t>Thomas SCHRÖDER</t>
  </si>
  <si>
    <t> GDR</t>
  </si>
  <si>
    <t>Jena</t>
  </si>
  <si>
    <t>Stanley KERR</t>
  </si>
  <si>
    <t>Towson, MD</t>
  </si>
  <si>
    <t>Floyd HEARD</t>
  </si>
  <si>
    <t>Anthony JONES</t>
  </si>
  <si>
    <t>Madison, WI</t>
  </si>
  <si>
    <t>Glenroy GILBERT</t>
  </si>
  <si>
    <t>Ousmane DIARRA</t>
  </si>
  <si>
    <t> MLI</t>
  </si>
  <si>
    <t>-2.1</t>
  </si>
  <si>
    <t>Robert ESMIE</t>
  </si>
  <si>
    <t>Abbotsford</t>
  </si>
  <si>
    <t>Sebastián KEITEL</t>
  </si>
  <si>
    <t> CHI</t>
  </si>
  <si>
    <t>São Leopoldo</t>
  </si>
  <si>
    <t>Bradley MCCUAIG</t>
  </si>
  <si>
    <t>O'Brian GIBBONS</t>
  </si>
  <si>
    <t>Freddy MAYOLA</t>
  </si>
  <si>
    <t>Winnipeg</t>
  </si>
  <si>
    <t>Jacey HARPER</t>
  </si>
  <si>
    <t>Andrey EPISHIN</t>
  </si>
  <si>
    <t> RUS</t>
  </si>
  <si>
    <t>Abidemi OMOLE</t>
  </si>
  <si>
    <t>3h4</t>
  </si>
  <si>
    <t>Ahmad RASHAD</t>
  </si>
  <si>
    <t>Ramone MCKENZIE</t>
  </si>
  <si>
    <t>Anaso JOBODWANA</t>
  </si>
  <si>
    <t>Joel FEARON</t>
  </si>
  <si>
    <t>La Chaux-de-Fonds</t>
  </si>
  <si>
    <t>Richard KILTY</t>
  </si>
  <si>
    <t>Hexham</t>
  </si>
  <si>
    <t>Andrew ROBERTSON</t>
  </si>
  <si>
    <t>Bedford, GBR</t>
  </si>
  <si>
    <t>WCh</t>
  </si>
  <si>
    <t>Y</t>
  </si>
  <si>
    <t>N</t>
  </si>
  <si>
    <t>YEAR</t>
  </si>
  <si>
    <t>Jaar</t>
  </si>
  <si>
    <t>Stad</t>
  </si>
  <si>
    <t># &lt;10 sec</t>
  </si>
  <si>
    <t>BRON:</t>
  </si>
  <si>
    <t>http://www.iaaf.org/records/toplists/sprints/100-metres/outdoor/men/senior</t>
  </si>
  <si>
    <t>WR</t>
  </si>
  <si>
    <t>Venue</t>
  </si>
  <si>
    <t>#</t>
  </si>
  <si>
    <t>Athelete</t>
  </si>
  <si>
    <t>PR</t>
  </si>
  <si>
    <t>Rank</t>
  </si>
  <si>
    <t>SB</t>
  </si>
  <si>
    <t>First</t>
  </si>
  <si>
    <t>Last</t>
  </si>
  <si>
    <t>Wins</t>
  </si>
  <si>
    <t>v</t>
  </si>
  <si>
    <t>x</t>
  </si>
  <si>
    <t>Kingston, JAM, 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</si>
</sst>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1"/>
    <xf numFmtId="0" fontId="1" fillId="0" borderId="0" xfId="0" applyNumberFormat="1" applyFont="1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4" fillId="2" borderId="2" xfId="0" applyNumberFormat="1" applyFont="1" applyFill="1" applyBorder="1"/>
    <xf numFmtId="0" fontId="4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0" xfId="0" applyNumberFormat="1"/>
    <xf numFmtId="0" fontId="0" fillId="0" borderId="1" xfId="0" applyBorder="1"/>
    <xf numFmtId="0" fontId="0" fillId="0" borderId="0" xfId="0" applyFont="1" applyBorder="1"/>
    <xf numFmtId="0" fontId="0" fillId="0" borderId="1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numFmt numFmtId="19" formatCode="d/m/yyyy"/>
    </dxf>
    <dxf>
      <numFmt numFmtId="2" formatCode="0.00"/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M975" totalsRowShown="0">
  <autoFilter ref="A1:M975"/>
  <sortState ref="A2:L975">
    <sortCondition ref="B1:B975"/>
  </sortState>
  <tableColumns count="13">
    <tableColumn id="1" name="RANK"/>
    <tableColumn id="2" name="MARK" dataDxfId="12"/>
    <tableColumn id="3" name="WIND"/>
    <tableColumn id="4" name="COMPETITOR"/>
    <tableColumn id="5" name="DOB"/>
    <tableColumn id="6" name="NAT"/>
    <tableColumn id="7" name="POS"/>
    <tableColumn id="8" name="VENUE"/>
    <tableColumn id="9" name="DATE" dataDxfId="11"/>
    <tableColumn id="17" name="YEAR" dataDxfId="10">
      <calculatedColumnFormula>YEAR(Table1[[#This Row],[DATE]])</calculatedColumnFormula>
    </tableColumn>
    <tableColumn id="16" name="WCh"/>
    <tableColumn id="12" name="WR"/>
    <tableColumn id="13" name="SB" dataDxfId="9">
      <calculatedColumnFormula array="1">IF(Table1[[#This Row],[MARK]]=MIN(IF(Table1[YEAR]=Table1[[#This Row],[YEAR]],Table1[MARK])),"Y","N")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D1:AL280" totalsRowShown="0" headerRowDxfId="8">
  <autoFilter ref="AD1:AL280"/>
  <sortState ref="AD2:AL280">
    <sortCondition ref="AF1:AF280"/>
  </sortState>
  <tableColumns count="9">
    <tableColumn id="1" name="Athelete"/>
    <tableColumn id="2" name="#" dataDxfId="7">
      <calculatedColumnFormula>COUNTIFS(Table1[COMPETITOR],Table2[[#This Row],[Athelete]],Table1[MARK],"&lt;10")</calculatedColumnFormula>
    </tableColumn>
    <tableColumn id="3" name="PR" dataDxfId="6">
      <calculatedColumnFormula array="1">MIN(IF(Table1[COMPETITOR]=Table2[[#This Row],[Athelete]],Table1[MARK]))</calculatedColumnFormula>
    </tableColumn>
    <tableColumn id="4" name="Rank" dataDxfId="5">
      <calculatedColumnFormula array="1">MAX(IF(Table1[COMPETITOR]=Table2[[#This Row],[Athelete]],Table1[RANK]))</calculatedColumnFormula>
    </tableColumn>
    <tableColumn id="5" name="WR" dataDxfId="4">
      <calculatedColumnFormula>COUNTIFS(Table1[COMPETITOR],Table2[[#This Row],[Athelete]],Table1[WR],"Y")</calculatedColumnFormula>
    </tableColumn>
    <tableColumn id="6" name="SB" dataDxfId="3">
      <calculatedColumnFormula>COUNTIFS(Table1[COMPETITOR],Table2[[#This Row],[Athelete]],Table1[SB],"Y")</calculatedColumnFormula>
    </tableColumn>
    <tableColumn id="9" name="Wins" dataDxfId="2">
      <calculatedColumnFormula>COUNTIFS(Table1[COMPETITOR],Table2[[#This Row],[Athelete]],Table1[POS],"1")</calculatedColumnFormula>
    </tableColumn>
    <tableColumn id="7" name="First" dataDxfId="1">
      <calculatedColumnFormula array="1">MIN(IF(Table1[COMPETITOR]=Table2[[#This Row],[Athelete]],Table1[YEAR]))</calculatedColumnFormula>
    </tableColumn>
    <tableColumn id="8" name="Last" dataDxfId="0">
      <calculatedColumnFormula array="1">MAX(IF(Table1[COMPETITOR]=Table2[[#This Row],[Athelete]],Table1[YEAR]))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aaf.org/records/toplists/sprints/100-metres/outdoor/men/senior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75"/>
  <sheetViews>
    <sheetView tabSelected="1" topLeftCell="AN1" workbookViewId="0">
      <selection activeCell="AT4" sqref="AT3:AT4"/>
    </sheetView>
  </sheetViews>
  <sheetFormatPr defaultRowHeight="15" x14ac:dyDescent="0.25"/>
  <cols>
    <col min="1" max="1" width="8.28515625" bestFit="1" customWidth="1"/>
    <col min="4" max="4" width="27.140625" bestFit="1" customWidth="1"/>
    <col min="5" max="5" width="12" bestFit="1" customWidth="1"/>
    <col min="6" max="6" width="6.85546875" customWidth="1"/>
    <col min="7" max="7" width="6.7109375" customWidth="1"/>
    <col min="8" max="8" width="34.140625" bestFit="1" customWidth="1"/>
    <col min="9" max="9" width="12" style="1" bestFit="1" customWidth="1"/>
    <col min="10" max="10" width="7.85546875" style="1" bestFit="1" customWidth="1"/>
    <col min="11" max="11" width="7.5703125" bestFit="1" customWidth="1"/>
    <col min="12" max="13" width="7.5703125" customWidth="1"/>
    <col min="16" max="16" width="34.140625" bestFit="1" customWidth="1"/>
    <col min="27" max="27" width="34.140625" bestFit="1" customWidth="1"/>
    <col min="30" max="30" width="21.85546875" customWidth="1"/>
    <col min="32" max="32" width="9.140625" style="2"/>
    <col min="41" max="41" width="18.7109375" bestFit="1" customWidth="1"/>
    <col min="42" max="42" width="4.85546875" bestFit="1" customWidth="1"/>
    <col min="55" max="55" width="10.710937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632</v>
      </c>
      <c r="K1" t="s">
        <v>629</v>
      </c>
      <c r="L1" t="s">
        <v>638</v>
      </c>
      <c r="M1" t="s">
        <v>644</v>
      </c>
      <c r="O1" s="4" t="s">
        <v>633</v>
      </c>
      <c r="P1" s="4" t="s">
        <v>634</v>
      </c>
      <c r="Q1" s="4" t="s">
        <v>635</v>
      </c>
      <c r="S1" s="4" t="s">
        <v>633</v>
      </c>
      <c r="T1" s="4" t="s">
        <v>635</v>
      </c>
      <c r="V1" s="4" t="s">
        <v>633</v>
      </c>
      <c r="W1" s="4" t="s">
        <v>635</v>
      </c>
      <c r="AA1" s="4" t="s">
        <v>639</v>
      </c>
      <c r="AB1" s="4" t="s">
        <v>640</v>
      </c>
      <c r="AC1" s="4"/>
      <c r="AD1" s="4" t="s">
        <v>641</v>
      </c>
      <c r="AE1" s="4" t="s">
        <v>640</v>
      </c>
      <c r="AF1" s="6" t="s">
        <v>642</v>
      </c>
      <c r="AG1" s="6" t="s">
        <v>643</v>
      </c>
      <c r="AH1" s="4" t="s">
        <v>638</v>
      </c>
      <c r="AI1" s="7" t="s">
        <v>644</v>
      </c>
      <c r="AJ1" s="4" t="s">
        <v>647</v>
      </c>
      <c r="AK1" s="7" t="s">
        <v>645</v>
      </c>
      <c r="AL1" s="7" t="s">
        <v>646</v>
      </c>
      <c r="AO1" s="8" t="s">
        <v>641</v>
      </c>
      <c r="AP1" s="9" t="s">
        <v>640</v>
      </c>
      <c r="AQ1" s="12" t="s">
        <v>642</v>
      </c>
      <c r="AR1" s="12" t="s">
        <v>643</v>
      </c>
      <c r="AS1" s="9" t="s">
        <v>638</v>
      </c>
      <c r="AT1" s="9" t="s">
        <v>644</v>
      </c>
      <c r="AU1" s="9" t="s">
        <v>647</v>
      </c>
      <c r="AV1" s="9" t="s">
        <v>645</v>
      </c>
      <c r="AW1" s="13" t="s">
        <v>646</v>
      </c>
      <c r="BC1" s="23" t="s">
        <v>10</v>
      </c>
      <c r="BD1" s="24" t="s">
        <v>18</v>
      </c>
      <c r="BE1" s="24" t="s">
        <v>28</v>
      </c>
      <c r="BF1" s="25" t="s">
        <v>53</v>
      </c>
      <c r="BG1" s="23" t="s">
        <v>58</v>
      </c>
      <c r="BH1" s="26" t="s">
        <v>80</v>
      </c>
    </row>
    <row r="2" spans="1:65" x14ac:dyDescent="0.25">
      <c r="A2">
        <v>1</v>
      </c>
      <c r="B2" s="3">
        <v>9.58</v>
      </c>
      <c r="C2" t="s">
        <v>9</v>
      </c>
      <c r="D2" t="s">
        <v>10</v>
      </c>
      <c r="E2" s="1">
        <v>31645</v>
      </c>
      <c r="F2" t="s">
        <v>11</v>
      </c>
      <c r="G2">
        <v>1</v>
      </c>
      <c r="H2" t="s">
        <v>12</v>
      </c>
      <c r="I2" s="1">
        <v>40041</v>
      </c>
      <c r="J2" s="2">
        <f>YEAR(Table1[[#This Row],[DATE]])</f>
        <v>2009</v>
      </c>
      <c r="K2" t="s">
        <v>630</v>
      </c>
      <c r="L2" t="s">
        <v>630</v>
      </c>
      <c r="M2" t="str">
        <f t="array" ref="M2">IF(Table1[[#This Row],[MARK]]=MIN(IF(Table1[YEAR]=Table1[[#This Row],[YEAR]],Table1[MARK])),"Y","N")</f>
        <v>Y</v>
      </c>
      <c r="O2">
        <v>1983</v>
      </c>
      <c r="P2" t="s">
        <v>118</v>
      </c>
      <c r="Q2">
        <f>COUNTIFS(Table1[WCh],"=Y",Table1[YEAR],O2,Table1[MARK],"&lt;10")</f>
        <v>0</v>
      </c>
      <c r="S2">
        <v>1964</v>
      </c>
      <c r="T2">
        <f>COUNTIFS(Table1[YEAR],S2,Table1[MARK],"&lt;10")</f>
        <v>0</v>
      </c>
      <c r="V2">
        <v>1990</v>
      </c>
      <c r="W2">
        <f>COUNTIFS(Table1[YEAR],V2,Table1[MARK],"&lt;10")</f>
        <v>2</v>
      </c>
      <c r="Z2" t="s">
        <v>648</v>
      </c>
      <c r="AA2" s="14" t="s">
        <v>44</v>
      </c>
      <c r="AB2" s="15">
        <v>47</v>
      </c>
      <c r="AC2" s="20">
        <f t="shared" ref="AC2:AC8" si="0">100-(((AB2-30)/17)*100)</f>
        <v>0</v>
      </c>
      <c r="AD2" t="s">
        <v>10</v>
      </c>
      <c r="AE2">
        <f>COUNTIFS(Table1[COMPETITOR],Table2[[#This Row],[Athelete]],Table1[MARK],"&lt;10")</f>
        <v>40</v>
      </c>
      <c r="AF2" s="2">
        <f t="array" ref="AF2">MIN(IF(Table1[COMPETITOR]=Table2[[#This Row],[Athelete]],Table1[MARK]))</f>
        <v>9.58</v>
      </c>
      <c r="AG2" s="2">
        <f t="array" ref="AG2">MAX(IF(Table1[COMPETITOR]=Table2[[#This Row],[Athelete]],Table1[RANK]))</f>
        <v>1</v>
      </c>
      <c r="AH2">
        <f>COUNTIFS(Table1[COMPETITOR],Table2[[#This Row],[Athelete]],Table1[WR],"Y")</f>
        <v>3</v>
      </c>
      <c r="AI2">
        <f>COUNTIFS(Table1[COMPETITOR],Table2[[#This Row],[Athelete]],Table1[SB],"Y")</f>
        <v>5</v>
      </c>
      <c r="AJ2">
        <f>COUNTIFS(Table1[COMPETITOR],Table2[[#This Row],[Athelete]],Table1[POS],"1")</f>
        <v>25</v>
      </c>
      <c r="AK2" s="2">
        <f t="array" ref="AK2">MIN(IF(Table1[COMPETITOR]=Table2[[#This Row],[Athelete]],Table1[YEAR]))</f>
        <v>2008</v>
      </c>
      <c r="AL2" s="2">
        <f t="array" ref="AL2">MAX(IF(Table1[COMPETITOR]=Table2[[#This Row],[Athelete]],Table1[YEAR]))</f>
        <v>2014</v>
      </c>
      <c r="AO2" s="10" t="s">
        <v>28</v>
      </c>
      <c r="AP2" s="11">
        <v>84</v>
      </c>
      <c r="AQ2" s="2">
        <v>9.7200000000000006</v>
      </c>
      <c r="AR2" s="2">
        <v>4</v>
      </c>
      <c r="AS2" s="11">
        <v>2</v>
      </c>
      <c r="AT2" s="11">
        <v>4</v>
      </c>
      <c r="AU2" s="11">
        <v>30</v>
      </c>
      <c r="AV2" s="2">
        <v>2004</v>
      </c>
      <c r="AW2" s="2">
        <v>2014</v>
      </c>
      <c r="BB2" s="14" t="s">
        <v>44</v>
      </c>
      <c r="BC2">
        <f>COUNTIFS(Table1[COMPETITOR],BC$1,Table1[VENUE],$BB2,Table1[POS],"1")</f>
        <v>2</v>
      </c>
      <c r="BD2">
        <f>COUNTIFS(Table1[COMPETITOR],BD$1,Table1[VENUE],$BB2,Table1[POS],"1")</f>
        <v>0</v>
      </c>
      <c r="BE2">
        <f>COUNTIFS(Table1[COMPETITOR],BE$1,Table1[VENUE],$BB2,Table1[POS],"1")</f>
        <v>0</v>
      </c>
      <c r="BF2">
        <f>COUNTIFS(Table1[COMPETITOR],BF$1,Table1[VENUE],$BB2,Table1[POS],"1")</f>
        <v>0</v>
      </c>
      <c r="BG2">
        <f>COUNTIFS(Table1[COMPETITOR],BG$1,Table1[VENUE],$BB2,Table1[POS],"1")</f>
        <v>2</v>
      </c>
      <c r="BH2">
        <f>COUNTIFS(Table1[COMPETITOR],BH$1,Table1[VENUE],$BB2,Table1[POS],"1")</f>
        <v>0</v>
      </c>
    </row>
    <row r="3" spans="1:65" x14ac:dyDescent="0.25">
      <c r="B3" s="3">
        <v>9.6300000000000008</v>
      </c>
      <c r="C3" t="s">
        <v>13</v>
      </c>
      <c r="D3" t="s">
        <v>10</v>
      </c>
      <c r="E3" s="1">
        <v>31645</v>
      </c>
      <c r="F3" t="s">
        <v>11</v>
      </c>
      <c r="G3">
        <v>1</v>
      </c>
      <c r="H3" t="s">
        <v>268</v>
      </c>
      <c r="I3" s="1">
        <v>41126</v>
      </c>
      <c r="J3" s="2">
        <f>YEAR(Table1[[#This Row],[DATE]])</f>
        <v>2012</v>
      </c>
      <c r="K3" t="s">
        <v>631</v>
      </c>
      <c r="L3" t="s">
        <v>631</v>
      </c>
      <c r="M3" t="str">
        <f t="array" ref="M3">IF(Table1[[#This Row],[MARK]]=MIN(IF(Table1[YEAR]=Table1[[#This Row],[YEAR]],Table1[MARK])),"Y","N")</f>
        <v>Y</v>
      </c>
      <c r="O3">
        <v>1987</v>
      </c>
      <c r="P3" t="s">
        <v>36</v>
      </c>
      <c r="Q3">
        <f>COUNTIFS(Table1[WCh],"=Y",Table1[YEAR],O3,Table1[MARK],"&lt;10")</f>
        <v>1</v>
      </c>
      <c r="S3">
        <v>1965</v>
      </c>
      <c r="T3">
        <f>COUNTIFS(Table1[YEAR],S3,Table1[MARK],"&lt;10")</f>
        <v>0</v>
      </c>
      <c r="V3">
        <v>1991</v>
      </c>
      <c r="W3">
        <f>COUNTIFS(Table1[YEAR],V3,Table1[MARK],"&lt;10")</f>
        <v>14</v>
      </c>
      <c r="Z3" t="s">
        <v>648</v>
      </c>
      <c r="AA3" s="16" t="s">
        <v>46</v>
      </c>
      <c r="AB3" s="17">
        <v>45</v>
      </c>
      <c r="AC3" s="20">
        <f t="shared" si="0"/>
        <v>11.764705882352942</v>
      </c>
      <c r="AD3" t="s">
        <v>18</v>
      </c>
      <c r="AE3">
        <f>COUNTIFS(Table1[COMPETITOR],Table2[[#This Row],[Athelete]],Table1[MARK],"&lt;10")</f>
        <v>32</v>
      </c>
      <c r="AF3" s="2">
        <f t="array" ref="AF3">MIN(IF(Table1[COMPETITOR]=Table2[[#This Row],[Athelete]],Table1[MARK]))</f>
        <v>9.69</v>
      </c>
      <c r="AG3" s="2">
        <f t="array" ref="AG3">MAX(IF(Table1[COMPETITOR]=Table2[[#This Row],[Athelete]],Table1[RANK]))</f>
        <v>2</v>
      </c>
      <c r="AH3">
        <f>COUNTIFS(Table1[COMPETITOR],Table2[[#This Row],[Athelete]],Table1[WR],"Y")</f>
        <v>0</v>
      </c>
      <c r="AI3">
        <f>COUNTIFS(Table1[COMPETITOR],Table2[[#This Row],[Athelete]],Table1[SB],"Y")</f>
        <v>1</v>
      </c>
      <c r="AJ3">
        <f>COUNTIFS(Table1[COMPETITOR],Table2[[#This Row],[Athelete]],Table1[POS],"1")</f>
        <v>12</v>
      </c>
      <c r="AK3" s="2">
        <f t="array" ref="AK3">MIN(IF(Table1[COMPETITOR]=Table2[[#This Row],[Athelete]],Table1[YEAR]))</f>
        <v>2006</v>
      </c>
      <c r="AL3" s="2">
        <f t="array" ref="AL3">MAX(IF(Table1[COMPETITOR]=Table2[[#This Row],[Athelete]],Table1[YEAR]))</f>
        <v>2014</v>
      </c>
      <c r="AO3" t="s">
        <v>58</v>
      </c>
      <c r="AP3">
        <v>53</v>
      </c>
      <c r="AQ3">
        <v>9.7899999999999991</v>
      </c>
      <c r="AR3">
        <v>7</v>
      </c>
      <c r="AS3">
        <v>1</v>
      </c>
      <c r="AT3">
        <v>5</v>
      </c>
      <c r="AU3">
        <v>22</v>
      </c>
      <c r="AV3">
        <v>1997</v>
      </c>
      <c r="AW3">
        <v>2004</v>
      </c>
      <c r="BB3" s="16" t="s">
        <v>46</v>
      </c>
      <c r="BC3">
        <f>COUNTIFS(Table1[COMPETITOR],BC$1,Table1[VENUE],$BB3,Table1[POS],"1")</f>
        <v>0</v>
      </c>
      <c r="BD3">
        <f>COUNTIFS(Table1[COMPETITOR],BD$1,Table1[VENUE],$BB3,Table1[POS],"1")</f>
        <v>0</v>
      </c>
      <c r="BE3">
        <f>COUNTIFS(Table1[COMPETITOR],BE$1,Table1[VENUE],$BB3,Table1[POS],"1")</f>
        <v>0</v>
      </c>
      <c r="BF3">
        <f>COUNTIFS(Table1[COMPETITOR],BF$1,Table1[VENUE],$BB3,Table1[POS],"1")</f>
        <v>2</v>
      </c>
      <c r="BG3">
        <f>COUNTIFS(Table1[COMPETITOR],BG$1,Table1[VENUE],$BB3,Table1[POS],"1")</f>
        <v>0</v>
      </c>
      <c r="BH3">
        <f>COUNTIFS(Table1[COMPETITOR],BH$1,Table1[VENUE],$BB3,Table1[POS],"1")</f>
        <v>0</v>
      </c>
    </row>
    <row r="4" spans="1:65" x14ac:dyDescent="0.25">
      <c r="B4" s="3">
        <v>9.69</v>
      </c>
      <c r="C4" t="s">
        <v>15</v>
      </c>
      <c r="D4" t="s">
        <v>10</v>
      </c>
      <c r="E4" s="1">
        <v>31645</v>
      </c>
      <c r="F4" t="s">
        <v>11</v>
      </c>
      <c r="G4">
        <v>1</v>
      </c>
      <c r="H4" t="s">
        <v>16</v>
      </c>
      <c r="I4" s="1">
        <v>39676</v>
      </c>
      <c r="J4" s="2">
        <f>YEAR(Table1[[#This Row],[DATE]])</f>
        <v>2008</v>
      </c>
      <c r="K4" t="s">
        <v>631</v>
      </c>
      <c r="L4" t="s">
        <v>630</v>
      </c>
      <c r="M4" t="str">
        <f t="array" ref="M4">IF(Table1[[#This Row],[MARK]]=MIN(IF(Table1[YEAR]=Table1[[#This Row],[YEAR]],Table1[MARK])),"Y","N")</f>
        <v>Y</v>
      </c>
      <c r="O4">
        <v>1991</v>
      </c>
      <c r="P4" t="s">
        <v>101</v>
      </c>
      <c r="Q4">
        <f>COUNTIFS(Table1[WCh],"=Y",Table1[YEAR],O4,Table1[MARK],"&lt;10")</f>
        <v>10</v>
      </c>
      <c r="S4">
        <v>1966</v>
      </c>
      <c r="T4">
        <f>COUNTIFS(Table1[YEAR],S4,Table1[MARK],"&lt;10")</f>
        <v>0</v>
      </c>
      <c r="V4">
        <v>1992</v>
      </c>
      <c r="W4">
        <f>COUNTIFS(Table1[YEAR],V4,Table1[MARK],"&lt;10")</f>
        <v>6</v>
      </c>
      <c r="Z4" t="s">
        <v>648</v>
      </c>
      <c r="AA4" s="16" t="s">
        <v>23</v>
      </c>
      <c r="AB4" s="17">
        <v>45</v>
      </c>
      <c r="AC4" s="20">
        <f t="shared" si="0"/>
        <v>11.764705882352942</v>
      </c>
      <c r="AD4" t="s">
        <v>22</v>
      </c>
      <c r="AE4">
        <f>COUNTIFS(Table1[COMPETITOR],Table2[[#This Row],[Athelete]],Table1[MARK],"&lt;10")</f>
        <v>24</v>
      </c>
      <c r="AF4" s="2">
        <f t="array" ref="AF4">MIN(IF(Table1[COMPETITOR]=Table2[[#This Row],[Athelete]],Table1[MARK]))</f>
        <v>9.69</v>
      </c>
      <c r="AG4" s="2">
        <f t="array" ref="AG4">MAX(IF(Table1[COMPETITOR]=Table2[[#This Row],[Athelete]],Table1[RANK]))</f>
        <v>2</v>
      </c>
      <c r="AH4">
        <f>COUNTIFS(Table1[COMPETITOR],Table2[[#This Row],[Athelete]],Table1[WR],"Y")</f>
        <v>0</v>
      </c>
      <c r="AI4">
        <f>COUNTIFS(Table1[COMPETITOR],Table2[[#This Row],[Athelete]],Table1[SB],"Y")</f>
        <v>0</v>
      </c>
      <c r="AJ4">
        <f>COUNTIFS(Table1[COMPETITOR],Table2[[#This Row],[Athelete]],Table1[POS],"1")</f>
        <v>9</v>
      </c>
      <c r="AK4" s="2">
        <f t="array" ref="AK4">MIN(IF(Table1[COMPETITOR]=Table2[[#This Row],[Athelete]],Table1[YEAR]))</f>
        <v>2009</v>
      </c>
      <c r="AL4" s="2">
        <f t="array" ref="AL4">MAX(IF(Table1[COMPETITOR]=Table2[[#This Row],[Athelete]],Table1[YEAR]))</f>
        <v>2012</v>
      </c>
      <c r="AO4" t="s">
        <v>10</v>
      </c>
      <c r="AP4">
        <v>40</v>
      </c>
      <c r="AQ4">
        <v>9.58</v>
      </c>
      <c r="AR4">
        <v>1</v>
      </c>
      <c r="AS4">
        <v>3</v>
      </c>
      <c r="AT4">
        <v>5</v>
      </c>
      <c r="AU4">
        <v>25</v>
      </c>
      <c r="AV4">
        <v>2008</v>
      </c>
      <c r="AW4">
        <v>2014</v>
      </c>
      <c r="BB4" s="16" t="s">
        <v>23</v>
      </c>
      <c r="BC4">
        <f>COUNTIFS(Table1[COMPETITOR],BC$1,Table1[VENUE],$BB4,Table1[POS],"1")</f>
        <v>1</v>
      </c>
      <c r="BD4">
        <f>COUNTIFS(Table1[COMPETITOR],BD$1,Table1[VENUE],$BB4,Table1[POS],"1")</f>
        <v>0</v>
      </c>
      <c r="BE4">
        <f>COUNTIFS(Table1[COMPETITOR],BE$1,Table1[VENUE],$BB4,Table1[POS],"1")</f>
        <v>1</v>
      </c>
      <c r="BF4">
        <f>COUNTIFS(Table1[COMPETITOR],BF$1,Table1[VENUE],$BB4,Table1[POS],"1")</f>
        <v>0</v>
      </c>
      <c r="BG4">
        <f>COUNTIFS(Table1[COMPETITOR],BG$1,Table1[VENUE],$BB4,Table1[POS],"1")</f>
        <v>1</v>
      </c>
      <c r="BH4">
        <f>COUNTIFS(Table1[COMPETITOR],BH$1,Table1[VENUE],$BB4,Table1[POS],"1")</f>
        <v>0</v>
      </c>
    </row>
    <row r="5" spans="1:65" x14ac:dyDescent="0.25">
      <c r="A5">
        <v>2</v>
      </c>
      <c r="B5" s="3">
        <v>9.69</v>
      </c>
      <c r="C5" t="s">
        <v>17</v>
      </c>
      <c r="D5" t="s">
        <v>18</v>
      </c>
      <c r="E5" s="1">
        <v>30172</v>
      </c>
      <c r="F5" t="s">
        <v>19</v>
      </c>
      <c r="G5">
        <v>1</v>
      </c>
      <c r="H5" t="s">
        <v>20</v>
      </c>
      <c r="I5" s="1">
        <v>40076</v>
      </c>
      <c r="J5" s="2">
        <f>YEAR(Table1[[#This Row],[DATE]])</f>
        <v>2009</v>
      </c>
      <c r="K5" t="s">
        <v>631</v>
      </c>
      <c r="L5" t="s">
        <v>631</v>
      </c>
      <c r="M5" t="str">
        <f t="array" ref="M5">IF(Table1[[#This Row],[MARK]]=MIN(IF(Table1[YEAR]=Table1[[#This Row],[YEAR]],Table1[MARK])),"Y","N")</f>
        <v>N</v>
      </c>
      <c r="O5">
        <v>1993</v>
      </c>
      <c r="P5" t="s">
        <v>116</v>
      </c>
      <c r="Q5">
        <f>COUNTIFS(Table1[WCh],"=Y",Table1[YEAR],O5,Table1[MARK],"&lt;10")</f>
        <v>7</v>
      </c>
      <c r="S5">
        <v>1967</v>
      </c>
      <c r="T5">
        <f>COUNTIFS(Table1[YEAR],S5,Table1[MARK],"&lt;10")</f>
        <v>0</v>
      </c>
      <c r="V5">
        <v>1993</v>
      </c>
      <c r="W5">
        <f>COUNTIFS(Table1[YEAR],V5,Table1[MARK],"&lt;10")</f>
        <v>8</v>
      </c>
      <c r="Z5" t="s">
        <v>648</v>
      </c>
      <c r="AA5" s="16" t="s">
        <v>268</v>
      </c>
      <c r="AB5" s="17">
        <v>43</v>
      </c>
      <c r="AC5" s="20">
        <f t="shared" si="0"/>
        <v>23.529411764705884</v>
      </c>
      <c r="AD5" t="s">
        <v>28</v>
      </c>
      <c r="AE5">
        <f>COUNTIFS(Table1[COMPETITOR],Table2[[#This Row],[Athelete]],Table1[MARK],"&lt;10")</f>
        <v>84</v>
      </c>
      <c r="AF5" s="2">
        <f t="array" ref="AF5">MIN(IF(Table1[COMPETITOR]=Table2[[#This Row],[Athelete]],Table1[MARK]))</f>
        <v>9.7200000000000006</v>
      </c>
      <c r="AG5" s="2">
        <f t="array" ref="AG5">MAX(IF(Table1[COMPETITOR]=Table2[[#This Row],[Athelete]],Table1[RANK]))</f>
        <v>4</v>
      </c>
      <c r="AH5">
        <f>COUNTIFS(Table1[COMPETITOR],Table2[[#This Row],[Athelete]],Table1[WR],"Y")</f>
        <v>2</v>
      </c>
      <c r="AI5">
        <f>COUNTIFS(Table1[COMPETITOR],Table2[[#This Row],[Athelete]],Table1[SB],"Y")</f>
        <v>4</v>
      </c>
      <c r="AJ5">
        <f>COUNTIFS(Table1[COMPETITOR],Table2[[#This Row],[Athelete]],Table1[POS],"1")</f>
        <v>30</v>
      </c>
      <c r="AK5" s="2">
        <f t="array" ref="AK5">MIN(IF(Table1[COMPETITOR]=Table2[[#This Row],[Athelete]],Table1[YEAR]))</f>
        <v>2004</v>
      </c>
      <c r="AL5" s="2">
        <f t="array" ref="AL5">MAX(IF(Table1[COMPETITOR]=Table2[[#This Row],[Athelete]],Table1[YEAR]))</f>
        <v>2014</v>
      </c>
      <c r="AO5" t="s">
        <v>53</v>
      </c>
      <c r="AP5">
        <v>39</v>
      </c>
      <c r="AQ5">
        <v>9.77</v>
      </c>
      <c r="AR5">
        <v>5</v>
      </c>
      <c r="AS5">
        <v>0</v>
      </c>
      <c r="AT5">
        <v>2</v>
      </c>
      <c r="AU5">
        <v>18</v>
      </c>
      <c r="AV5">
        <v>2003</v>
      </c>
      <c r="AW5">
        <v>2014</v>
      </c>
      <c r="BB5" s="16" t="s">
        <v>268</v>
      </c>
      <c r="BC5">
        <f>COUNTIFS(Table1[COMPETITOR],BC$1,Table1[VENUE],$BB5,Table1[POS],"1")</f>
        <v>2</v>
      </c>
      <c r="BD5">
        <f>COUNTIFS(Table1[COMPETITOR],BD$1,Table1[VENUE],$BB5,Table1[POS],"1")</f>
        <v>1</v>
      </c>
      <c r="BE5">
        <f>COUNTIFS(Table1[COMPETITOR],BE$1,Table1[VENUE],$BB5,Table1[POS],"1")</f>
        <v>3</v>
      </c>
      <c r="BF5">
        <f>COUNTIFS(Table1[COMPETITOR],BF$1,Table1[VENUE],$BB5,Table1[POS],"1")</f>
        <v>1</v>
      </c>
      <c r="BG5">
        <f>COUNTIFS(Table1[COMPETITOR],BG$1,Table1[VENUE],$BB5,Table1[POS],"1")</f>
        <v>0</v>
      </c>
      <c r="BH5">
        <f>COUNTIFS(Table1[COMPETITOR],BH$1,Table1[VENUE],$BB5,Table1[POS],"1")</f>
        <v>0</v>
      </c>
      <c r="BM5" s="14"/>
    </row>
    <row r="6" spans="1:65" x14ac:dyDescent="0.25">
      <c r="A6">
        <v>2</v>
      </c>
      <c r="B6" s="3">
        <v>9.69</v>
      </c>
      <c r="C6" t="s">
        <v>21</v>
      </c>
      <c r="D6" t="s">
        <v>22</v>
      </c>
      <c r="E6" s="1">
        <v>32868</v>
      </c>
      <c r="F6" t="s">
        <v>11</v>
      </c>
      <c r="G6">
        <v>1</v>
      </c>
      <c r="H6" t="s">
        <v>23</v>
      </c>
      <c r="I6" s="1">
        <v>41144</v>
      </c>
      <c r="J6" s="2">
        <f>YEAR(Table1[[#This Row],[DATE]])</f>
        <v>2012</v>
      </c>
      <c r="K6" t="s">
        <v>631</v>
      </c>
      <c r="L6" t="s">
        <v>631</v>
      </c>
      <c r="M6" t="str">
        <f t="array" ref="M6">IF(Table1[[#This Row],[MARK]]=MIN(IF(Table1[YEAR]=Table1[[#This Row],[YEAR]],Table1[MARK])),"Y","N")</f>
        <v>N</v>
      </c>
      <c r="O6">
        <v>1995</v>
      </c>
      <c r="P6" t="s">
        <v>265</v>
      </c>
      <c r="Q6">
        <f>COUNTIFS(Table1[WCh],"=Y",Table1[YEAR],O6,Table1[MARK],"&lt;10")</f>
        <v>1</v>
      </c>
      <c r="S6">
        <v>1968</v>
      </c>
      <c r="T6">
        <f>COUNTIFS(Table1[YEAR],S6,Table1[MARK],"&lt;10")</f>
        <v>1</v>
      </c>
      <c r="V6">
        <v>1994</v>
      </c>
      <c r="W6">
        <f>COUNTIFS(Table1[YEAR],V6,Table1[MARK],"&lt;10")</f>
        <v>16</v>
      </c>
      <c r="Z6" t="s">
        <v>648</v>
      </c>
      <c r="AA6" s="16" t="s">
        <v>59</v>
      </c>
      <c r="AB6" s="17">
        <v>42</v>
      </c>
      <c r="AC6" s="20">
        <f t="shared" si="0"/>
        <v>29.411764705882348</v>
      </c>
      <c r="AD6" t="s">
        <v>53</v>
      </c>
      <c r="AE6">
        <f>COUNTIFS(Table1[COMPETITOR],Table2[[#This Row],[Athelete]],Table1[MARK],"&lt;10")</f>
        <v>39</v>
      </c>
      <c r="AF6" s="2">
        <f t="array" ref="AF6">MIN(IF(Table1[COMPETITOR]=Table2[[#This Row],[Athelete]],Table1[MARK]))</f>
        <v>9.77</v>
      </c>
      <c r="AG6" s="2">
        <f t="array" ref="AG6">MAX(IF(Table1[COMPETITOR]=Table2[[#This Row],[Athelete]],Table1[RANK]))</f>
        <v>5</v>
      </c>
      <c r="AH6">
        <f>COUNTIFS(Table1[COMPETITOR],Table2[[#This Row],[Athelete]],Table1[WR],"Y")</f>
        <v>0</v>
      </c>
      <c r="AI6">
        <f>COUNTIFS(Table1[COMPETITOR],Table2[[#This Row],[Athelete]],Table1[SB],"Y")</f>
        <v>2</v>
      </c>
      <c r="AJ6">
        <f>COUNTIFS(Table1[COMPETITOR],Table2[[#This Row],[Athelete]],Table1[POS],"1")</f>
        <v>18</v>
      </c>
      <c r="AK6" s="2">
        <f t="array" ref="AK6">MIN(IF(Table1[COMPETITOR]=Table2[[#This Row],[Athelete]],Table1[YEAR]))</f>
        <v>2003</v>
      </c>
      <c r="AL6" s="2">
        <f t="array" ref="AL6">MAX(IF(Table1[COMPETITOR]=Table2[[#This Row],[Athelete]],Table1[YEAR]))</f>
        <v>2014</v>
      </c>
      <c r="AO6" s="10" t="s">
        <v>18</v>
      </c>
      <c r="AP6" s="11">
        <v>32</v>
      </c>
      <c r="AQ6" s="2">
        <v>9.69</v>
      </c>
      <c r="AR6" s="2">
        <v>2</v>
      </c>
      <c r="AS6" s="11">
        <v>0</v>
      </c>
      <c r="AT6" s="11">
        <v>1</v>
      </c>
      <c r="AU6" s="11">
        <v>12</v>
      </c>
      <c r="AV6" s="2">
        <v>2006</v>
      </c>
      <c r="AW6" s="2">
        <v>2014</v>
      </c>
      <c r="BB6" s="16" t="s">
        <v>59</v>
      </c>
      <c r="BC6">
        <f>COUNTIFS(Table1[COMPETITOR],BC$1,Table1[VENUE],$BB6,Table1[POS],"1")</f>
        <v>0</v>
      </c>
      <c r="BD6">
        <f>COUNTIFS(Table1[COMPETITOR],BD$1,Table1[VENUE],$BB6,Table1[POS],"1")</f>
        <v>1</v>
      </c>
      <c r="BE6">
        <f>COUNTIFS(Table1[COMPETITOR],BE$1,Table1[VENUE],$BB6,Table1[POS],"1")</f>
        <v>1</v>
      </c>
      <c r="BF6">
        <f>COUNTIFS(Table1[COMPETITOR],BF$1,Table1[VENUE],$BB6,Table1[POS],"1")</f>
        <v>1</v>
      </c>
      <c r="BG6">
        <f>COUNTIFS(Table1[COMPETITOR],BG$1,Table1[VENUE],$BB6,Table1[POS],"1")</f>
        <v>2</v>
      </c>
      <c r="BH6">
        <f>COUNTIFS(Table1[COMPETITOR],BH$1,Table1[VENUE],$BB6,Table1[POS],"1")</f>
        <v>0</v>
      </c>
      <c r="BM6" s="16"/>
    </row>
    <row r="7" spans="1:65" x14ac:dyDescent="0.25">
      <c r="B7" s="3">
        <v>9.7100000000000009</v>
      </c>
      <c r="C7" t="s">
        <v>9</v>
      </c>
      <c r="D7" t="s">
        <v>18</v>
      </c>
      <c r="E7" s="1">
        <v>30172</v>
      </c>
      <c r="F7" t="s">
        <v>19</v>
      </c>
      <c r="G7">
        <v>2</v>
      </c>
      <c r="H7" t="s">
        <v>12</v>
      </c>
      <c r="I7" s="1">
        <v>40041</v>
      </c>
      <c r="J7" s="2">
        <f>YEAR(Table1[[#This Row],[DATE]])</f>
        <v>2009</v>
      </c>
      <c r="K7" t="s">
        <v>630</v>
      </c>
      <c r="L7" t="s">
        <v>631</v>
      </c>
      <c r="M7" t="str">
        <f t="array" ref="M7">IF(Table1[[#This Row],[MARK]]=MIN(IF(Table1[YEAR]=Table1[[#This Row],[YEAR]],Table1[MARK])),"Y","N")</f>
        <v>N</v>
      </c>
      <c r="O7">
        <v>1997</v>
      </c>
      <c r="P7" t="s">
        <v>59</v>
      </c>
      <c r="Q7">
        <f>COUNTIFS(Table1[WCh],"=Y",Table1[YEAR],O7,Table1[MARK],"&lt;10")</f>
        <v>11</v>
      </c>
      <c r="S7">
        <v>1969</v>
      </c>
      <c r="T7">
        <f>COUNTIFS(Table1[YEAR],S7,Table1[MARK],"&lt;10")</f>
        <v>0</v>
      </c>
      <c r="V7">
        <v>1995</v>
      </c>
      <c r="W7">
        <f>COUNTIFS(Table1[YEAR],V7,Table1[MARK],"&lt;10")</f>
        <v>5</v>
      </c>
      <c r="Z7" t="s">
        <v>648</v>
      </c>
      <c r="AA7" s="16" t="s">
        <v>650</v>
      </c>
      <c r="AB7" s="17">
        <v>39</v>
      </c>
      <c r="AC7" s="20">
        <f t="shared" si="0"/>
        <v>47.058823529411761</v>
      </c>
      <c r="AD7" t="s">
        <v>56</v>
      </c>
      <c r="AE7">
        <f>COUNTIFS(Table1[COMPETITOR],Table2[[#This Row],[Athelete]],Table1[MARK],"&lt;10")</f>
        <v>27</v>
      </c>
      <c r="AF7" s="2">
        <f t="array" ref="AF7">MIN(IF(Table1[COMPETITOR]=Table2[[#This Row],[Athelete]],Table1[MARK]))</f>
        <v>9.7799999999999994</v>
      </c>
      <c r="AG7" s="2">
        <f t="array" ref="AG7">MAX(IF(Table1[COMPETITOR]=Table2[[#This Row],[Athelete]],Table1[RANK]))</f>
        <v>6</v>
      </c>
      <c r="AH7">
        <f>COUNTIFS(Table1[COMPETITOR],Table2[[#This Row],[Athelete]],Table1[WR],"Y")</f>
        <v>0</v>
      </c>
      <c r="AI7">
        <f>COUNTIFS(Table1[COMPETITOR],Table2[[#This Row],[Athelete]],Table1[SB],"Y")</f>
        <v>1</v>
      </c>
      <c r="AJ7">
        <f>COUNTIFS(Table1[COMPETITOR],Table2[[#This Row],[Athelete]],Table1[POS],"1")</f>
        <v>4</v>
      </c>
      <c r="AK7" s="2">
        <f t="array" ref="AK7">MIN(IF(Table1[COMPETITOR]=Table2[[#This Row],[Athelete]],Table1[YEAR]))</f>
        <v>2008</v>
      </c>
      <c r="AL7" s="2">
        <f t="array" ref="AL7">MAX(IF(Table1[COMPETITOR]=Table2[[#This Row],[Athelete]],Table1[YEAR]))</f>
        <v>2014</v>
      </c>
      <c r="AO7" s="10" t="s">
        <v>80</v>
      </c>
      <c r="AP7" s="11">
        <v>16</v>
      </c>
      <c r="AQ7" s="2">
        <v>9.84</v>
      </c>
      <c r="AR7" s="2">
        <v>10</v>
      </c>
      <c r="AS7" s="11">
        <v>1</v>
      </c>
      <c r="AT7" s="11">
        <v>2</v>
      </c>
      <c r="AU7" s="11">
        <v>9</v>
      </c>
      <c r="AV7" s="2">
        <v>1995</v>
      </c>
      <c r="AW7" s="2">
        <v>2000</v>
      </c>
      <c r="BB7" s="16" t="s">
        <v>650</v>
      </c>
      <c r="BC7">
        <f>COUNTIFS(Table1[COMPETITOR],BC$1,Table1[VENUE],$BB7,Table1[POS],"1")</f>
        <v>0</v>
      </c>
      <c r="BD7">
        <f>COUNTIFS(Table1[COMPETITOR],BD$1,Table1[VENUE],$BB7,Table1[POS],"1")</f>
        <v>0</v>
      </c>
      <c r="BE7">
        <f>COUNTIFS(Table1[COMPETITOR],BE$1,Table1[VENUE],$BB7,Table1[POS],"1")</f>
        <v>3</v>
      </c>
      <c r="BF7">
        <f>COUNTIFS(Table1[COMPETITOR],BF$1,Table1[VENUE],$BB7,Table1[POS],"1")</f>
        <v>0</v>
      </c>
      <c r="BG7">
        <f>COUNTIFS(Table1[COMPETITOR],BG$1,Table1[VENUE],$BB7,Table1[POS],"1")</f>
        <v>0</v>
      </c>
      <c r="BH7">
        <f>COUNTIFS(Table1[COMPETITOR],BH$1,Table1[VENUE],$BB7,Table1[POS],"1")</f>
        <v>0</v>
      </c>
      <c r="BM7" s="16"/>
    </row>
    <row r="8" spans="1:65" x14ac:dyDescent="0.25">
      <c r="B8" s="3">
        <v>9.7200000000000006</v>
      </c>
      <c r="C8" t="s">
        <v>24</v>
      </c>
      <c r="D8" t="s">
        <v>10</v>
      </c>
      <c r="E8" s="1">
        <v>31645</v>
      </c>
      <c r="F8" t="s">
        <v>11</v>
      </c>
      <c r="G8" t="s">
        <v>25</v>
      </c>
      <c r="H8" t="s">
        <v>26</v>
      </c>
      <c r="I8" s="1">
        <v>39599</v>
      </c>
      <c r="J8" s="2">
        <f>YEAR(Table1[[#This Row],[DATE]])</f>
        <v>2008</v>
      </c>
      <c r="K8" t="s">
        <v>631</v>
      </c>
      <c r="L8" t="s">
        <v>630</v>
      </c>
      <c r="M8" t="str">
        <f t="array" ref="M8">IF(Table1[[#This Row],[MARK]]=MIN(IF(Table1[YEAR]=Table1[[#This Row],[YEAR]],Table1[MARK])),"Y","N")</f>
        <v>N</v>
      </c>
      <c r="O8">
        <v>1999</v>
      </c>
      <c r="P8" t="s">
        <v>64</v>
      </c>
      <c r="Q8">
        <f>COUNTIFS(Table1[WCh],"=Y",Table1[YEAR],O8,Table1[MARK],"&lt;10")</f>
        <v>7</v>
      </c>
      <c r="S8">
        <v>1970</v>
      </c>
      <c r="T8">
        <f>COUNTIFS(Table1[YEAR],S8,Table1[MARK],"&lt;10")</f>
        <v>0</v>
      </c>
      <c r="V8">
        <v>1996</v>
      </c>
      <c r="W8">
        <f>COUNTIFS(Table1[YEAR],V8,Table1[MARK],"&lt;10")</f>
        <v>24</v>
      </c>
      <c r="Z8" t="s">
        <v>648</v>
      </c>
      <c r="AA8" s="16" t="s">
        <v>35</v>
      </c>
      <c r="AB8" s="17">
        <v>32</v>
      </c>
      <c r="AC8" s="20">
        <f t="shared" si="0"/>
        <v>88.235294117647058</v>
      </c>
      <c r="AD8" t="s">
        <v>58</v>
      </c>
      <c r="AE8">
        <f>COUNTIFS(Table1[COMPETITOR],Table2[[#This Row],[Athelete]],Table1[MARK],"&lt;10")</f>
        <v>53</v>
      </c>
      <c r="AF8" s="2">
        <f t="array" ref="AF8">MIN(IF(Table1[COMPETITOR]=Table2[[#This Row],[Athelete]],Table1[MARK]))</f>
        <v>9.7899999999999991</v>
      </c>
      <c r="AG8" s="2">
        <f t="array" ref="AG8">MAX(IF(Table1[COMPETITOR]=Table2[[#This Row],[Athelete]],Table1[RANK]))</f>
        <v>7</v>
      </c>
      <c r="AH8">
        <f>COUNTIFS(Table1[COMPETITOR],Table2[[#This Row],[Athelete]],Table1[WR],"Y")</f>
        <v>1</v>
      </c>
      <c r="AI8">
        <f>COUNTIFS(Table1[COMPETITOR],Table2[[#This Row],[Athelete]],Table1[SB],"Y")</f>
        <v>5</v>
      </c>
      <c r="AJ8">
        <f>COUNTIFS(Table1[COMPETITOR],Table2[[#This Row],[Athelete]],Table1[POS],"1")</f>
        <v>22</v>
      </c>
      <c r="AK8" s="2">
        <f t="array" ref="AK8">MIN(IF(Table1[COMPETITOR]=Table2[[#This Row],[Athelete]],Table1[YEAR]))</f>
        <v>1997</v>
      </c>
      <c r="AL8" s="2">
        <f t="array" ref="AL8">MAX(IF(Table1[COMPETITOR]=Table2[[#This Row],[Athelete]],Table1[YEAR]))</f>
        <v>2004</v>
      </c>
      <c r="BB8" s="16" t="s">
        <v>35</v>
      </c>
      <c r="BC8">
        <f>COUNTIFS(Table1[COMPETITOR],BC$1,Table1[VENUE],$BB8,Table1[POS],"1")</f>
        <v>4</v>
      </c>
      <c r="BD8">
        <f>COUNTIFS(Table1[COMPETITOR],BD$1,Table1[VENUE],$BB8,Table1[POS],"1")</f>
        <v>1</v>
      </c>
      <c r="BE8">
        <f>COUNTIFS(Table1[COMPETITOR],BE$1,Table1[VENUE],$BB8,Table1[POS],"1")</f>
        <v>4</v>
      </c>
      <c r="BF8">
        <f>COUNTIFS(Table1[COMPETITOR],BF$1,Table1[VENUE],$BB8,Table1[POS],"1")</f>
        <v>2</v>
      </c>
      <c r="BG8">
        <f>COUNTIFS(Table1[COMPETITOR],BG$1,Table1[VENUE],$BB8,Table1[POS],"1")</f>
        <v>1</v>
      </c>
      <c r="BH8">
        <f>COUNTIFS(Table1[COMPETITOR],BH$1,Table1[VENUE],$BB8,Table1[POS],"1")</f>
        <v>0</v>
      </c>
      <c r="BM8" s="16"/>
    </row>
    <row r="9" spans="1:65" x14ac:dyDescent="0.25">
      <c r="A9">
        <v>4</v>
      </c>
      <c r="B9" s="3">
        <v>9.7200000000000006</v>
      </c>
      <c r="C9" t="s">
        <v>27</v>
      </c>
      <c r="D9" t="s">
        <v>28</v>
      </c>
      <c r="E9" s="1">
        <v>30278</v>
      </c>
      <c r="F9" t="s">
        <v>11</v>
      </c>
      <c r="G9" t="s">
        <v>25</v>
      </c>
      <c r="H9" t="s">
        <v>23</v>
      </c>
      <c r="I9" s="1">
        <v>39693</v>
      </c>
      <c r="J9" s="2">
        <f>YEAR(Table1[[#This Row],[DATE]])</f>
        <v>2008</v>
      </c>
      <c r="K9" t="s">
        <v>631</v>
      </c>
      <c r="L9" t="s">
        <v>631</v>
      </c>
      <c r="M9" t="str">
        <f t="array" ref="M9">IF(Table1[[#This Row],[MARK]]=MIN(IF(Table1[YEAR]=Table1[[#This Row],[YEAR]],Table1[MARK])),"Y","N")</f>
        <v>N</v>
      </c>
      <c r="O9">
        <v>2001</v>
      </c>
      <c r="P9" t="s">
        <v>66</v>
      </c>
      <c r="Q9">
        <f>COUNTIFS(Table1[WCh],"=Y",Table1[YEAR],O9,Table1[MARK],"&lt;10")</f>
        <v>8</v>
      </c>
      <c r="S9">
        <v>1971</v>
      </c>
      <c r="T9">
        <f>COUNTIFS(Table1[YEAR],S9,Table1[MARK],"&lt;10")</f>
        <v>0</v>
      </c>
      <c r="V9">
        <v>1997</v>
      </c>
      <c r="W9">
        <f>COUNTIFS(Table1[YEAR],V9,Table1[MARK],"&lt;10")</f>
        <v>38</v>
      </c>
      <c r="Z9" t="s">
        <v>648</v>
      </c>
      <c r="AA9" s="16" t="s">
        <v>12</v>
      </c>
      <c r="AB9" s="17">
        <v>30</v>
      </c>
      <c r="AC9" s="20">
        <f>100-(((AB9-30)/17)*100)</f>
        <v>100</v>
      </c>
      <c r="AD9" t="s">
        <v>65</v>
      </c>
      <c r="AE9">
        <f>COUNTIFS(Table1[COMPETITOR],Table2[[#This Row],[Athelete]],Table1[MARK],"&lt;10")</f>
        <v>4</v>
      </c>
      <c r="AF9" s="2">
        <f t="array" ref="AF9">MIN(IF(Table1[COMPETITOR]=Table2[[#This Row],[Athelete]],Table1[MARK]))</f>
        <v>9.8000000000000007</v>
      </c>
      <c r="AG9" s="2">
        <f t="array" ref="AG9">MAX(IF(Table1[COMPETITOR]=Table2[[#This Row],[Athelete]],Table1[RANK]))</f>
        <v>8</v>
      </c>
      <c r="AH9">
        <f>COUNTIFS(Table1[COMPETITOR],Table2[[#This Row],[Athelete]],Table1[WR],"Y")</f>
        <v>0</v>
      </c>
      <c r="AI9">
        <f>COUNTIFS(Table1[COMPETITOR],Table2[[#This Row],[Athelete]],Table1[SB],"Y")</f>
        <v>0</v>
      </c>
      <c r="AJ9">
        <f>COUNTIFS(Table1[COMPETITOR],Table2[[#This Row],[Athelete]],Table1[POS],"1")</f>
        <v>1</v>
      </c>
      <c r="AK9" s="2">
        <f t="array" ref="AK9">MIN(IF(Table1[COMPETITOR]=Table2[[#This Row],[Athelete]],Table1[YEAR]))</f>
        <v>2011</v>
      </c>
      <c r="AL9" s="2">
        <f t="array" ref="AL9">MAX(IF(Table1[COMPETITOR]=Table2[[#This Row],[Athelete]],Table1[YEAR]))</f>
        <v>2011</v>
      </c>
      <c r="AO9" s="10" t="s">
        <v>28</v>
      </c>
      <c r="AP9" s="11"/>
      <c r="AQ9" s="2">
        <v>9.7200000000000006</v>
      </c>
      <c r="AR9" s="11">
        <f>MAX(AQ$9:AQ$14)-AQ9</f>
        <v>0.11999999999999922</v>
      </c>
      <c r="AS9" s="20">
        <f>40-((AR9/26)*4000)</f>
        <v>21.538461538461657</v>
      </c>
      <c r="BB9" s="16" t="s">
        <v>12</v>
      </c>
      <c r="BC9">
        <f>COUNTIFS(Table1[COMPETITOR],BC$1,Table1[VENUE],$BB9,Table1[POS],"1")</f>
        <v>1</v>
      </c>
      <c r="BD9">
        <f>COUNTIFS(Table1[COMPETITOR],BD$1,Table1[VENUE],$BB9,Table1[POS],"1")</f>
        <v>0</v>
      </c>
      <c r="BE9">
        <f>COUNTIFS(Table1[COMPETITOR],BE$1,Table1[VENUE],$BB9,Table1[POS],"1")</f>
        <v>1</v>
      </c>
      <c r="BF9">
        <f>COUNTIFS(Table1[COMPETITOR],BF$1,Table1[VENUE],$BB9,Table1[POS],"1")</f>
        <v>0</v>
      </c>
      <c r="BG9">
        <f>COUNTIFS(Table1[COMPETITOR],BG$1,Table1[VENUE],$BB9,Table1[POS],"1")</f>
        <v>0</v>
      </c>
      <c r="BH9">
        <f>COUNTIFS(Table1[COMPETITOR],BH$1,Table1[VENUE],$BB9,Table1[POS],"1")</f>
        <v>0</v>
      </c>
      <c r="BM9" s="16"/>
    </row>
    <row r="10" spans="1:65" x14ac:dyDescent="0.25">
      <c r="B10" s="3">
        <v>9.74</v>
      </c>
      <c r="C10" t="s">
        <v>24</v>
      </c>
      <c r="D10" t="s">
        <v>28</v>
      </c>
      <c r="E10" s="1">
        <v>30278</v>
      </c>
      <c r="F10" t="s">
        <v>11</v>
      </c>
      <c r="G10" t="s">
        <v>29</v>
      </c>
      <c r="H10" t="s">
        <v>30</v>
      </c>
      <c r="I10" s="1">
        <v>39334</v>
      </c>
      <c r="J10" s="2">
        <f>YEAR(Table1[[#This Row],[DATE]])</f>
        <v>2007</v>
      </c>
      <c r="K10" t="s">
        <v>631</v>
      </c>
      <c r="L10" t="s">
        <v>630</v>
      </c>
      <c r="M10" t="str">
        <f t="array" ref="M10">IF(Table1[[#This Row],[MARK]]=MIN(IF(Table1[YEAR]=Table1[[#This Row],[YEAR]],Table1[MARK])),"Y","N")</f>
        <v>Y</v>
      </c>
      <c r="O10">
        <v>2003</v>
      </c>
      <c r="P10" t="s">
        <v>61</v>
      </c>
      <c r="Q10">
        <f>COUNTIFS(Table1[WCh],"=Y",Table1[YEAR],O10,Table1[MARK],"&lt;10")</f>
        <v>0</v>
      </c>
      <c r="S10">
        <v>1972</v>
      </c>
      <c r="T10">
        <f>COUNTIFS(Table1[YEAR],S10,Table1[MARK],"&lt;10")</f>
        <v>0</v>
      </c>
      <c r="V10">
        <v>1998</v>
      </c>
      <c r="W10">
        <f>COUNTIFS(Table1[YEAR],V10,Table1[MARK],"&lt;10")</f>
        <v>34</v>
      </c>
      <c r="Z10" t="s">
        <v>649</v>
      </c>
      <c r="AA10" s="16" t="s">
        <v>36</v>
      </c>
      <c r="AB10" s="17">
        <v>28</v>
      </c>
      <c r="AD10" t="s">
        <v>72</v>
      </c>
      <c r="AE10">
        <f>COUNTIFS(Table1[COMPETITOR],Table2[[#This Row],[Athelete]],Table1[MARK],"&lt;10")</f>
        <v>12</v>
      </c>
      <c r="AF10" s="2">
        <f t="array" ref="AF10">MIN(IF(Table1[COMPETITOR]=Table2[[#This Row],[Athelete]],Table1[MARK]))</f>
        <v>9.82</v>
      </c>
      <c r="AG10" s="2">
        <f t="array" ref="AG10">MAX(IF(Table1[COMPETITOR]=Table2[[#This Row],[Athelete]],Table1[RANK]))</f>
        <v>9</v>
      </c>
      <c r="AH10">
        <f>COUNTIFS(Table1[COMPETITOR],Table2[[#This Row],[Athelete]],Table1[WR],"Y")</f>
        <v>0</v>
      </c>
      <c r="AI10">
        <f>COUNTIFS(Table1[COMPETITOR],Table2[[#This Row],[Athelete]],Table1[SB],"Y")</f>
        <v>0</v>
      </c>
      <c r="AJ10">
        <f>COUNTIFS(Table1[COMPETITOR],Table2[[#This Row],[Athelete]],Table1[POS],"1")</f>
        <v>4</v>
      </c>
      <c r="AK10" s="2">
        <f t="array" ref="AK10">MIN(IF(Table1[COMPETITOR]=Table2[[#This Row],[Athelete]],Table1[YEAR]))</f>
        <v>2008</v>
      </c>
      <c r="AL10" s="2">
        <f t="array" ref="AL10">MAX(IF(Table1[COMPETITOR]=Table2[[#This Row],[Athelete]],Table1[YEAR]))</f>
        <v>2014</v>
      </c>
      <c r="AO10" t="s">
        <v>58</v>
      </c>
      <c r="AQ10">
        <v>9.7899999999999991</v>
      </c>
      <c r="AR10" s="11">
        <f t="shared" ref="AR10:AR14" si="1">MAX(AQ$9:AQ$14)-AQ10</f>
        <v>5.0000000000000711E-2</v>
      </c>
      <c r="AS10" s="20">
        <f t="shared" ref="AS10:AS14" si="2">40-((AR10/26)*4000)</f>
        <v>32.3076923076922</v>
      </c>
      <c r="BM10" s="16"/>
    </row>
    <row r="11" spans="1:65" x14ac:dyDescent="0.25">
      <c r="B11" s="3">
        <v>9.75</v>
      </c>
      <c r="C11" t="s">
        <v>31</v>
      </c>
      <c r="D11" t="s">
        <v>22</v>
      </c>
      <c r="E11" s="1">
        <v>32868</v>
      </c>
      <c r="F11" t="s">
        <v>11</v>
      </c>
      <c r="G11">
        <v>1</v>
      </c>
      <c r="H11" t="s">
        <v>84</v>
      </c>
      <c r="I11" s="1">
        <v>41089</v>
      </c>
      <c r="J11" s="2">
        <f>YEAR(Table1[[#This Row],[DATE]])</f>
        <v>2012</v>
      </c>
      <c r="K11" t="s">
        <v>631</v>
      </c>
      <c r="L11" t="s">
        <v>631</v>
      </c>
      <c r="M11" t="str">
        <f t="array" ref="M11">IF(Table1[[#This Row],[MARK]]=MIN(IF(Table1[YEAR]=Table1[[#This Row],[YEAR]],Table1[MARK])),"Y","N")</f>
        <v>N</v>
      </c>
      <c r="O11">
        <v>2005</v>
      </c>
      <c r="P11" t="s">
        <v>118</v>
      </c>
      <c r="Q11">
        <f>COUNTIFS(Table1[WCh],"=Y",Table1[YEAR],O11,Table1[MARK],"&lt;10")</f>
        <v>2</v>
      </c>
      <c r="S11">
        <v>1973</v>
      </c>
      <c r="T11">
        <f>COUNTIFS(Table1[YEAR],S11,Table1[MARK],"&lt;10")</f>
        <v>0</v>
      </c>
      <c r="V11">
        <v>1999</v>
      </c>
      <c r="W11">
        <f>COUNTIFS(Table1[YEAR],V11,Table1[MARK],"&lt;10")</f>
        <v>26</v>
      </c>
      <c r="Z11" t="s">
        <v>649</v>
      </c>
      <c r="AA11" s="18" t="s">
        <v>30</v>
      </c>
      <c r="AB11" s="19">
        <v>25</v>
      </c>
      <c r="AD11" t="s">
        <v>80</v>
      </c>
      <c r="AE11">
        <f>COUNTIFS(Table1[COMPETITOR],Table2[[#This Row],[Athelete]],Table1[MARK],"&lt;10")</f>
        <v>16</v>
      </c>
      <c r="AF11" s="2">
        <f t="array" ref="AF11">MIN(IF(Table1[COMPETITOR]=Table2[[#This Row],[Athelete]],Table1[MARK]))</f>
        <v>9.84</v>
      </c>
      <c r="AG11" s="2">
        <f t="array" ref="AG11">MAX(IF(Table1[COMPETITOR]=Table2[[#This Row],[Athelete]],Table1[RANK]))</f>
        <v>10</v>
      </c>
      <c r="AH11">
        <f>COUNTIFS(Table1[COMPETITOR],Table2[[#This Row],[Athelete]],Table1[WR],"Y")</f>
        <v>1</v>
      </c>
      <c r="AI11">
        <f>COUNTIFS(Table1[COMPETITOR],Table2[[#This Row],[Athelete]],Table1[SB],"Y")</f>
        <v>2</v>
      </c>
      <c r="AJ11">
        <f>COUNTIFS(Table1[COMPETITOR],Table2[[#This Row],[Athelete]],Table1[POS],"1")</f>
        <v>9</v>
      </c>
      <c r="AK11" s="2">
        <f t="array" ref="AK11">MIN(IF(Table1[COMPETITOR]=Table2[[#This Row],[Athelete]],Table1[YEAR]))</f>
        <v>1995</v>
      </c>
      <c r="AL11" s="2">
        <f t="array" ref="AL11">MAX(IF(Table1[COMPETITOR]=Table2[[#This Row],[Athelete]],Table1[YEAR]))</f>
        <v>2000</v>
      </c>
      <c r="AO11" t="s">
        <v>10</v>
      </c>
      <c r="AQ11">
        <v>9.58</v>
      </c>
      <c r="AR11" s="11">
        <f t="shared" si="1"/>
        <v>0.25999999999999979</v>
      </c>
      <c r="AS11" s="20">
        <f t="shared" si="2"/>
        <v>0</v>
      </c>
      <c r="BM11" s="16"/>
    </row>
    <row r="12" spans="1:65" x14ac:dyDescent="0.25">
      <c r="B12" s="3">
        <v>9.75</v>
      </c>
      <c r="C12" t="s">
        <v>13</v>
      </c>
      <c r="D12" t="s">
        <v>22</v>
      </c>
      <c r="E12" s="1">
        <v>32868</v>
      </c>
      <c r="F12" t="s">
        <v>11</v>
      </c>
      <c r="G12">
        <v>2</v>
      </c>
      <c r="H12" t="s">
        <v>268</v>
      </c>
      <c r="I12" s="1">
        <v>41126</v>
      </c>
      <c r="J12" s="2">
        <f>YEAR(Table1[[#This Row],[DATE]])</f>
        <v>2012</v>
      </c>
      <c r="K12" t="s">
        <v>631</v>
      </c>
      <c r="L12" t="s">
        <v>631</v>
      </c>
      <c r="M12" t="str">
        <f t="array" ref="M12">IF(Table1[[#This Row],[MARK]]=MIN(IF(Table1[YEAR]=Table1[[#This Row],[YEAR]],Table1[MARK])),"Y","N")</f>
        <v>N</v>
      </c>
      <c r="O12">
        <v>2007</v>
      </c>
      <c r="P12" t="s">
        <v>95</v>
      </c>
      <c r="Q12">
        <f>COUNTIFS(Table1[WCh],"=Y",Table1[YEAR],O12,Table1[MARK],"&lt;10")</f>
        <v>3</v>
      </c>
      <c r="S12">
        <v>1974</v>
      </c>
      <c r="T12">
        <f>COUNTIFS(Table1[YEAR],S12,Table1[MARK],"&lt;10")</f>
        <v>0</v>
      </c>
      <c r="V12">
        <v>2000</v>
      </c>
      <c r="W12">
        <f>COUNTIFS(Table1[YEAR],V12,Table1[MARK],"&lt;10")</f>
        <v>15</v>
      </c>
      <c r="AA12" t="s">
        <v>82</v>
      </c>
      <c r="AB12">
        <v>19</v>
      </c>
      <c r="AD12" t="s">
        <v>83</v>
      </c>
      <c r="AE12">
        <f>COUNTIFS(Table1[COMPETITOR],Table2[[#This Row],[Athelete]],Table1[MARK],"&lt;10")</f>
        <v>7</v>
      </c>
      <c r="AF12" s="2">
        <f t="array" ref="AF12">MIN(IF(Table1[COMPETITOR]=Table2[[#This Row],[Athelete]],Table1[MARK]))</f>
        <v>9.84</v>
      </c>
      <c r="AG12" s="2">
        <f t="array" ref="AG12">MAX(IF(Table1[COMPETITOR]=Table2[[#This Row],[Athelete]],Table1[RANK]))</f>
        <v>10</v>
      </c>
      <c r="AH12">
        <f>COUNTIFS(Table1[COMPETITOR],Table2[[#This Row],[Athelete]],Table1[WR],"Y")</f>
        <v>0</v>
      </c>
      <c r="AI12">
        <f>COUNTIFS(Table1[COMPETITOR],Table2[[#This Row],[Athelete]],Table1[SB],"Y")</f>
        <v>0</v>
      </c>
      <c r="AJ12">
        <f>COUNTIFS(Table1[COMPETITOR],Table2[[#This Row],[Athelete]],Table1[POS],"1")</f>
        <v>2</v>
      </c>
      <c r="AK12" s="2">
        <f t="array" ref="AK12">MIN(IF(Table1[COMPETITOR]=Table2[[#This Row],[Athelete]],Table1[YEAR]))</f>
        <v>1995</v>
      </c>
      <c r="AL12" s="2">
        <f t="array" ref="AL12">MAX(IF(Table1[COMPETITOR]=Table2[[#This Row],[Athelete]],Table1[YEAR]))</f>
        <v>1999</v>
      </c>
      <c r="AO12" t="s">
        <v>53</v>
      </c>
      <c r="AQ12">
        <v>9.77</v>
      </c>
      <c r="AR12" s="11">
        <f t="shared" si="1"/>
        <v>7.0000000000000284E-2</v>
      </c>
      <c r="AS12" s="20">
        <f t="shared" si="2"/>
        <v>29.230769230769187</v>
      </c>
      <c r="BM12" s="16"/>
    </row>
    <row r="13" spans="1:65" x14ac:dyDescent="0.25">
      <c r="B13" s="3">
        <v>9.76</v>
      </c>
      <c r="C13" t="s">
        <v>33</v>
      </c>
      <c r="D13" t="s">
        <v>10</v>
      </c>
      <c r="E13" s="1">
        <v>31645</v>
      </c>
      <c r="F13" t="s">
        <v>11</v>
      </c>
      <c r="G13">
        <v>1</v>
      </c>
      <c r="H13" t="s">
        <v>84</v>
      </c>
      <c r="I13" s="1">
        <v>39571</v>
      </c>
      <c r="J13" s="2">
        <f>YEAR(Table1[[#This Row],[DATE]])</f>
        <v>2008</v>
      </c>
      <c r="K13" t="s">
        <v>631</v>
      </c>
      <c r="L13" t="s">
        <v>631</v>
      </c>
      <c r="M13" t="str">
        <f t="array" ref="M13">IF(Table1[[#This Row],[MARK]]=MIN(IF(Table1[YEAR]=Table1[[#This Row],[YEAR]],Table1[MARK])),"Y","N")</f>
        <v>N</v>
      </c>
      <c r="O13">
        <v>2009</v>
      </c>
      <c r="P13" t="s">
        <v>12</v>
      </c>
      <c r="Q13">
        <f>COUNTIFS(Table1[WCh],"=Y",Table1[YEAR],O13,Table1[MARK],"&lt;10")</f>
        <v>13</v>
      </c>
      <c r="S13">
        <v>1975</v>
      </c>
      <c r="T13">
        <f>COUNTIFS(Table1[YEAR],S13,Table1[MARK],"&lt;10")</f>
        <v>0</v>
      </c>
      <c r="V13">
        <v>2001</v>
      </c>
      <c r="W13">
        <f>COUNTIFS(Table1[YEAR],V13,Table1[MARK],"&lt;10")</f>
        <v>20</v>
      </c>
      <c r="AA13" t="s">
        <v>125</v>
      </c>
      <c r="AB13">
        <v>19</v>
      </c>
      <c r="AD13" t="s">
        <v>90</v>
      </c>
      <c r="AE13">
        <f>COUNTIFS(Table1[COMPETITOR],Table2[[#This Row],[Athelete]],Table1[MARK],"&lt;10")</f>
        <v>9</v>
      </c>
      <c r="AF13" s="2">
        <f t="array" ref="AF13">MIN(IF(Table1[COMPETITOR]=Table2[[#This Row],[Athelete]],Table1[MARK]))</f>
        <v>9.85</v>
      </c>
      <c r="AG13" s="2">
        <f t="array" ref="AG13">MAX(IF(Table1[COMPETITOR]=Table2[[#This Row],[Athelete]],Table1[RANK]))</f>
        <v>12</v>
      </c>
      <c r="AH13">
        <f>COUNTIFS(Table1[COMPETITOR],Table2[[#This Row],[Athelete]],Table1[WR],"Y")</f>
        <v>2</v>
      </c>
      <c r="AI13">
        <f>COUNTIFS(Table1[COMPETITOR],Table2[[#This Row],[Athelete]],Table1[SB],"Y")</f>
        <v>4</v>
      </c>
      <c r="AJ13">
        <f>COUNTIFS(Table1[COMPETITOR],Table2[[#This Row],[Athelete]],Table1[POS],"1")</f>
        <v>7</v>
      </c>
      <c r="AK13" s="2">
        <f t="array" ref="AK13">MIN(IF(Table1[COMPETITOR]=Table2[[#This Row],[Athelete]],Table1[YEAR]))</f>
        <v>1989</v>
      </c>
      <c r="AL13" s="2">
        <f t="array" ref="AL13">MAX(IF(Table1[COMPETITOR]=Table2[[#This Row],[Athelete]],Table1[YEAR]))</f>
        <v>1994</v>
      </c>
      <c r="AO13" s="10" t="s">
        <v>18</v>
      </c>
      <c r="AP13" s="11"/>
      <c r="AQ13" s="2">
        <v>9.69</v>
      </c>
      <c r="AR13" s="11">
        <f t="shared" si="1"/>
        <v>0.15000000000000036</v>
      </c>
      <c r="AS13" s="20">
        <f t="shared" si="2"/>
        <v>16.92307692307687</v>
      </c>
      <c r="BB13" s="21"/>
      <c r="BC13" s="11"/>
    </row>
    <row r="14" spans="1:65" x14ac:dyDescent="0.25">
      <c r="B14" s="3">
        <v>9.76</v>
      </c>
      <c r="C14" t="s">
        <v>34</v>
      </c>
      <c r="D14" t="s">
        <v>10</v>
      </c>
      <c r="E14" s="1">
        <v>31645</v>
      </c>
      <c r="F14" t="s">
        <v>11</v>
      </c>
      <c r="G14">
        <v>1</v>
      </c>
      <c r="H14" t="s">
        <v>35</v>
      </c>
      <c r="I14" s="1">
        <v>40802</v>
      </c>
      <c r="J14" s="2">
        <f>YEAR(Table1[[#This Row],[DATE]])</f>
        <v>2011</v>
      </c>
      <c r="K14" t="s">
        <v>631</v>
      </c>
      <c r="L14" t="s">
        <v>631</v>
      </c>
      <c r="M14" t="str">
        <f t="array" ref="M14">IF(Table1[[#This Row],[MARK]]=MIN(IF(Table1[YEAR]=Table1[[#This Row],[YEAR]],Table1[MARK])),"Y","N")</f>
        <v>Y</v>
      </c>
      <c r="O14">
        <v>2011</v>
      </c>
      <c r="P14" t="s">
        <v>109</v>
      </c>
      <c r="Q14">
        <f>COUNTIFS(Table1[WCh],"=Y",Table1[YEAR],O14,Table1[MARK],"&lt;10")</f>
        <v>2</v>
      </c>
      <c r="S14">
        <v>1976</v>
      </c>
      <c r="T14">
        <f>COUNTIFS(Table1[YEAR],S14,Table1[MARK],"&lt;10")</f>
        <v>0</v>
      </c>
      <c r="V14">
        <v>2002</v>
      </c>
      <c r="W14">
        <f>COUNTIFS(Table1[YEAR],V14,Table1[MARK],"&lt;10")</f>
        <v>16</v>
      </c>
      <c r="AA14" t="s">
        <v>87</v>
      </c>
      <c r="AB14">
        <v>17</v>
      </c>
      <c r="AD14" t="s">
        <v>96</v>
      </c>
      <c r="AE14">
        <f>COUNTIFS(Table1[COMPETITOR],Table2[[#This Row],[Athelete]],Table1[MARK],"&lt;10")</f>
        <v>23</v>
      </c>
      <c r="AF14" s="2">
        <f t="array" ref="AF14">MIN(IF(Table1[COMPETITOR]=Table2[[#This Row],[Athelete]],Table1[MARK]))</f>
        <v>9.85</v>
      </c>
      <c r="AG14" s="2">
        <f t="array" ref="AG14">MAX(IF(Table1[COMPETITOR]=Table2[[#This Row],[Athelete]],Table1[RANK]))</f>
        <v>12</v>
      </c>
      <c r="AH14">
        <f>COUNTIFS(Table1[COMPETITOR],Table2[[#This Row],[Athelete]],Table1[WR],"Y")</f>
        <v>0</v>
      </c>
      <c r="AI14">
        <f>COUNTIFS(Table1[COMPETITOR],Table2[[#This Row],[Athelete]],Table1[SB],"Y")</f>
        <v>0</v>
      </c>
      <c r="AJ14">
        <f>COUNTIFS(Table1[COMPETITOR],Table2[[#This Row],[Athelete]],Table1[POS],"1")</f>
        <v>1</v>
      </c>
      <c r="AK14" s="2">
        <f t="array" ref="AK14">MIN(IF(Table1[COMPETITOR]=Table2[[#This Row],[Athelete]],Table1[YEAR]))</f>
        <v>2009</v>
      </c>
      <c r="AL14" s="2">
        <f t="array" ref="AL14">MAX(IF(Table1[COMPETITOR]=Table2[[#This Row],[Athelete]],Table1[YEAR]))</f>
        <v>2014</v>
      </c>
      <c r="AO14" s="10" t="s">
        <v>80</v>
      </c>
      <c r="AP14" s="11"/>
      <c r="AQ14" s="2">
        <v>9.84</v>
      </c>
      <c r="AR14" s="11">
        <f t="shared" si="1"/>
        <v>0</v>
      </c>
      <c r="AS14" s="20">
        <f t="shared" si="2"/>
        <v>40</v>
      </c>
      <c r="BA14" s="2"/>
      <c r="BB14" s="22"/>
    </row>
    <row r="15" spans="1:65" x14ac:dyDescent="0.25">
      <c r="B15" s="3">
        <v>9.76</v>
      </c>
      <c r="C15" t="s">
        <v>21</v>
      </c>
      <c r="D15" t="s">
        <v>10</v>
      </c>
      <c r="E15" s="1">
        <v>31645</v>
      </c>
      <c r="F15" t="s">
        <v>11</v>
      </c>
      <c r="G15">
        <v>1</v>
      </c>
      <c r="H15" t="s">
        <v>36</v>
      </c>
      <c r="I15" s="1">
        <v>41060</v>
      </c>
      <c r="J15" s="2">
        <f>YEAR(Table1[[#This Row],[DATE]])</f>
        <v>2012</v>
      </c>
      <c r="K15" t="s">
        <v>631</v>
      </c>
      <c r="L15" t="s">
        <v>631</v>
      </c>
      <c r="M15" t="str">
        <f t="array" ref="M15">IF(Table1[[#This Row],[MARK]]=MIN(IF(Table1[YEAR]=Table1[[#This Row],[YEAR]],Table1[MARK])),"Y","N")</f>
        <v>N</v>
      </c>
      <c r="O15">
        <v>2013</v>
      </c>
      <c r="P15" t="s">
        <v>51</v>
      </c>
      <c r="Q15">
        <f>COUNTIFS(Table1[WCh],"=Y",Table1[YEAR],O15,Table1[MARK],"&lt;10")</f>
        <v>14</v>
      </c>
      <c r="S15">
        <v>1977</v>
      </c>
      <c r="T15">
        <f>COUNTIFS(Table1[YEAR],S15,Table1[MARK],"&lt;10")</f>
        <v>1</v>
      </c>
      <c r="V15">
        <v>2003</v>
      </c>
      <c r="W15">
        <f>COUNTIFS(Table1[YEAR],V15,Table1[MARK],"&lt;10")</f>
        <v>9</v>
      </c>
      <c r="AA15" t="s">
        <v>51</v>
      </c>
      <c r="AB15">
        <v>16</v>
      </c>
      <c r="AD15" t="s">
        <v>92</v>
      </c>
      <c r="AE15">
        <f>COUNTIFS(Table1[COMPETITOR],Table2[[#This Row],[Athelete]],Table1[MARK],"&lt;10")</f>
        <v>2</v>
      </c>
      <c r="AF15" s="2">
        <f t="array" ref="AF15">MIN(IF(Table1[COMPETITOR]=Table2[[#This Row],[Athelete]],Table1[MARK]))</f>
        <v>9.85</v>
      </c>
      <c r="AG15" s="2">
        <f t="array" ref="AG15">MAX(IF(Table1[COMPETITOR]=Table2[[#This Row],[Athelete]],Table1[RANK]))</f>
        <v>12</v>
      </c>
      <c r="AH15">
        <f>COUNTIFS(Table1[COMPETITOR],Table2[[#This Row],[Athelete]],Table1[WR],"Y")</f>
        <v>0</v>
      </c>
      <c r="AI15">
        <f>COUNTIFS(Table1[COMPETITOR],Table2[[#This Row],[Athelete]],Table1[SB],"Y")</f>
        <v>0</v>
      </c>
      <c r="AJ15">
        <f>COUNTIFS(Table1[COMPETITOR],Table2[[#This Row],[Athelete]],Table1[POS],"1")</f>
        <v>1</v>
      </c>
      <c r="AK15" s="2">
        <f t="array" ref="AK15">MIN(IF(Table1[COMPETITOR]=Table2[[#This Row],[Athelete]],Table1[YEAR]))</f>
        <v>2006</v>
      </c>
      <c r="AL15" s="2">
        <f t="array" ref="AL15">MAX(IF(Table1[COMPETITOR]=Table2[[#This Row],[Athelete]],Table1[YEAR]))</f>
        <v>2006</v>
      </c>
      <c r="BA15" s="2"/>
      <c r="BB15" s="22"/>
    </row>
    <row r="16" spans="1:65" x14ac:dyDescent="0.25">
      <c r="B16" s="3">
        <v>9.76</v>
      </c>
      <c r="C16" t="s">
        <v>37</v>
      </c>
      <c r="D16" t="s">
        <v>22</v>
      </c>
      <c r="E16" s="1">
        <v>32868</v>
      </c>
      <c r="F16" t="s">
        <v>11</v>
      </c>
      <c r="G16" t="s">
        <v>38</v>
      </c>
      <c r="H16" t="s">
        <v>44</v>
      </c>
      <c r="I16" s="1">
        <v>41151</v>
      </c>
      <c r="J16" s="2">
        <f>YEAR(Table1[[#This Row],[DATE]])</f>
        <v>2012</v>
      </c>
      <c r="K16" t="s">
        <v>631</v>
      </c>
      <c r="L16" t="s">
        <v>631</v>
      </c>
      <c r="M16" t="str">
        <f t="array" ref="M16">IF(Table1[[#This Row],[MARK]]=MIN(IF(Table1[YEAR]=Table1[[#This Row],[YEAR]],Table1[MARK])),"Y","N")</f>
        <v>N</v>
      </c>
      <c r="S16">
        <v>1978</v>
      </c>
      <c r="T16">
        <f>COUNTIFS(Table1[YEAR],S16,Table1[MARK],"&lt;10")</f>
        <v>0</v>
      </c>
      <c r="V16">
        <v>2004</v>
      </c>
      <c r="W16">
        <f>COUNTIFS(Table1[YEAR],V16,Table1[MARK],"&lt;10")</f>
        <v>33</v>
      </c>
      <c r="AA16" t="s">
        <v>61</v>
      </c>
      <c r="AB16">
        <v>16</v>
      </c>
      <c r="AD16" t="s">
        <v>102</v>
      </c>
      <c r="AE16">
        <f>COUNTIFS(Table1[COMPETITOR],Table2[[#This Row],[Athelete]],Table1[MARK],"&lt;10")</f>
        <v>27</v>
      </c>
      <c r="AF16" s="2">
        <f t="array" ref="AF16">MIN(IF(Table1[COMPETITOR]=Table2[[#This Row],[Athelete]],Table1[MARK]))</f>
        <v>9.86</v>
      </c>
      <c r="AG16" s="2">
        <f t="array" ref="AG16">MAX(IF(Table1[COMPETITOR]=Table2[[#This Row],[Athelete]],Table1[RANK]))</f>
        <v>15</v>
      </c>
      <c r="AH16">
        <f>COUNTIFS(Table1[COMPETITOR],Table2[[#This Row],[Athelete]],Table1[WR],"Y")</f>
        <v>0</v>
      </c>
      <c r="AI16">
        <f>COUNTIFS(Table1[COMPETITOR],Table2[[#This Row],[Athelete]],Table1[SB],"Y")</f>
        <v>0</v>
      </c>
      <c r="AJ16">
        <f>COUNTIFS(Table1[COMPETITOR],Table2[[#This Row],[Athelete]],Table1[POS],"1")</f>
        <v>14</v>
      </c>
      <c r="AK16" s="2">
        <f t="array" ref="AK16">MIN(IF(Table1[COMPETITOR]=Table2[[#This Row],[Athelete]],Table1[YEAR]))</f>
        <v>1991</v>
      </c>
      <c r="AL16" s="2">
        <f t="array" ref="AL16">MAX(IF(Table1[COMPETITOR]=Table2[[#This Row],[Athelete]],Table1[YEAR]))</f>
        <v>2003</v>
      </c>
    </row>
    <row r="17" spans="1:55" x14ac:dyDescent="0.25">
      <c r="B17" s="3">
        <v>9.77</v>
      </c>
      <c r="C17" t="s">
        <v>40</v>
      </c>
      <c r="D17" t="s">
        <v>28</v>
      </c>
      <c r="E17" s="1">
        <v>30278</v>
      </c>
      <c r="F17" t="s">
        <v>11</v>
      </c>
      <c r="G17">
        <v>1</v>
      </c>
      <c r="H17" t="s">
        <v>59</v>
      </c>
      <c r="I17" s="1">
        <v>38517</v>
      </c>
      <c r="J17" s="2">
        <f>YEAR(Table1[[#This Row],[DATE]])</f>
        <v>2005</v>
      </c>
      <c r="K17" t="s">
        <v>631</v>
      </c>
      <c r="L17" t="s">
        <v>630</v>
      </c>
      <c r="M17" t="str">
        <f t="array" ref="M17">IF(Table1[[#This Row],[MARK]]=MIN(IF(Table1[YEAR]=Table1[[#This Row],[YEAR]],Table1[MARK])),"Y","N")</f>
        <v>Y</v>
      </c>
      <c r="O17" t="s">
        <v>636</v>
      </c>
      <c r="P17" s="5" t="s">
        <v>637</v>
      </c>
      <c r="S17">
        <v>1979</v>
      </c>
      <c r="T17">
        <f>COUNTIFS(Table1[YEAR],S17,Table1[MARK],"&lt;10")</f>
        <v>0</v>
      </c>
      <c r="V17">
        <v>2005</v>
      </c>
      <c r="W17">
        <f>COUNTIFS(Table1[YEAR],V17,Table1[MARK],"&lt;10")</f>
        <v>16</v>
      </c>
      <c r="AA17" t="s">
        <v>86</v>
      </c>
      <c r="AB17">
        <v>15</v>
      </c>
      <c r="AD17" t="s">
        <v>100</v>
      </c>
      <c r="AE17">
        <f>COUNTIFS(Table1[COMPETITOR],Table2[[#This Row],[Athelete]],Table1[MARK],"&lt;10")</f>
        <v>15</v>
      </c>
      <c r="AF17" s="2">
        <f t="array" ref="AF17">MIN(IF(Table1[COMPETITOR]=Table2[[#This Row],[Athelete]],Table1[MARK]))</f>
        <v>9.86</v>
      </c>
      <c r="AG17" s="2">
        <f t="array" ref="AG17">MAX(IF(Table1[COMPETITOR]=Table2[[#This Row],[Athelete]],Table1[RANK]))</f>
        <v>15</v>
      </c>
      <c r="AH17">
        <f>COUNTIFS(Table1[COMPETITOR],Table2[[#This Row],[Athelete]],Table1[WR],"Y")</f>
        <v>2</v>
      </c>
      <c r="AI17">
        <f>COUNTIFS(Table1[COMPETITOR],Table2[[#This Row],[Athelete]],Table1[SB],"Y")</f>
        <v>6</v>
      </c>
      <c r="AJ17">
        <f>COUNTIFS(Table1[COMPETITOR],Table2[[#This Row],[Athelete]],Table1[POS],"1")</f>
        <v>10</v>
      </c>
      <c r="AK17" s="2">
        <f t="array" ref="AK17">MIN(IF(Table1[COMPETITOR]=Table2[[#This Row],[Athelete]],Table1[YEAR]))</f>
        <v>1981</v>
      </c>
      <c r="AL17" s="2">
        <f t="array" ref="AL17">MAX(IF(Table1[COMPETITOR]=Table2[[#This Row],[Athelete]],Table1[YEAR]))</f>
        <v>1991</v>
      </c>
      <c r="BB17" s="21"/>
      <c r="BC17" s="11"/>
    </row>
    <row r="18" spans="1:55" x14ac:dyDescent="0.25">
      <c r="B18" s="3">
        <v>9.77</v>
      </c>
      <c r="C18" t="s">
        <v>13</v>
      </c>
      <c r="D18" t="s">
        <v>28</v>
      </c>
      <c r="E18" s="1">
        <v>30278</v>
      </c>
      <c r="F18" t="s">
        <v>11</v>
      </c>
      <c r="G18">
        <v>1</v>
      </c>
      <c r="H18" t="s">
        <v>42</v>
      </c>
      <c r="I18" s="1">
        <v>38879</v>
      </c>
      <c r="J18" s="2">
        <f>YEAR(Table1[[#This Row],[DATE]])</f>
        <v>2006</v>
      </c>
      <c r="K18" t="s">
        <v>631</v>
      </c>
      <c r="L18" t="s">
        <v>631</v>
      </c>
      <c r="M18" t="str">
        <f t="array" ref="M18">IF(Table1[[#This Row],[MARK]]=MIN(IF(Table1[YEAR]=Table1[[#This Row],[YEAR]],Table1[MARK])),"Y","N")</f>
        <v>Y</v>
      </c>
      <c r="S18">
        <v>1980</v>
      </c>
      <c r="T18">
        <f>COUNTIFS(Table1[YEAR],S18,Table1[MARK],"&lt;10")</f>
        <v>0</v>
      </c>
      <c r="V18">
        <v>2006</v>
      </c>
      <c r="W18">
        <f>COUNTIFS(Table1[YEAR],V18,Table1[MARK],"&lt;10")</f>
        <v>24</v>
      </c>
      <c r="AA18" t="s">
        <v>75</v>
      </c>
      <c r="AB18">
        <v>15</v>
      </c>
      <c r="AD18" t="s">
        <v>104</v>
      </c>
      <c r="AE18">
        <f>COUNTIFS(Table1[COMPETITOR],Table2[[#This Row],[Athelete]],Table1[MARK],"&lt;10")</f>
        <v>28</v>
      </c>
      <c r="AF18" s="2">
        <f t="array" ref="AF18">MIN(IF(Table1[COMPETITOR]=Table2[[#This Row],[Athelete]],Table1[MARK]))</f>
        <v>9.86</v>
      </c>
      <c r="AG18" s="2">
        <f t="array" ref="AG18">MAX(IF(Table1[COMPETITOR]=Table2[[#This Row],[Athelete]],Table1[RANK]))</f>
        <v>15</v>
      </c>
      <c r="AH18">
        <f>COUNTIFS(Table1[COMPETITOR],Table2[[#This Row],[Athelete]],Table1[WR],"Y")</f>
        <v>0</v>
      </c>
      <c r="AI18">
        <f>COUNTIFS(Table1[COMPETITOR],Table2[[#This Row],[Athelete]],Table1[SB],"Y")</f>
        <v>2</v>
      </c>
      <c r="AJ18">
        <f>COUNTIFS(Table1[COMPETITOR],Table2[[#This Row],[Athelete]],Table1[POS],"1")</f>
        <v>10</v>
      </c>
      <c r="AK18" s="2">
        <f t="array" ref="AK18">MIN(IF(Table1[COMPETITOR]=Table2[[#This Row],[Athelete]],Table1[YEAR]))</f>
        <v>1996</v>
      </c>
      <c r="AL18" s="2">
        <f t="array" ref="AL18">MAX(IF(Table1[COMPETITOR]=Table2[[#This Row],[Athelete]],Table1[YEAR]))</f>
        <v>2001</v>
      </c>
      <c r="BA18" s="2"/>
      <c r="BB18" s="10"/>
      <c r="BC18" s="11"/>
    </row>
    <row r="19" spans="1:55" x14ac:dyDescent="0.25">
      <c r="B19" s="3">
        <v>9.77</v>
      </c>
      <c r="C19" t="s">
        <v>43</v>
      </c>
      <c r="D19" t="s">
        <v>28</v>
      </c>
      <c r="E19" s="1">
        <v>30278</v>
      </c>
      <c r="F19" t="s">
        <v>11</v>
      </c>
      <c r="G19" t="s">
        <v>25</v>
      </c>
      <c r="H19" t="s">
        <v>44</v>
      </c>
      <c r="I19" s="1">
        <v>38947</v>
      </c>
      <c r="J19" s="2">
        <f>YEAR(Table1[[#This Row],[DATE]])</f>
        <v>2006</v>
      </c>
      <c r="K19" t="s">
        <v>631</v>
      </c>
      <c r="L19" t="s">
        <v>631</v>
      </c>
      <c r="M19" t="str">
        <f t="array" ref="M19">IF(Table1[[#This Row],[MARK]]=MIN(IF(Table1[YEAR]=Table1[[#This Row],[YEAR]],Table1[MARK])),"Y","N")</f>
        <v>Y</v>
      </c>
      <c r="S19">
        <v>1981</v>
      </c>
      <c r="T19">
        <f>COUNTIFS(Table1[YEAR],S19,Table1[MARK],"&lt;10")</f>
        <v>0</v>
      </c>
      <c r="V19">
        <v>2007</v>
      </c>
      <c r="W19">
        <f>COUNTIFS(Table1[YEAR],V19,Table1[MARK],"&lt;10")</f>
        <v>18</v>
      </c>
      <c r="AA19" t="s">
        <v>77</v>
      </c>
      <c r="AB19">
        <v>15</v>
      </c>
      <c r="AD19" t="s">
        <v>107</v>
      </c>
      <c r="AE19">
        <f>COUNTIFS(Table1[COMPETITOR],Table2[[#This Row],[Athelete]],Table1[MARK],"&lt;10")</f>
        <v>7</v>
      </c>
      <c r="AF19" s="2">
        <f t="array" ref="AF19">MIN(IF(Table1[COMPETITOR]=Table2[[#This Row],[Athelete]],Table1[MARK]))</f>
        <v>9.86</v>
      </c>
      <c r="AG19" s="2">
        <f t="array" ref="AG19">MAX(IF(Table1[COMPETITOR]=Table2[[#This Row],[Athelete]],Table1[RANK]))</f>
        <v>15</v>
      </c>
      <c r="AH19">
        <f>COUNTIFS(Table1[COMPETITOR],Table2[[#This Row],[Athelete]],Table1[WR],"Y")</f>
        <v>0</v>
      </c>
      <c r="AI19">
        <f>COUNTIFS(Table1[COMPETITOR],Table2[[#This Row],[Athelete]],Table1[SB],"Y")</f>
        <v>0</v>
      </c>
      <c r="AJ19">
        <f>COUNTIFS(Table1[COMPETITOR],Table2[[#This Row],[Athelete]],Table1[POS],"1")</f>
        <v>2</v>
      </c>
      <c r="AK19" s="2">
        <f t="array" ref="AK19">MIN(IF(Table1[COMPETITOR]=Table2[[#This Row],[Athelete]],Table1[YEAR]))</f>
        <v>2000</v>
      </c>
      <c r="AL19" s="2">
        <f t="array" ref="AL19">MAX(IF(Table1[COMPETITOR]=Table2[[#This Row],[Athelete]],Table1[YEAR]))</f>
        <v>2006</v>
      </c>
    </row>
    <row r="20" spans="1:55" x14ac:dyDescent="0.25">
      <c r="B20" s="3">
        <v>9.77</v>
      </c>
      <c r="C20" t="s">
        <v>40</v>
      </c>
      <c r="D20" t="s">
        <v>18</v>
      </c>
      <c r="E20" s="1">
        <v>30172</v>
      </c>
      <c r="F20" t="s">
        <v>19</v>
      </c>
      <c r="G20" t="s">
        <v>45</v>
      </c>
      <c r="H20" t="s">
        <v>46</v>
      </c>
      <c r="I20" s="1">
        <v>39627</v>
      </c>
      <c r="J20" s="2">
        <f>YEAR(Table1[[#This Row],[DATE]])</f>
        <v>2008</v>
      </c>
      <c r="K20" t="s">
        <v>631</v>
      </c>
      <c r="L20" t="s">
        <v>631</v>
      </c>
      <c r="M20" t="str">
        <f t="array" ref="M20">IF(Table1[[#This Row],[MARK]]=MIN(IF(Table1[YEAR]=Table1[[#This Row],[YEAR]],Table1[MARK])),"Y","N")</f>
        <v>N</v>
      </c>
      <c r="S20">
        <v>1982</v>
      </c>
      <c r="T20">
        <f>COUNTIFS(Table1[YEAR],S20,Table1[MARK],"&lt;10")</f>
        <v>0</v>
      </c>
      <c r="V20">
        <v>2008</v>
      </c>
      <c r="W20">
        <f>COUNTIFS(Table1[YEAR],V20,Table1[MARK],"&lt;10")</f>
        <v>53</v>
      </c>
      <c r="AA20" t="s">
        <v>67</v>
      </c>
      <c r="AB20">
        <v>14</v>
      </c>
      <c r="AD20" t="s">
        <v>112</v>
      </c>
      <c r="AE20">
        <f>COUNTIFS(Table1[COMPETITOR],Table2[[#This Row],[Athelete]],Table1[MARK],"&lt;10")</f>
        <v>4</v>
      </c>
      <c r="AF20" s="2">
        <f t="array" ref="AF20">MIN(IF(Table1[COMPETITOR]=Table2[[#This Row],[Athelete]],Table1[MARK]))</f>
        <v>9.86</v>
      </c>
      <c r="AG20" s="2">
        <f t="array" ref="AG20">MAX(IF(Table1[COMPETITOR]=Table2[[#This Row],[Athelete]],Table1[RANK]))</f>
        <v>15</v>
      </c>
      <c r="AH20">
        <f>COUNTIFS(Table1[COMPETITOR],Table2[[#This Row],[Athelete]],Table1[WR],"Y")</f>
        <v>0</v>
      </c>
      <c r="AI20">
        <f>COUNTIFS(Table1[COMPETITOR],Table2[[#This Row],[Athelete]],Table1[SB],"Y")</f>
        <v>0</v>
      </c>
      <c r="AJ20">
        <f>COUNTIFS(Table1[COMPETITOR],Table2[[#This Row],[Athelete]],Table1[POS],"1")</f>
        <v>0</v>
      </c>
      <c r="AK20" s="2">
        <f t="array" ref="AK20">MIN(IF(Table1[COMPETITOR]=Table2[[#This Row],[Athelete]],Table1[YEAR]))</f>
        <v>2011</v>
      </c>
      <c r="AL20" s="2">
        <f t="array" ref="AL20">MAX(IF(Table1[COMPETITOR]=Table2[[#This Row],[Athelete]],Table1[YEAR]))</f>
        <v>2014</v>
      </c>
    </row>
    <row r="21" spans="1:55" x14ac:dyDescent="0.25">
      <c r="B21" s="3">
        <v>9.77</v>
      </c>
      <c r="C21" t="s">
        <v>47</v>
      </c>
      <c r="D21" t="s">
        <v>10</v>
      </c>
      <c r="E21" s="1">
        <v>31645</v>
      </c>
      <c r="F21" t="s">
        <v>11</v>
      </c>
      <c r="G21">
        <v>1</v>
      </c>
      <c r="H21" t="s">
        <v>35</v>
      </c>
      <c r="I21" s="1">
        <v>39696</v>
      </c>
      <c r="J21" s="2">
        <f>YEAR(Table1[[#This Row],[DATE]])</f>
        <v>2008</v>
      </c>
      <c r="K21" t="s">
        <v>631</v>
      </c>
      <c r="L21" t="s">
        <v>631</v>
      </c>
      <c r="M21" t="str">
        <f t="array" ref="M21">IF(Table1[[#This Row],[MARK]]=MIN(IF(Table1[YEAR]=Table1[[#This Row],[YEAR]],Table1[MARK])),"Y","N")</f>
        <v>N</v>
      </c>
      <c r="S21">
        <v>1983</v>
      </c>
      <c r="T21">
        <f>COUNTIFS(Table1[YEAR],S21,Table1[MARK],"&lt;10")</f>
        <v>3</v>
      </c>
      <c r="V21">
        <v>2009</v>
      </c>
      <c r="W21">
        <f>COUNTIFS(Table1[YEAR],V21,Table1[MARK],"&lt;10")</f>
        <v>47</v>
      </c>
      <c r="AA21" t="s">
        <v>128</v>
      </c>
      <c r="AB21">
        <v>13</v>
      </c>
      <c r="AD21" t="s">
        <v>114</v>
      </c>
      <c r="AE21">
        <f>COUNTIFS(Table1[COMPETITOR],Table2[[#This Row],[Athelete]],Table1[MARK],"&lt;10")</f>
        <v>9</v>
      </c>
      <c r="AF21" s="2">
        <f t="array" ref="AF21">MIN(IF(Table1[COMPETITOR]=Table2[[#This Row],[Athelete]],Table1[MARK]))</f>
        <v>9.8699999999999992</v>
      </c>
      <c r="AG21" s="2">
        <f t="array" ref="AG21">MAX(IF(Table1[COMPETITOR]=Table2[[#This Row],[Athelete]],Table1[RANK]))</f>
        <v>20</v>
      </c>
      <c r="AH21">
        <f>COUNTIFS(Table1[COMPETITOR],Table2[[#This Row],[Athelete]],Table1[WR],"Y")</f>
        <v>0</v>
      </c>
      <c r="AI21">
        <f>COUNTIFS(Table1[COMPETITOR],Table2[[#This Row],[Athelete]],Table1[SB],"Y")</f>
        <v>1</v>
      </c>
      <c r="AJ21">
        <f>COUNTIFS(Table1[COMPETITOR],Table2[[#This Row],[Athelete]],Table1[POS],"1")</f>
        <v>5</v>
      </c>
      <c r="AK21" s="2">
        <f t="array" ref="AK21">MIN(IF(Table1[COMPETITOR]=Table2[[#This Row],[Athelete]],Table1[YEAR]))</f>
        <v>1988</v>
      </c>
      <c r="AL21" s="2">
        <f t="array" ref="AL21">MAX(IF(Table1[COMPETITOR]=Table2[[#This Row],[Athelete]],Table1[YEAR]))</f>
        <v>1995</v>
      </c>
    </row>
    <row r="22" spans="1:55" x14ac:dyDescent="0.25">
      <c r="B22" s="3">
        <v>9.77</v>
      </c>
      <c r="C22" t="s">
        <v>9</v>
      </c>
      <c r="D22" t="s">
        <v>28</v>
      </c>
      <c r="E22" s="1">
        <v>30278</v>
      </c>
      <c r="F22" t="s">
        <v>11</v>
      </c>
      <c r="G22" t="s">
        <v>48</v>
      </c>
      <c r="H22" t="s">
        <v>30</v>
      </c>
      <c r="I22" s="1">
        <v>39698</v>
      </c>
      <c r="J22" s="2">
        <f>YEAR(Table1[[#This Row],[DATE]])</f>
        <v>2008</v>
      </c>
      <c r="K22" t="s">
        <v>631</v>
      </c>
      <c r="L22" t="s">
        <v>631</v>
      </c>
      <c r="M22" t="str">
        <f t="array" ref="M22">IF(Table1[[#This Row],[MARK]]=MIN(IF(Table1[YEAR]=Table1[[#This Row],[YEAR]],Table1[MARK])),"Y","N")</f>
        <v>N</v>
      </c>
      <c r="S22">
        <v>1984</v>
      </c>
      <c r="T22">
        <f>COUNTIFS(Table1[YEAR],S22,Table1[MARK],"&lt;10")</f>
        <v>4</v>
      </c>
      <c r="V22">
        <v>2010</v>
      </c>
      <c r="W22">
        <f>COUNTIFS(Table1[YEAR],V22,Table1[MARK],"&lt;10")</f>
        <v>36</v>
      </c>
      <c r="AA22" t="s">
        <v>101</v>
      </c>
      <c r="AB22">
        <v>12</v>
      </c>
      <c r="AD22" t="s">
        <v>119</v>
      </c>
      <c r="AE22">
        <f>COUNTIFS(Table1[COMPETITOR],Table2[[#This Row],[Athelete]],Table1[MARK],"&lt;10")</f>
        <v>3</v>
      </c>
      <c r="AF22" s="2">
        <f t="array" ref="AF22">MIN(IF(Table1[COMPETITOR]=Table2[[#This Row],[Athelete]],Table1[MARK]))</f>
        <v>9.8699999999999992</v>
      </c>
      <c r="AG22" s="2">
        <f t="array" ref="AG22">MAX(IF(Table1[COMPETITOR]=Table2[[#This Row],[Athelete]],Table1[RANK]))</f>
        <v>20</v>
      </c>
      <c r="AH22">
        <f>COUNTIFS(Table1[COMPETITOR],Table2[[#This Row],[Athelete]],Table1[WR],"Y")</f>
        <v>0</v>
      </c>
      <c r="AI22">
        <f>COUNTIFS(Table1[COMPETITOR],Table2[[#This Row],[Athelete]],Table1[SB],"Y")</f>
        <v>0</v>
      </c>
      <c r="AJ22">
        <f>COUNTIFS(Table1[COMPETITOR],Table2[[#This Row],[Athelete]],Table1[POS],"1")</f>
        <v>1</v>
      </c>
      <c r="AK22" s="2">
        <f t="array" ref="AK22">MIN(IF(Table1[COMPETITOR]=Table2[[#This Row],[Athelete]],Table1[YEAR]))</f>
        <v>1998</v>
      </c>
      <c r="AL22" s="2">
        <f t="array" ref="AL22">MAX(IF(Table1[COMPETITOR]=Table2[[#This Row],[Athelete]],Table1[YEAR]))</f>
        <v>2000</v>
      </c>
    </row>
    <row r="23" spans="1:55" x14ac:dyDescent="0.25">
      <c r="B23" s="3">
        <v>9.77</v>
      </c>
      <c r="C23" t="s">
        <v>49</v>
      </c>
      <c r="D23" t="s">
        <v>18</v>
      </c>
      <c r="E23" s="1">
        <v>30172</v>
      </c>
      <c r="F23" t="s">
        <v>19</v>
      </c>
      <c r="G23">
        <v>1</v>
      </c>
      <c r="H23" t="s">
        <v>36</v>
      </c>
      <c r="I23" s="1">
        <v>40004</v>
      </c>
      <c r="J23" s="2">
        <f>YEAR(Table1[[#This Row],[DATE]])</f>
        <v>2009</v>
      </c>
      <c r="K23" t="s">
        <v>631</v>
      </c>
      <c r="L23" t="s">
        <v>631</v>
      </c>
      <c r="M23" t="str">
        <f t="array" ref="M23">IF(Table1[[#This Row],[MARK]]=MIN(IF(Table1[YEAR]=Table1[[#This Row],[YEAR]],Table1[MARK])),"Y","N")</f>
        <v>N</v>
      </c>
      <c r="S23">
        <v>1985</v>
      </c>
      <c r="T23">
        <f>COUNTIFS(Table1[YEAR],S23,Table1[MARK],"&lt;10")</f>
        <v>1</v>
      </c>
      <c r="V23">
        <v>2011</v>
      </c>
      <c r="W23">
        <f>COUNTIFS(Table1[YEAR],V23,Table1[MARK],"&lt;10")</f>
        <v>57</v>
      </c>
      <c r="AA23" t="s">
        <v>66</v>
      </c>
      <c r="AB23">
        <v>11</v>
      </c>
      <c r="AD23" t="s">
        <v>133</v>
      </c>
      <c r="AE23">
        <f>COUNTIFS(Table1[COMPETITOR],Table2[[#This Row],[Athelete]],Table1[MARK],"&lt;10")</f>
        <v>10</v>
      </c>
      <c r="AF23" s="2">
        <f t="array" ref="AF23">MIN(IF(Table1[COMPETITOR]=Table2[[#This Row],[Athelete]],Table1[MARK]))</f>
        <v>9.8800000000000008</v>
      </c>
      <c r="AG23" s="2">
        <f t="array" ref="AG23">MAX(IF(Table1[COMPETITOR]=Table2[[#This Row],[Athelete]],Table1[RANK]))</f>
        <v>22</v>
      </c>
      <c r="AH23">
        <f>COUNTIFS(Table1[COMPETITOR],Table2[[#This Row],[Athelete]],Table1[WR],"Y")</f>
        <v>0</v>
      </c>
      <c r="AI23">
        <f>COUNTIFS(Table1[COMPETITOR],Table2[[#This Row],[Athelete]],Table1[SB],"Y")</f>
        <v>0</v>
      </c>
      <c r="AJ23">
        <f>COUNTIFS(Table1[COMPETITOR],Table2[[#This Row],[Athelete]],Table1[POS],"1")</f>
        <v>4</v>
      </c>
      <c r="AK23" s="2">
        <f t="array" ref="AK23">MIN(IF(Table1[COMPETITOR]=Table2[[#This Row],[Athelete]],Table1[YEAR]))</f>
        <v>2007</v>
      </c>
      <c r="AL23" s="2">
        <f t="array" ref="AL23">MAX(IF(Table1[COMPETITOR]=Table2[[#This Row],[Athelete]],Table1[YEAR]))</f>
        <v>2013</v>
      </c>
    </row>
    <row r="24" spans="1:55" x14ac:dyDescent="0.25">
      <c r="B24" s="3">
        <v>9.77</v>
      </c>
      <c r="C24" t="s">
        <v>50</v>
      </c>
      <c r="D24" t="s">
        <v>10</v>
      </c>
      <c r="E24" s="1">
        <v>31645</v>
      </c>
      <c r="F24" t="s">
        <v>11</v>
      </c>
      <c r="G24">
        <v>1</v>
      </c>
      <c r="H24" t="s">
        <v>51</v>
      </c>
      <c r="I24" s="1">
        <v>41497</v>
      </c>
      <c r="J24" s="2">
        <f>YEAR(Table1[[#This Row],[DATE]])</f>
        <v>2013</v>
      </c>
      <c r="K24" t="s">
        <v>630</v>
      </c>
      <c r="L24" t="s">
        <v>631</v>
      </c>
      <c r="M24" t="str">
        <f t="array" ref="M24">IF(Table1[[#This Row],[MARK]]=MIN(IF(Table1[YEAR]=Table1[[#This Row],[YEAR]],Table1[MARK])),"Y","N")</f>
        <v>Y</v>
      </c>
      <c r="S24">
        <v>1986</v>
      </c>
      <c r="T24">
        <f>COUNTIFS(Table1[YEAR],S24,Table1[MARK],"&lt;10")</f>
        <v>0</v>
      </c>
      <c r="V24">
        <v>2012</v>
      </c>
      <c r="W24">
        <f>COUNTIFS(Table1[YEAR],V24,Table1[MARK],"&lt;10")</f>
        <v>63</v>
      </c>
      <c r="AA24" t="s">
        <v>26</v>
      </c>
      <c r="AB24">
        <v>11</v>
      </c>
      <c r="AD24" t="s">
        <v>130</v>
      </c>
      <c r="AE24">
        <f>COUNTIFS(Table1[COMPETITOR],Table2[[#This Row],[Athelete]],Table1[MARK],"&lt;10")</f>
        <v>9</v>
      </c>
      <c r="AF24" s="2">
        <f t="array" ref="AF24">MIN(IF(Table1[COMPETITOR]=Table2[[#This Row],[Athelete]],Table1[MARK]))</f>
        <v>9.8800000000000008</v>
      </c>
      <c r="AG24" s="2">
        <f t="array" ref="AG24">MAX(IF(Table1[COMPETITOR]=Table2[[#This Row],[Athelete]],Table1[RANK]))</f>
        <v>22</v>
      </c>
      <c r="AH24">
        <f>COUNTIFS(Table1[COMPETITOR],Table2[[#This Row],[Athelete]],Table1[WR],"Y")</f>
        <v>0</v>
      </c>
      <c r="AI24">
        <f>COUNTIFS(Table1[COMPETITOR],Table2[[#This Row],[Athelete]],Table1[SB],"Y")</f>
        <v>0</v>
      </c>
      <c r="AJ24">
        <f>COUNTIFS(Table1[COMPETITOR],Table2[[#This Row],[Athelete]],Table1[POS],"1")</f>
        <v>3</v>
      </c>
      <c r="AK24" s="2">
        <f t="array" ref="AK24">MIN(IF(Table1[COMPETITOR]=Table2[[#This Row],[Athelete]],Table1[YEAR]))</f>
        <v>2002</v>
      </c>
      <c r="AL24" s="2">
        <f t="array" ref="AL24">MAX(IF(Table1[COMPETITOR]=Table2[[#This Row],[Athelete]],Table1[YEAR]))</f>
        <v>2005</v>
      </c>
    </row>
    <row r="25" spans="1:55" x14ac:dyDescent="0.25">
      <c r="A25">
        <v>5</v>
      </c>
      <c r="B25" s="3">
        <v>9.77</v>
      </c>
      <c r="C25" t="s">
        <v>52</v>
      </c>
      <c r="D25" t="s">
        <v>53</v>
      </c>
      <c r="E25" s="1">
        <v>29992</v>
      </c>
      <c r="F25" t="s">
        <v>19</v>
      </c>
      <c r="G25">
        <v>1</v>
      </c>
      <c r="H25" t="s">
        <v>35</v>
      </c>
      <c r="I25" s="1">
        <v>41887</v>
      </c>
      <c r="J25" s="2">
        <f>YEAR(Table1[[#This Row],[DATE]])</f>
        <v>2014</v>
      </c>
      <c r="K25" t="s">
        <v>631</v>
      </c>
      <c r="L25" t="s">
        <v>631</v>
      </c>
      <c r="M25" t="str">
        <f t="array" ref="M25">IF(Table1[[#This Row],[MARK]]=MIN(IF(Table1[YEAR]=Table1[[#This Row],[YEAR]],Table1[MARK])),"Y","N")</f>
        <v>Y</v>
      </c>
      <c r="S25">
        <v>1987</v>
      </c>
      <c r="T25">
        <f>COUNTIFS(Table1[YEAR],S25,Table1[MARK],"&lt;10")</f>
        <v>1</v>
      </c>
      <c r="V25">
        <v>2013</v>
      </c>
      <c r="W25">
        <f>COUNTIFS(Table1[YEAR],V25,Table1[MARK],"&lt;10")</f>
        <v>59</v>
      </c>
      <c r="AA25" t="s">
        <v>62</v>
      </c>
      <c r="AB25">
        <v>10</v>
      </c>
      <c r="AD25" t="s">
        <v>134</v>
      </c>
      <c r="AE25">
        <f>COUNTIFS(Table1[COMPETITOR],Table2[[#This Row],[Athelete]],Table1[MARK],"&lt;10")</f>
        <v>8</v>
      </c>
      <c r="AF25" s="2">
        <f t="array" ref="AF25">MIN(IF(Table1[COMPETITOR]=Table2[[#This Row],[Athelete]],Table1[MARK]))</f>
        <v>9.8800000000000008</v>
      </c>
      <c r="AG25" s="2">
        <f t="array" ref="AG25">MAX(IF(Table1[COMPETITOR]=Table2[[#This Row],[Athelete]],Table1[RANK]))</f>
        <v>22</v>
      </c>
      <c r="AH25">
        <f>COUNTIFS(Table1[COMPETITOR],Table2[[#This Row],[Athelete]],Table1[WR],"Y")</f>
        <v>0</v>
      </c>
      <c r="AI25">
        <f>COUNTIFS(Table1[COMPETITOR],Table2[[#This Row],[Athelete]],Table1[SB],"Y")</f>
        <v>0</v>
      </c>
      <c r="AJ25">
        <f>COUNTIFS(Table1[COMPETITOR],Table2[[#This Row],[Athelete]],Table1[POS],"1")</f>
        <v>1</v>
      </c>
      <c r="AK25" s="2">
        <f t="array" ref="AK25">MIN(IF(Table1[COMPETITOR]=Table2[[#This Row],[Athelete]],Table1[YEAR]))</f>
        <v>2010</v>
      </c>
      <c r="AL25" s="2">
        <f t="array" ref="AL25">MAX(IF(Table1[COMPETITOR]=Table2[[#This Row],[Athelete]],Table1[YEAR]))</f>
        <v>2012</v>
      </c>
    </row>
    <row r="26" spans="1:55" x14ac:dyDescent="0.25">
      <c r="B26" s="3">
        <v>9.7799999999999994</v>
      </c>
      <c r="C26" t="s">
        <v>15</v>
      </c>
      <c r="D26" t="s">
        <v>28</v>
      </c>
      <c r="E26" s="1">
        <v>30278</v>
      </c>
      <c r="F26" t="s">
        <v>11</v>
      </c>
      <c r="G26">
        <v>1</v>
      </c>
      <c r="H26" t="s">
        <v>30</v>
      </c>
      <c r="I26" s="1">
        <v>39334</v>
      </c>
      <c r="J26" s="2">
        <f>YEAR(Table1[[#This Row],[DATE]])</f>
        <v>2007</v>
      </c>
      <c r="K26" t="s">
        <v>631</v>
      </c>
      <c r="L26" t="s">
        <v>631</v>
      </c>
      <c r="M26" t="str">
        <f t="array" ref="M26">IF(Table1[[#This Row],[MARK]]=MIN(IF(Table1[YEAR]=Table1[[#This Row],[YEAR]],Table1[MARK])),"Y","N")</f>
        <v>N</v>
      </c>
      <c r="S26">
        <v>1988</v>
      </c>
      <c r="T26">
        <f>COUNTIFS(Table1[YEAR],S26,Table1[MARK],"&lt;10")</f>
        <v>9</v>
      </c>
      <c r="V26">
        <v>2014</v>
      </c>
      <c r="W26">
        <f>COUNTIFS(Table1[YEAR],V26,Table1[MARK],"&lt;10")</f>
        <v>31</v>
      </c>
      <c r="AA26" t="s">
        <v>94</v>
      </c>
      <c r="AB26">
        <v>10</v>
      </c>
      <c r="AD26" t="s">
        <v>135</v>
      </c>
      <c r="AE26">
        <f>COUNTIFS(Table1[COMPETITOR],Table2[[#This Row],[Athelete]],Table1[MARK],"&lt;10")</f>
        <v>7</v>
      </c>
      <c r="AF26" s="2">
        <f t="array" ref="AF26">MIN(IF(Table1[COMPETITOR]=Table2[[#This Row],[Athelete]],Table1[MARK]))</f>
        <v>9.8800000000000008</v>
      </c>
      <c r="AG26" s="2">
        <f t="array" ref="AG26">MAX(IF(Table1[COMPETITOR]=Table2[[#This Row],[Athelete]],Table1[RANK]))</f>
        <v>22</v>
      </c>
      <c r="AH26">
        <f>COUNTIFS(Table1[COMPETITOR],Table2[[#This Row],[Athelete]],Table1[WR],"Y")</f>
        <v>0</v>
      </c>
      <c r="AI26">
        <f>COUNTIFS(Table1[COMPETITOR],Table2[[#This Row],[Athelete]],Table1[SB],"Y")</f>
        <v>0</v>
      </c>
      <c r="AJ26">
        <f>COUNTIFS(Table1[COMPETITOR],Table2[[#This Row],[Athelete]],Table1[POS],"1")</f>
        <v>0</v>
      </c>
      <c r="AK26" s="2">
        <f t="array" ref="AK26">MIN(IF(Table1[COMPETITOR]=Table2[[#This Row],[Athelete]],Table1[YEAR]))</f>
        <v>2008</v>
      </c>
      <c r="AL26" s="2">
        <f t="array" ref="AL26">MAX(IF(Table1[COMPETITOR]=Table2[[#This Row],[Athelete]],Table1[YEAR]))</f>
        <v>2012</v>
      </c>
    </row>
    <row r="27" spans="1:55" x14ac:dyDescent="0.25">
      <c r="B27" s="3">
        <v>9.7799999999999994</v>
      </c>
      <c r="C27" t="s">
        <v>54</v>
      </c>
      <c r="D27" t="s">
        <v>18</v>
      </c>
      <c r="E27" s="1">
        <v>30172</v>
      </c>
      <c r="F27" t="s">
        <v>19</v>
      </c>
      <c r="G27">
        <v>1</v>
      </c>
      <c r="H27" t="s">
        <v>268</v>
      </c>
      <c r="I27" s="1">
        <v>40403</v>
      </c>
      <c r="J27" s="2">
        <f>YEAR(Table1[[#This Row],[DATE]])</f>
        <v>2010</v>
      </c>
      <c r="K27" t="s">
        <v>631</v>
      </c>
      <c r="L27" t="s">
        <v>631</v>
      </c>
      <c r="M27" t="str">
        <f t="array" ref="M27">IF(Table1[[#This Row],[MARK]]=MIN(IF(Table1[YEAR]=Table1[[#This Row],[YEAR]],Table1[MARK])),"Y","N")</f>
        <v>Y</v>
      </c>
      <c r="S27">
        <v>1989</v>
      </c>
      <c r="T27">
        <f>COUNTIFS(Table1[YEAR],S27,Table1[MARK],"&lt;10")</f>
        <v>2</v>
      </c>
      <c r="AA27" t="s">
        <v>160</v>
      </c>
      <c r="AB27">
        <v>10</v>
      </c>
      <c r="AD27" t="s">
        <v>139</v>
      </c>
      <c r="AE27">
        <f>COUNTIFS(Table1[COMPETITOR],Table2[[#This Row],[Athelete]],Table1[MARK],"&lt;10")</f>
        <v>3</v>
      </c>
      <c r="AF27" s="2">
        <f t="array" ref="AF27">MIN(IF(Table1[COMPETITOR]=Table2[[#This Row],[Athelete]],Table1[MARK]))</f>
        <v>9.89</v>
      </c>
      <c r="AG27" s="2">
        <f t="array" ref="AG27">MAX(IF(Table1[COMPETITOR]=Table2[[#This Row],[Athelete]],Table1[RANK]))</f>
        <v>26</v>
      </c>
      <c r="AH27">
        <f>COUNTIFS(Table1[COMPETITOR],Table2[[#This Row],[Athelete]],Table1[WR],"Y")</f>
        <v>0</v>
      </c>
      <c r="AI27">
        <f>COUNTIFS(Table1[COMPETITOR],Table2[[#This Row],[Athelete]],Table1[SB],"Y")</f>
        <v>0</v>
      </c>
      <c r="AJ27">
        <f>COUNTIFS(Table1[COMPETITOR],Table2[[#This Row],[Athelete]],Table1[POS],"1")</f>
        <v>2</v>
      </c>
      <c r="AK27" s="2">
        <f t="array" ref="AK27">MIN(IF(Table1[COMPETITOR]=Table2[[#This Row],[Athelete]],Table1[YEAR]))</f>
        <v>2006</v>
      </c>
      <c r="AL27" s="2">
        <f t="array" ref="AL27">MAX(IF(Table1[COMPETITOR]=Table2[[#This Row],[Athelete]],Table1[YEAR]))</f>
        <v>2011</v>
      </c>
    </row>
    <row r="28" spans="1:55" x14ac:dyDescent="0.25">
      <c r="A28">
        <v>6</v>
      </c>
      <c r="B28" s="3">
        <v>9.7799999999999994</v>
      </c>
      <c r="C28" t="s">
        <v>9</v>
      </c>
      <c r="D28" t="s">
        <v>56</v>
      </c>
      <c r="E28" s="1">
        <v>31331</v>
      </c>
      <c r="F28" t="s">
        <v>11</v>
      </c>
      <c r="G28">
        <v>1</v>
      </c>
      <c r="H28" t="s">
        <v>30</v>
      </c>
      <c r="I28" s="1">
        <v>40419</v>
      </c>
      <c r="J28" s="2">
        <f>YEAR(Table1[[#This Row],[DATE]])</f>
        <v>2010</v>
      </c>
      <c r="K28" t="s">
        <v>631</v>
      </c>
      <c r="L28" t="s">
        <v>631</v>
      </c>
      <c r="M28" t="str">
        <f t="array" ref="M28">IF(Table1[[#This Row],[MARK]]=MIN(IF(Table1[YEAR]=Table1[[#This Row],[YEAR]],Table1[MARK])),"Y","N")</f>
        <v>Y</v>
      </c>
      <c r="AA28" t="s">
        <v>351</v>
      </c>
      <c r="AB28">
        <v>9</v>
      </c>
      <c r="AD28" t="s">
        <v>142</v>
      </c>
      <c r="AE28">
        <f>COUNTIFS(Table1[COMPETITOR],Table2[[#This Row],[Athelete]],Table1[MARK],"&lt;10")</f>
        <v>2</v>
      </c>
      <c r="AF28" s="2">
        <f t="array" ref="AF28">MIN(IF(Table1[COMPETITOR]=Table2[[#This Row],[Athelete]],Table1[MARK]))</f>
        <v>9.89</v>
      </c>
      <c r="AG28" s="2">
        <f t="array" ref="AG28">MAX(IF(Table1[COMPETITOR]=Table2[[#This Row],[Athelete]],Table1[RANK]))</f>
        <v>26</v>
      </c>
      <c r="AH28">
        <f>COUNTIFS(Table1[COMPETITOR],Table2[[#This Row],[Athelete]],Table1[WR],"Y")</f>
        <v>0</v>
      </c>
      <c r="AI28">
        <f>COUNTIFS(Table1[COMPETITOR],Table2[[#This Row],[Athelete]],Table1[SB],"Y")</f>
        <v>0</v>
      </c>
      <c r="AJ28">
        <f>COUNTIFS(Table1[COMPETITOR],Table2[[#This Row],[Athelete]],Table1[POS],"1")</f>
        <v>2</v>
      </c>
      <c r="AK28" s="2">
        <f t="array" ref="AK28">MIN(IF(Table1[COMPETITOR]=Table2[[#This Row],[Athelete]],Table1[YEAR]))</f>
        <v>2011</v>
      </c>
      <c r="AL28" s="2">
        <f t="array" ref="AL28">MAX(IF(Table1[COMPETITOR]=Table2[[#This Row],[Athelete]],Table1[YEAR]))</f>
        <v>2011</v>
      </c>
    </row>
    <row r="29" spans="1:55" x14ac:dyDescent="0.25">
      <c r="B29" s="3">
        <v>9.7799999999999994</v>
      </c>
      <c r="C29" t="s">
        <v>43</v>
      </c>
      <c r="D29" t="s">
        <v>28</v>
      </c>
      <c r="E29" s="1">
        <v>30278</v>
      </c>
      <c r="F29" t="s">
        <v>11</v>
      </c>
      <c r="G29" t="s">
        <v>25</v>
      </c>
      <c r="H29" t="s">
        <v>23</v>
      </c>
      <c r="I29" s="1">
        <v>40724</v>
      </c>
      <c r="J29" s="2">
        <f>YEAR(Table1[[#This Row],[DATE]])</f>
        <v>2011</v>
      </c>
      <c r="K29" t="s">
        <v>631</v>
      </c>
      <c r="L29" t="s">
        <v>631</v>
      </c>
      <c r="M29" t="str">
        <f t="array" ref="M29">IF(Table1[[#This Row],[MARK]]=MIN(IF(Table1[YEAR]=Table1[[#This Row],[YEAR]],Table1[MARK])),"Y","N")</f>
        <v>N</v>
      </c>
      <c r="AA29" t="s">
        <v>105</v>
      </c>
      <c r="AB29">
        <v>9</v>
      </c>
      <c r="AD29" t="s">
        <v>140</v>
      </c>
      <c r="AE29">
        <f>COUNTIFS(Table1[COMPETITOR],Table2[[#This Row],[Athelete]],Table1[MARK],"&lt;10")</f>
        <v>8</v>
      </c>
      <c r="AF29" s="2">
        <f t="array" ref="AF29">MIN(IF(Table1[COMPETITOR]=Table2[[#This Row],[Athelete]],Table1[MARK]))</f>
        <v>9.89</v>
      </c>
      <c r="AG29" s="2">
        <f t="array" ref="AG29">MAX(IF(Table1[COMPETITOR]=Table2[[#This Row],[Athelete]],Table1[RANK]))</f>
        <v>26</v>
      </c>
      <c r="AH29">
        <f>COUNTIFS(Table1[COMPETITOR],Table2[[#This Row],[Athelete]],Table1[WR],"Y")</f>
        <v>0</v>
      </c>
      <c r="AI29">
        <f>COUNTIFS(Table1[COMPETITOR],Table2[[#This Row],[Athelete]],Table1[SB],"Y")</f>
        <v>0</v>
      </c>
      <c r="AJ29">
        <f>COUNTIFS(Table1[COMPETITOR],Table2[[#This Row],[Athelete]],Table1[POS],"1")</f>
        <v>1</v>
      </c>
      <c r="AK29" s="2">
        <f t="array" ref="AK29">MIN(IF(Table1[COMPETITOR]=Table2[[#This Row],[Athelete]],Table1[YEAR]))</f>
        <v>2003</v>
      </c>
      <c r="AL29" s="2">
        <f t="array" ref="AL29">MAX(IF(Table1[COMPETITOR]=Table2[[#This Row],[Athelete]],Table1[YEAR]))</f>
        <v>2012</v>
      </c>
    </row>
    <row r="30" spans="1:55" x14ac:dyDescent="0.25">
      <c r="A30">
        <v>7</v>
      </c>
      <c r="B30" s="3">
        <v>9.7899999999999991</v>
      </c>
      <c r="C30" t="s">
        <v>57</v>
      </c>
      <c r="D30" t="s">
        <v>58</v>
      </c>
      <c r="E30" s="1">
        <v>27233</v>
      </c>
      <c r="F30" t="s">
        <v>19</v>
      </c>
      <c r="G30" t="s">
        <v>38</v>
      </c>
      <c r="H30" t="s">
        <v>59</v>
      </c>
      <c r="I30" s="1">
        <v>36327</v>
      </c>
      <c r="J30" s="2">
        <f>YEAR(Table1[[#This Row],[DATE]])</f>
        <v>1999</v>
      </c>
      <c r="K30" t="s">
        <v>631</v>
      </c>
      <c r="L30" t="s">
        <v>630</v>
      </c>
      <c r="M30" t="str">
        <f t="array" ref="M30">IF(Table1[[#This Row],[MARK]]=MIN(IF(Table1[YEAR]=Table1[[#This Row],[YEAR]],Table1[MARK])),"Y","N")</f>
        <v>Y</v>
      </c>
      <c r="AA30" t="s">
        <v>168</v>
      </c>
      <c r="AB30">
        <v>8</v>
      </c>
      <c r="AD30" t="s">
        <v>153</v>
      </c>
      <c r="AE30">
        <f>COUNTIFS(Table1[COMPETITOR],Table2[[#This Row],[Athelete]],Table1[MARK],"&lt;10")</f>
        <v>8</v>
      </c>
      <c r="AF30" s="2">
        <f t="array" ref="AF30">MIN(IF(Table1[COMPETITOR]=Table2[[#This Row],[Athelete]],Table1[MARK]))</f>
        <v>9.9</v>
      </c>
      <c r="AG30" s="2">
        <f t="array" ref="AG30">MAX(IF(Table1[COMPETITOR]=Table2[[#This Row],[Athelete]],Table1[RANK]))</f>
        <v>29</v>
      </c>
      <c r="AH30">
        <f>COUNTIFS(Table1[COMPETITOR],Table2[[#This Row],[Athelete]],Table1[WR],"Y")</f>
        <v>0</v>
      </c>
      <c r="AI30">
        <f>COUNTIFS(Table1[COMPETITOR],Table2[[#This Row],[Athelete]],Table1[SB],"Y")</f>
        <v>0</v>
      </c>
      <c r="AJ30">
        <f>COUNTIFS(Table1[COMPETITOR],Table2[[#This Row],[Athelete]],Table1[POS],"1")</f>
        <v>1</v>
      </c>
      <c r="AK30" s="2">
        <f t="array" ref="AK30">MIN(IF(Table1[COMPETITOR]=Table2[[#This Row],[Athelete]],Table1[YEAR]))</f>
        <v>2011</v>
      </c>
      <c r="AL30" s="2">
        <f t="array" ref="AL30">MAX(IF(Table1[COMPETITOR]=Table2[[#This Row],[Athelete]],Table1[YEAR]))</f>
        <v>2014</v>
      </c>
    </row>
    <row r="31" spans="1:55" x14ac:dyDescent="0.25">
      <c r="B31" s="3">
        <v>9.7899999999999991</v>
      </c>
      <c r="C31" t="s">
        <v>60</v>
      </c>
      <c r="D31" t="s">
        <v>10</v>
      </c>
      <c r="E31" s="1">
        <v>31645</v>
      </c>
      <c r="F31" t="s">
        <v>11</v>
      </c>
      <c r="G31">
        <v>1</v>
      </c>
      <c r="H31" t="s">
        <v>61</v>
      </c>
      <c r="I31" s="1">
        <v>40011</v>
      </c>
      <c r="J31" s="2">
        <f>YEAR(Table1[[#This Row],[DATE]])</f>
        <v>2009</v>
      </c>
      <c r="K31" t="s">
        <v>631</v>
      </c>
      <c r="L31" t="s">
        <v>631</v>
      </c>
      <c r="M31" t="str">
        <f t="array" ref="M31">IF(Table1[[#This Row],[MARK]]=MIN(IF(Table1[YEAR]=Table1[[#This Row],[YEAR]],Table1[MARK])),"Y","N")</f>
        <v>N</v>
      </c>
      <c r="AA31" t="s">
        <v>144</v>
      </c>
      <c r="AB31">
        <v>8</v>
      </c>
      <c r="AD31" t="s">
        <v>154</v>
      </c>
      <c r="AE31">
        <f>COUNTIFS(Table1[COMPETITOR],Table2[[#This Row],[Athelete]],Table1[MARK],"&lt;10")</f>
        <v>12</v>
      </c>
      <c r="AF31" s="2">
        <f t="array" ref="AF31">MIN(IF(Table1[COMPETITOR]=Table2[[#This Row],[Athelete]],Table1[MARK]))</f>
        <v>9.91</v>
      </c>
      <c r="AG31" s="2">
        <f t="array" ref="AG31">MAX(IF(Table1[COMPETITOR]=Table2[[#This Row],[Athelete]],Table1[RANK]))</f>
        <v>30</v>
      </c>
      <c r="AH31">
        <f>COUNTIFS(Table1[COMPETITOR],Table2[[#This Row],[Athelete]],Table1[WR],"Y")</f>
        <v>0</v>
      </c>
      <c r="AI31">
        <f>COUNTIFS(Table1[COMPETITOR],Table2[[#This Row],[Athelete]],Table1[SB],"Y")</f>
        <v>0</v>
      </c>
      <c r="AJ31">
        <f>COUNTIFS(Table1[COMPETITOR],Table2[[#This Row],[Athelete]],Table1[POS],"1")</f>
        <v>6</v>
      </c>
      <c r="AK31" s="2">
        <f t="array" ref="AK31">MIN(IF(Table1[COMPETITOR]=Table2[[#This Row],[Athelete]],Table1[YEAR]))</f>
        <v>1991</v>
      </c>
      <c r="AL31" s="2">
        <f t="array" ref="AL31">MAX(IF(Table1[COMPETITOR]=Table2[[#This Row],[Athelete]],Table1[YEAR]))</f>
        <v>1996</v>
      </c>
    </row>
    <row r="32" spans="1:55" x14ac:dyDescent="0.25">
      <c r="B32" s="3">
        <v>9.7899999999999991</v>
      </c>
      <c r="C32" t="s">
        <v>57</v>
      </c>
      <c r="D32" t="s">
        <v>18</v>
      </c>
      <c r="E32" s="1">
        <v>30172</v>
      </c>
      <c r="F32" t="s">
        <v>19</v>
      </c>
      <c r="G32">
        <v>1</v>
      </c>
      <c r="H32" t="s">
        <v>35</v>
      </c>
      <c r="I32" s="1">
        <v>40417</v>
      </c>
      <c r="J32" s="2">
        <f>YEAR(Table1[[#This Row],[DATE]])</f>
        <v>2010</v>
      </c>
      <c r="K32" t="s">
        <v>631</v>
      </c>
      <c r="L32" t="s">
        <v>631</v>
      </c>
      <c r="M32" t="str">
        <f t="array" ref="M32">IF(Table1[[#This Row],[MARK]]=MIN(IF(Table1[YEAR]=Table1[[#This Row],[YEAR]],Table1[MARK])),"Y","N")</f>
        <v>N</v>
      </c>
      <c r="AA32" t="s">
        <v>202</v>
      </c>
      <c r="AB32">
        <v>8</v>
      </c>
      <c r="AD32" t="s">
        <v>165</v>
      </c>
      <c r="AE32">
        <f>COUNTIFS(Table1[COMPETITOR],Table2[[#This Row],[Athelete]],Table1[MARK],"&lt;10")</f>
        <v>7</v>
      </c>
      <c r="AF32" s="2">
        <f t="array" ref="AF32">MIN(IF(Table1[COMPETITOR]=Table2[[#This Row],[Athelete]],Table1[MARK]))</f>
        <v>9.91</v>
      </c>
      <c r="AG32" s="2">
        <f t="array" ref="AG32">MAX(IF(Table1[COMPETITOR]=Table2[[#This Row],[Athelete]],Table1[RANK]))</f>
        <v>30</v>
      </c>
      <c r="AH32">
        <f>COUNTIFS(Table1[COMPETITOR],Table2[[#This Row],[Athelete]],Table1[WR],"Y")</f>
        <v>0</v>
      </c>
      <c r="AI32">
        <f>COUNTIFS(Table1[COMPETITOR],Table2[[#This Row],[Athelete]],Table1[SB],"Y")</f>
        <v>0</v>
      </c>
      <c r="AJ32">
        <f>COUNTIFS(Table1[COMPETITOR],Table2[[#This Row],[Athelete]],Table1[POS],"1")</f>
        <v>2</v>
      </c>
      <c r="AK32" s="2">
        <f t="array" ref="AK32">MIN(IF(Table1[COMPETITOR]=Table2[[#This Row],[Athelete]],Table1[YEAR]))</f>
        <v>2009</v>
      </c>
      <c r="AL32" s="2">
        <f t="array" ref="AL32">MAX(IF(Table1[COMPETITOR]=Table2[[#This Row],[Athelete]],Table1[YEAR]))</f>
        <v>2011</v>
      </c>
    </row>
    <row r="33" spans="1:38" x14ac:dyDescent="0.25">
      <c r="B33" s="3">
        <v>9.7899999999999991</v>
      </c>
      <c r="C33" t="s">
        <v>31</v>
      </c>
      <c r="D33" t="s">
        <v>18</v>
      </c>
      <c r="E33" s="1">
        <v>30172</v>
      </c>
      <c r="F33" t="s">
        <v>19</v>
      </c>
      <c r="G33" t="s">
        <v>48</v>
      </c>
      <c r="H33" t="s">
        <v>62</v>
      </c>
      <c r="I33" s="1">
        <v>40698</v>
      </c>
      <c r="J33" s="2">
        <f>YEAR(Table1[[#This Row],[DATE]])</f>
        <v>2011</v>
      </c>
      <c r="K33" t="s">
        <v>631</v>
      </c>
      <c r="L33" t="s">
        <v>631</v>
      </c>
      <c r="M33" t="str">
        <f t="array" ref="M33">IF(Table1[[#This Row],[MARK]]=MIN(IF(Table1[YEAR]=Table1[[#This Row],[YEAR]],Table1[MARK])),"Y","N")</f>
        <v>N</v>
      </c>
      <c r="AA33" t="s">
        <v>275</v>
      </c>
      <c r="AB33">
        <v>8</v>
      </c>
      <c r="AD33" t="s">
        <v>163</v>
      </c>
      <c r="AE33">
        <f>COUNTIFS(Table1[COMPETITOR],Table2[[#This Row],[Athelete]],Table1[MARK],"&lt;10")</f>
        <v>3</v>
      </c>
      <c r="AF33" s="2">
        <f t="array" ref="AF33">MIN(IF(Table1[COMPETITOR]=Table2[[#This Row],[Athelete]],Table1[MARK]))</f>
        <v>9.91</v>
      </c>
      <c r="AG33" s="2">
        <f t="array" ref="AG33">MAX(IF(Table1[COMPETITOR]=Table2[[#This Row],[Athelete]],Table1[RANK]))</f>
        <v>30</v>
      </c>
      <c r="AH33">
        <f>COUNTIFS(Table1[COMPETITOR],Table2[[#This Row],[Athelete]],Table1[WR],"Y")</f>
        <v>0</v>
      </c>
      <c r="AI33">
        <f>COUNTIFS(Table1[COMPETITOR],Table2[[#This Row],[Athelete]],Table1[SB],"Y")</f>
        <v>0</v>
      </c>
      <c r="AJ33">
        <f>COUNTIFS(Table1[COMPETITOR],Table2[[#This Row],[Athelete]],Table1[POS],"1")</f>
        <v>2</v>
      </c>
      <c r="AK33" s="2">
        <f t="array" ref="AK33">MIN(IF(Table1[COMPETITOR]=Table2[[#This Row],[Athelete]],Table1[YEAR]))</f>
        <v>2007</v>
      </c>
      <c r="AL33" s="2">
        <f t="array" ref="AL33">MAX(IF(Table1[COMPETITOR]=Table2[[#This Row],[Athelete]],Table1[YEAR]))</f>
        <v>2007</v>
      </c>
    </row>
    <row r="34" spans="1:38" x14ac:dyDescent="0.25">
      <c r="B34" s="3">
        <v>9.7899999999999991</v>
      </c>
      <c r="C34" t="s">
        <v>52</v>
      </c>
      <c r="D34" t="s">
        <v>10</v>
      </c>
      <c r="E34" s="1">
        <v>31645</v>
      </c>
      <c r="F34" t="s">
        <v>11</v>
      </c>
      <c r="G34">
        <v>1</v>
      </c>
      <c r="H34" t="s">
        <v>63</v>
      </c>
      <c r="I34" s="1">
        <v>41067</v>
      </c>
      <c r="J34" s="2">
        <f>YEAR(Table1[[#This Row],[DATE]])</f>
        <v>2012</v>
      </c>
      <c r="K34" t="s">
        <v>631</v>
      </c>
      <c r="L34" t="s">
        <v>631</v>
      </c>
      <c r="M34" t="str">
        <f t="array" ref="M34">IF(Table1[[#This Row],[MARK]]=MIN(IF(Table1[YEAR]=Table1[[#This Row],[YEAR]],Table1[MARK])),"Y","N")</f>
        <v>N</v>
      </c>
      <c r="AA34" t="s">
        <v>138</v>
      </c>
      <c r="AB34">
        <v>8</v>
      </c>
      <c r="AD34" t="s">
        <v>169</v>
      </c>
      <c r="AE34">
        <f>COUNTIFS(Table1[COMPETITOR],Table2[[#This Row],[Athelete]],Table1[MARK],"&lt;10")</f>
        <v>6</v>
      </c>
      <c r="AF34" s="2">
        <f t="array" ref="AF34">MIN(IF(Table1[COMPETITOR]=Table2[[#This Row],[Athelete]],Table1[MARK]))</f>
        <v>9.91</v>
      </c>
      <c r="AG34" s="2">
        <f t="array" ref="AG34">MAX(IF(Table1[COMPETITOR]=Table2[[#This Row],[Athelete]],Table1[RANK]))</f>
        <v>30</v>
      </c>
      <c r="AH34">
        <f>COUNTIFS(Table1[COMPETITOR],Table2[[#This Row],[Athelete]],Table1[WR],"Y")</f>
        <v>0</v>
      </c>
      <c r="AI34">
        <f>COUNTIFS(Table1[COMPETITOR],Table2[[#This Row],[Athelete]],Table1[SB],"Y")</f>
        <v>0</v>
      </c>
      <c r="AJ34">
        <f>COUNTIFS(Table1[COMPETITOR],Table2[[#This Row],[Athelete]],Table1[POS],"1")</f>
        <v>1</v>
      </c>
      <c r="AK34" s="2">
        <f t="array" ref="AK34">MIN(IF(Table1[COMPETITOR]=Table2[[#This Row],[Athelete]],Table1[YEAR]))</f>
        <v>2008</v>
      </c>
      <c r="AL34" s="2">
        <f t="array" ref="AL34">MAX(IF(Table1[COMPETITOR]=Table2[[#This Row],[Athelete]],Table1[YEAR]))</f>
        <v>2012</v>
      </c>
    </row>
    <row r="35" spans="1:38" x14ac:dyDescent="0.25">
      <c r="B35" s="3">
        <v>9.7899999999999991</v>
      </c>
      <c r="C35" t="s">
        <v>13</v>
      </c>
      <c r="D35" t="s">
        <v>53</v>
      </c>
      <c r="E35" s="1">
        <v>29992</v>
      </c>
      <c r="F35" t="s">
        <v>19</v>
      </c>
      <c r="G35">
        <v>3</v>
      </c>
      <c r="H35" t="s">
        <v>268</v>
      </c>
      <c r="I35" s="1">
        <v>41126</v>
      </c>
      <c r="J35" s="2">
        <f>YEAR(Table1[[#This Row],[DATE]])</f>
        <v>2012</v>
      </c>
      <c r="K35" t="s">
        <v>631</v>
      </c>
      <c r="L35" t="s">
        <v>631</v>
      </c>
      <c r="M35" t="str">
        <f t="array" ref="M35">IF(Table1[[#This Row],[MARK]]=MIN(IF(Table1[YEAR]=Table1[[#This Row],[YEAR]],Table1[MARK])),"Y","N")</f>
        <v>N</v>
      </c>
      <c r="AA35" t="s">
        <v>64</v>
      </c>
      <c r="AB35">
        <v>8</v>
      </c>
      <c r="AD35" t="s">
        <v>162</v>
      </c>
      <c r="AE35">
        <f>COUNTIFS(Table1[COMPETITOR],Table2[[#This Row],[Athelete]],Table1[MARK],"&lt;10")</f>
        <v>3</v>
      </c>
      <c r="AF35" s="2">
        <f t="array" ref="AF35">MIN(IF(Table1[COMPETITOR]=Table2[[#This Row],[Athelete]],Table1[MARK]))</f>
        <v>9.91</v>
      </c>
      <c r="AG35" s="2">
        <f t="array" ref="AG35">MAX(IF(Table1[COMPETITOR]=Table2[[#This Row],[Athelete]],Table1[RANK]))</f>
        <v>30</v>
      </c>
      <c r="AH35">
        <f>COUNTIFS(Table1[COMPETITOR],Table2[[#This Row],[Athelete]],Table1[WR],"Y")</f>
        <v>0</v>
      </c>
      <c r="AI35">
        <f>COUNTIFS(Table1[COMPETITOR],Table2[[#This Row],[Athelete]],Table1[SB],"Y")</f>
        <v>0</v>
      </c>
      <c r="AJ35">
        <f>COUNTIFS(Table1[COMPETITOR],Table2[[#This Row],[Athelete]],Table1[POS],"1")</f>
        <v>0</v>
      </c>
      <c r="AK35" s="2">
        <f t="array" ref="AK35">MIN(IF(Table1[COMPETITOR]=Table2[[#This Row],[Athelete]],Table1[YEAR]))</f>
        <v>2005</v>
      </c>
      <c r="AL35" s="2">
        <f t="array" ref="AL35">MAX(IF(Table1[COMPETITOR]=Table2[[#This Row],[Athelete]],Table1[YEAR]))</f>
        <v>2006</v>
      </c>
    </row>
    <row r="36" spans="1:38" x14ac:dyDescent="0.25">
      <c r="B36" s="3">
        <v>9.8000000000000007</v>
      </c>
      <c r="C36" t="s">
        <v>27</v>
      </c>
      <c r="D36" t="s">
        <v>58</v>
      </c>
      <c r="E36" s="1">
        <v>27233</v>
      </c>
      <c r="F36" t="s">
        <v>19</v>
      </c>
      <c r="G36">
        <v>1</v>
      </c>
      <c r="H36" t="s">
        <v>64</v>
      </c>
      <c r="I36" s="1">
        <v>36394</v>
      </c>
      <c r="J36" s="2">
        <f>YEAR(Table1[[#This Row],[DATE]])</f>
        <v>1999</v>
      </c>
      <c r="K36" t="s">
        <v>630</v>
      </c>
      <c r="L36" t="s">
        <v>631</v>
      </c>
      <c r="M36" t="str">
        <f t="array" ref="M36">IF(Table1[[#This Row],[MARK]]=MIN(IF(Table1[YEAR]=Table1[[#This Row],[YEAR]],Table1[MARK])),"Y","N")</f>
        <v>N</v>
      </c>
      <c r="AA36" t="s">
        <v>264</v>
      </c>
      <c r="AB36">
        <v>7</v>
      </c>
      <c r="AD36" t="s">
        <v>172</v>
      </c>
      <c r="AE36">
        <f>COUNTIFS(Table1[COMPETITOR],Table2[[#This Row],[Athelete]],Table1[MARK],"&lt;10")</f>
        <v>2</v>
      </c>
      <c r="AF36" s="2">
        <f t="array" ref="AF36">MIN(IF(Table1[COMPETITOR]=Table2[[#This Row],[Athelete]],Table1[MARK]))</f>
        <v>9.91</v>
      </c>
      <c r="AG36" s="2">
        <f t="array" ref="AG36">MAX(IF(Table1[COMPETITOR]=Table2[[#This Row],[Athelete]],Table1[RANK]))</f>
        <v>30</v>
      </c>
      <c r="AH36">
        <f>COUNTIFS(Table1[COMPETITOR],Table2[[#This Row],[Athelete]],Table1[WR],"Y")</f>
        <v>0</v>
      </c>
      <c r="AI36">
        <f>COUNTIFS(Table1[COMPETITOR],Table2[[#This Row],[Athelete]],Table1[SB],"Y")</f>
        <v>0</v>
      </c>
      <c r="AJ36">
        <f>COUNTIFS(Table1[COMPETITOR],Table2[[#This Row],[Athelete]],Table1[POS],"1")</f>
        <v>0</v>
      </c>
      <c r="AK36" s="2">
        <f t="array" ref="AK36">MIN(IF(Table1[COMPETITOR]=Table2[[#This Row],[Athelete]],Table1[YEAR]))</f>
        <v>2013</v>
      </c>
      <c r="AL36" s="2">
        <f t="array" ref="AL36">MAX(IF(Table1[COMPETITOR]=Table2[[#This Row],[Athelete]],Table1[YEAR]))</f>
        <v>2014</v>
      </c>
    </row>
    <row r="37" spans="1:38" x14ac:dyDescent="0.25">
      <c r="A37">
        <v>8</v>
      </c>
      <c r="B37" s="3">
        <v>9.8000000000000007</v>
      </c>
      <c r="C37" t="s">
        <v>34</v>
      </c>
      <c r="D37" t="s">
        <v>65</v>
      </c>
      <c r="E37" s="1">
        <v>30283</v>
      </c>
      <c r="F37" t="s">
        <v>11</v>
      </c>
      <c r="G37">
        <v>1</v>
      </c>
      <c r="H37" t="s">
        <v>46</v>
      </c>
      <c r="I37" s="1">
        <v>40698</v>
      </c>
      <c r="J37" s="2">
        <f>YEAR(Table1[[#This Row],[DATE]])</f>
        <v>2011</v>
      </c>
      <c r="K37" t="s">
        <v>631</v>
      </c>
      <c r="L37" t="s">
        <v>631</v>
      </c>
      <c r="M37" t="str">
        <f t="array" ref="M37">IF(Table1[[#This Row],[MARK]]=MIN(IF(Table1[YEAR]=Table1[[#This Row],[YEAR]],Table1[MARK])),"Y","N")</f>
        <v>N</v>
      </c>
      <c r="AA37" t="s">
        <v>109</v>
      </c>
      <c r="AB37">
        <v>7</v>
      </c>
      <c r="AD37" t="s">
        <v>179</v>
      </c>
      <c r="AE37">
        <f>COUNTIFS(Table1[COMPETITOR],Table2[[#This Row],[Athelete]],Table1[MARK],"&lt;10")</f>
        <v>4</v>
      </c>
      <c r="AF37" s="2">
        <f t="array" ref="AF37">MIN(IF(Table1[COMPETITOR]=Table2[[#This Row],[Athelete]],Table1[MARK]))</f>
        <v>9.92</v>
      </c>
      <c r="AG37" s="2">
        <f t="array" ref="AG37">MAX(IF(Table1[COMPETITOR]=Table2[[#This Row],[Athelete]],Table1[RANK]))</f>
        <v>36</v>
      </c>
      <c r="AH37">
        <f>COUNTIFS(Table1[COMPETITOR],Table2[[#This Row],[Athelete]],Table1[WR],"Y")</f>
        <v>0</v>
      </c>
      <c r="AI37">
        <f>COUNTIFS(Table1[COMPETITOR],Table2[[#This Row],[Athelete]],Table1[SB],"Y")</f>
        <v>0</v>
      </c>
      <c r="AJ37">
        <f>COUNTIFS(Table1[COMPETITOR],Table2[[#This Row],[Athelete]],Table1[POS],"1")</f>
        <v>3</v>
      </c>
      <c r="AK37" s="2">
        <f t="array" ref="AK37">MIN(IF(Table1[COMPETITOR]=Table2[[#This Row],[Athelete]],Table1[YEAR]))</f>
        <v>1997</v>
      </c>
      <c r="AL37" s="2">
        <f t="array" ref="AL37">MAX(IF(Table1[COMPETITOR]=Table2[[#This Row],[Athelete]],Table1[YEAR]))</f>
        <v>1998</v>
      </c>
    </row>
    <row r="38" spans="1:38" x14ac:dyDescent="0.25">
      <c r="B38" s="3">
        <v>9.8000000000000007</v>
      </c>
      <c r="C38" t="s">
        <v>33</v>
      </c>
      <c r="D38" t="s">
        <v>53</v>
      </c>
      <c r="E38" s="1">
        <v>29992</v>
      </c>
      <c r="F38" t="s">
        <v>19</v>
      </c>
      <c r="G38">
        <v>1</v>
      </c>
      <c r="H38" t="s">
        <v>46</v>
      </c>
      <c r="I38" s="1">
        <v>41084</v>
      </c>
      <c r="J38" s="2">
        <f>YEAR(Table1[[#This Row],[DATE]])</f>
        <v>2012</v>
      </c>
      <c r="K38" t="s">
        <v>631</v>
      </c>
      <c r="L38" t="s">
        <v>631</v>
      </c>
      <c r="M38" t="str">
        <f t="array" ref="M38">IF(Table1[[#This Row],[MARK]]=MIN(IF(Table1[YEAR]=Table1[[#This Row],[YEAR]],Table1[MARK])),"Y","N")</f>
        <v>N</v>
      </c>
      <c r="AA38" t="s">
        <v>76</v>
      </c>
      <c r="AB38">
        <v>7</v>
      </c>
      <c r="AD38" t="s">
        <v>177</v>
      </c>
      <c r="AE38">
        <f>COUNTIFS(Table1[COMPETITOR],Table2[[#This Row],[Athelete]],Table1[MARK],"&lt;10")</f>
        <v>10</v>
      </c>
      <c r="AF38" s="2">
        <f t="array" ref="AF38">MIN(IF(Table1[COMPETITOR]=Table2[[#This Row],[Athelete]],Table1[MARK]))</f>
        <v>9.92</v>
      </c>
      <c r="AG38" s="2">
        <f t="array" ref="AG38">MAX(IF(Table1[COMPETITOR]=Table2[[#This Row],[Athelete]],Table1[RANK]))</f>
        <v>36</v>
      </c>
      <c r="AH38">
        <f>COUNTIFS(Table1[COMPETITOR],Table2[[#This Row],[Athelete]],Table1[WR],"Y")</f>
        <v>0</v>
      </c>
      <c r="AI38">
        <f>COUNTIFS(Table1[COMPETITOR],Table2[[#This Row],[Athelete]],Table1[SB],"Y")</f>
        <v>0</v>
      </c>
      <c r="AJ38">
        <f>COUNTIFS(Table1[COMPETITOR],Table2[[#This Row],[Athelete]],Table1[POS],"1")</f>
        <v>2</v>
      </c>
      <c r="AK38" s="2">
        <f t="array" ref="AK38">MIN(IF(Table1[COMPETITOR]=Table2[[#This Row],[Athelete]],Table1[YEAR]))</f>
        <v>1994</v>
      </c>
      <c r="AL38" s="2">
        <f t="array" ref="AL38">MAX(IF(Table1[COMPETITOR]=Table2[[#This Row],[Athelete]],Table1[YEAR]))</f>
        <v>2002</v>
      </c>
    </row>
    <row r="39" spans="1:38" x14ac:dyDescent="0.25">
      <c r="B39" s="3">
        <v>9.8000000000000007</v>
      </c>
      <c r="C39" t="s">
        <v>13</v>
      </c>
      <c r="D39" t="s">
        <v>18</v>
      </c>
      <c r="E39" s="1">
        <v>30172</v>
      </c>
      <c r="F39" t="s">
        <v>19</v>
      </c>
      <c r="G39">
        <v>4</v>
      </c>
      <c r="H39" t="s">
        <v>268</v>
      </c>
      <c r="I39" s="1">
        <v>41126</v>
      </c>
      <c r="J39" s="2">
        <f>YEAR(Table1[[#This Row],[DATE]])</f>
        <v>2012</v>
      </c>
      <c r="K39" t="s">
        <v>631</v>
      </c>
      <c r="L39" t="s">
        <v>631</v>
      </c>
      <c r="M39" t="str">
        <f t="array" ref="M39">IF(Table1[[#This Row],[MARK]]=MIN(IF(Table1[YEAR]=Table1[[#This Row],[YEAR]],Table1[MARK])),"Y","N")</f>
        <v>N</v>
      </c>
      <c r="AA39" t="s">
        <v>98</v>
      </c>
      <c r="AB39">
        <v>7</v>
      </c>
      <c r="AD39" t="s">
        <v>183</v>
      </c>
      <c r="AE39">
        <f>COUNTIFS(Table1[COMPETITOR],Table2[[#This Row],[Athelete]],Table1[MARK],"&lt;10")</f>
        <v>7</v>
      </c>
      <c r="AF39" s="2">
        <f t="array" ref="AF39">MIN(IF(Table1[COMPETITOR]=Table2[[#This Row],[Athelete]],Table1[MARK]))</f>
        <v>9.92</v>
      </c>
      <c r="AG39" s="2">
        <f t="array" ref="AG39">MAX(IF(Table1[COMPETITOR]=Table2[[#This Row],[Athelete]],Table1[RANK]))</f>
        <v>36</v>
      </c>
      <c r="AH39">
        <f>COUNTIFS(Table1[COMPETITOR],Table2[[#This Row],[Athelete]],Table1[WR],"Y")</f>
        <v>0</v>
      </c>
      <c r="AI39">
        <f>COUNTIFS(Table1[COMPETITOR],Table2[[#This Row],[Athelete]],Table1[SB],"Y")</f>
        <v>0</v>
      </c>
      <c r="AJ39">
        <f>COUNTIFS(Table1[COMPETITOR],Table2[[#This Row],[Athelete]],Table1[POS],"1")</f>
        <v>2</v>
      </c>
      <c r="AK39" s="2">
        <f t="array" ref="AK39">MIN(IF(Table1[COMPETITOR]=Table2[[#This Row],[Athelete]],Table1[YEAR]))</f>
        <v>2010</v>
      </c>
      <c r="AL39" s="2">
        <f t="array" ref="AL39">MAX(IF(Table1[COMPETITOR]=Table2[[#This Row],[Athelete]],Table1[YEAR]))</f>
        <v>2013</v>
      </c>
    </row>
    <row r="40" spans="1:38" x14ac:dyDescent="0.25">
      <c r="B40" s="3">
        <v>9.8000000000000007</v>
      </c>
      <c r="C40" t="s">
        <v>52</v>
      </c>
      <c r="D40" t="s">
        <v>10</v>
      </c>
      <c r="E40" s="1">
        <v>31645</v>
      </c>
      <c r="F40" t="s">
        <v>11</v>
      </c>
      <c r="G40">
        <v>1</v>
      </c>
      <c r="H40" t="s">
        <v>35</v>
      </c>
      <c r="I40" s="1">
        <v>41523</v>
      </c>
      <c r="J40" s="2">
        <f>YEAR(Table1[[#This Row],[DATE]])</f>
        <v>2013</v>
      </c>
      <c r="K40" t="s">
        <v>631</v>
      </c>
      <c r="L40" t="s">
        <v>631</v>
      </c>
      <c r="M40" t="str">
        <f t="array" ref="M40">IF(Table1[[#This Row],[MARK]]=MIN(IF(Table1[YEAR]=Table1[[#This Row],[YEAR]],Table1[MARK])),"Y","N")</f>
        <v>N</v>
      </c>
      <c r="AA40" t="s">
        <v>159</v>
      </c>
      <c r="AB40">
        <v>7</v>
      </c>
      <c r="AD40" t="s">
        <v>178</v>
      </c>
      <c r="AE40">
        <f>COUNTIFS(Table1[COMPETITOR],Table2[[#This Row],[Athelete]],Table1[MARK],"&lt;10")</f>
        <v>6</v>
      </c>
      <c r="AF40" s="2">
        <f t="array" ref="AF40">MIN(IF(Table1[COMPETITOR]=Table2[[#This Row],[Athelete]],Table1[MARK]))</f>
        <v>9.92</v>
      </c>
      <c r="AG40" s="2">
        <f t="array" ref="AG40">MAX(IF(Table1[COMPETITOR]=Table2[[#This Row],[Athelete]],Table1[RANK]))</f>
        <v>36</v>
      </c>
      <c r="AH40">
        <f>COUNTIFS(Table1[COMPETITOR],Table2[[#This Row],[Athelete]],Table1[WR],"Y")</f>
        <v>0</v>
      </c>
      <c r="AI40">
        <f>COUNTIFS(Table1[COMPETITOR],Table2[[#This Row],[Athelete]],Table1[SB],"Y")</f>
        <v>0</v>
      </c>
      <c r="AJ40">
        <f>COUNTIFS(Table1[COMPETITOR],Table2[[#This Row],[Athelete]],Table1[POS],"1")</f>
        <v>1</v>
      </c>
      <c r="AK40" s="2">
        <f t="array" ref="AK40">MIN(IF(Table1[COMPETITOR]=Table2[[#This Row],[Athelete]],Table1[YEAR]))</f>
        <v>1997</v>
      </c>
      <c r="AL40" s="2">
        <f t="array" ref="AL40">MAX(IF(Table1[COMPETITOR]=Table2[[#This Row],[Athelete]],Table1[YEAR]))</f>
        <v>1998</v>
      </c>
    </row>
    <row r="41" spans="1:38" x14ac:dyDescent="0.25">
      <c r="B41" s="3">
        <v>9.8000000000000007</v>
      </c>
      <c r="C41" t="s">
        <v>57</v>
      </c>
      <c r="D41" t="s">
        <v>53</v>
      </c>
      <c r="E41" s="1">
        <v>29992</v>
      </c>
      <c r="F41" t="s">
        <v>19</v>
      </c>
      <c r="G41" t="s">
        <v>38</v>
      </c>
      <c r="H41" t="s">
        <v>23</v>
      </c>
      <c r="I41" s="1">
        <v>41823</v>
      </c>
      <c r="J41" s="2">
        <f>YEAR(Table1[[#This Row],[DATE]])</f>
        <v>2014</v>
      </c>
      <c r="K41" t="s">
        <v>631</v>
      </c>
      <c r="L41" t="s">
        <v>631</v>
      </c>
      <c r="M41" t="str">
        <f t="array" ref="M41">IF(Table1[[#This Row],[MARK]]=MIN(IF(Table1[YEAR]=Table1[[#This Row],[YEAR]],Table1[MARK])),"Y","N")</f>
        <v>N</v>
      </c>
      <c r="AA41" t="s">
        <v>20</v>
      </c>
      <c r="AB41">
        <v>7</v>
      </c>
      <c r="AD41" t="s">
        <v>176</v>
      </c>
      <c r="AE41">
        <f>COUNTIFS(Table1[COMPETITOR],Table2[[#This Row],[Athelete]],Table1[MARK],"&lt;10")</f>
        <v>5</v>
      </c>
      <c r="AF41" s="2">
        <f t="array" ref="AF41">MIN(IF(Table1[COMPETITOR]=Table2[[#This Row],[Athelete]],Table1[MARK]))</f>
        <v>9.92</v>
      </c>
      <c r="AG41" s="2">
        <f t="array" ref="AG41">MAX(IF(Table1[COMPETITOR]=Table2[[#This Row],[Athelete]],Table1[RANK]))</f>
        <v>36</v>
      </c>
      <c r="AH41">
        <f>COUNTIFS(Table1[COMPETITOR],Table2[[#This Row],[Athelete]],Table1[WR],"Y")</f>
        <v>0</v>
      </c>
      <c r="AI41">
        <f>COUNTIFS(Table1[COMPETITOR],Table2[[#This Row],[Athelete]],Table1[SB],"Y")</f>
        <v>0</v>
      </c>
      <c r="AJ41">
        <f>COUNTIFS(Table1[COMPETITOR],Table2[[#This Row],[Athelete]],Table1[POS],"1")</f>
        <v>1</v>
      </c>
      <c r="AK41" s="2">
        <f t="array" ref="AK41">MIN(IF(Table1[COMPETITOR]=Table2[[#This Row],[Athelete]],Table1[YEAR]))</f>
        <v>1991</v>
      </c>
      <c r="AL41" s="2">
        <f t="array" ref="AL41">MAX(IF(Table1[COMPETITOR]=Table2[[#This Row],[Athelete]],Table1[YEAR]))</f>
        <v>1994</v>
      </c>
    </row>
    <row r="42" spans="1:38" x14ac:dyDescent="0.25">
      <c r="B42" s="3">
        <v>9.81</v>
      </c>
      <c r="C42" t="s">
        <v>15</v>
      </c>
      <c r="D42" t="s">
        <v>10</v>
      </c>
      <c r="E42" s="1">
        <v>31645</v>
      </c>
      <c r="F42" t="s">
        <v>11</v>
      </c>
      <c r="G42">
        <v>1</v>
      </c>
      <c r="H42" t="s">
        <v>44</v>
      </c>
      <c r="I42" s="1">
        <v>40053</v>
      </c>
      <c r="J42" s="2">
        <f>YEAR(Table1[[#This Row],[DATE]])</f>
        <v>2009</v>
      </c>
      <c r="K42" t="s">
        <v>631</v>
      </c>
      <c r="L42" t="s">
        <v>631</v>
      </c>
      <c r="M42" t="str">
        <f t="array" ref="M42">IF(Table1[[#This Row],[MARK]]=MIN(IF(Table1[YEAR]=Table1[[#This Row],[YEAR]],Table1[MARK])),"Y","N")</f>
        <v>N</v>
      </c>
      <c r="AA42" t="s">
        <v>97</v>
      </c>
      <c r="AB42">
        <v>7</v>
      </c>
      <c r="AD42" t="s">
        <v>181</v>
      </c>
      <c r="AE42">
        <f>COUNTIFS(Table1[COMPETITOR],Table2[[#This Row],[Athelete]],Table1[MARK],"&lt;10")</f>
        <v>1</v>
      </c>
      <c r="AF42" s="2">
        <f t="array" ref="AF42">MIN(IF(Table1[COMPETITOR]=Table2[[#This Row],[Athelete]],Table1[MARK]))</f>
        <v>9.92</v>
      </c>
      <c r="AG42" s="2">
        <f t="array" ref="AG42">MAX(IF(Table1[COMPETITOR]=Table2[[#This Row],[Athelete]],Table1[RANK]))</f>
        <v>36</v>
      </c>
      <c r="AH42">
        <f>COUNTIFS(Table1[COMPETITOR],Table2[[#This Row],[Athelete]],Table1[WR],"Y")</f>
        <v>0</v>
      </c>
      <c r="AI42">
        <f>COUNTIFS(Table1[COMPETITOR],Table2[[#This Row],[Athelete]],Table1[SB],"Y")</f>
        <v>0</v>
      </c>
      <c r="AJ42">
        <f>COUNTIFS(Table1[COMPETITOR],Table2[[#This Row],[Athelete]],Table1[POS],"1")</f>
        <v>1</v>
      </c>
      <c r="AK42" s="2">
        <f t="array" ref="AK42">MIN(IF(Table1[COMPETITOR]=Table2[[#This Row],[Athelete]],Table1[YEAR]))</f>
        <v>1999</v>
      </c>
      <c r="AL42" s="2">
        <f t="array" ref="AL42">MAX(IF(Table1[COMPETITOR]=Table2[[#This Row],[Athelete]],Table1[YEAR]))</f>
        <v>1999</v>
      </c>
    </row>
    <row r="43" spans="1:38" x14ac:dyDescent="0.25">
      <c r="B43" s="3">
        <v>9.82</v>
      </c>
      <c r="C43" t="s">
        <v>60</v>
      </c>
      <c r="D43" t="s">
        <v>58</v>
      </c>
      <c r="E43" s="1">
        <v>27233</v>
      </c>
      <c r="F43" t="s">
        <v>19</v>
      </c>
      <c r="G43">
        <v>1</v>
      </c>
      <c r="H43" t="s">
        <v>66</v>
      </c>
      <c r="I43" s="1">
        <v>37108</v>
      </c>
      <c r="J43" s="2">
        <f>YEAR(Table1[[#This Row],[DATE]])</f>
        <v>2001</v>
      </c>
      <c r="K43" t="s">
        <v>630</v>
      </c>
      <c r="L43" t="s">
        <v>631</v>
      </c>
      <c r="M43" t="str">
        <f t="array" ref="M43">IF(Table1[[#This Row],[MARK]]=MIN(IF(Table1[YEAR]=Table1[[#This Row],[YEAR]],Table1[MARK])),"Y","N")</f>
        <v>Y</v>
      </c>
      <c r="AA43" t="s">
        <v>121</v>
      </c>
      <c r="AB43">
        <v>6</v>
      </c>
      <c r="AD43" t="s">
        <v>187</v>
      </c>
      <c r="AE43">
        <f>COUNTIFS(Table1[COMPETITOR],Table2[[#This Row],[Athelete]],Table1[MARK],"&lt;10")</f>
        <v>4</v>
      </c>
      <c r="AF43" s="2">
        <f t="array" ref="AF43">MIN(IF(Table1[COMPETITOR]=Table2[[#This Row],[Athelete]],Table1[MARK]))</f>
        <v>9.93</v>
      </c>
      <c r="AG43" s="2">
        <f t="array" ref="AG43">MAX(IF(Table1[COMPETITOR]=Table2[[#This Row],[Athelete]],Table1[RANK]))</f>
        <v>42</v>
      </c>
      <c r="AH43">
        <f>COUNTIFS(Table1[COMPETITOR],Table2[[#This Row],[Athelete]],Table1[WR],"Y")</f>
        <v>1</v>
      </c>
      <c r="AI43">
        <f>COUNTIFS(Table1[COMPETITOR],Table2[[#This Row],[Athelete]],Table1[SB],"Y")</f>
        <v>1</v>
      </c>
      <c r="AJ43">
        <f>COUNTIFS(Table1[COMPETITOR],Table2[[#This Row],[Athelete]],Table1[POS],"1")</f>
        <v>2</v>
      </c>
      <c r="AK43" s="2">
        <f t="array" ref="AK43">MIN(IF(Table1[COMPETITOR]=Table2[[#This Row],[Athelete]],Table1[YEAR]))</f>
        <v>1983</v>
      </c>
      <c r="AL43" s="2">
        <f t="array" ref="AL43">MAX(IF(Table1[COMPETITOR]=Table2[[#This Row],[Athelete]],Table1[YEAR]))</f>
        <v>1988</v>
      </c>
    </row>
    <row r="44" spans="1:38" x14ac:dyDescent="0.25">
      <c r="B44" s="3">
        <v>9.82</v>
      </c>
      <c r="C44" t="s">
        <v>15</v>
      </c>
      <c r="D44" t="s">
        <v>28</v>
      </c>
      <c r="E44" s="1">
        <v>30278</v>
      </c>
      <c r="F44" t="s">
        <v>11</v>
      </c>
      <c r="G44" t="s">
        <v>25</v>
      </c>
      <c r="H44" t="s">
        <v>67</v>
      </c>
      <c r="I44" s="1">
        <v>39658</v>
      </c>
      <c r="J44" s="2">
        <f>YEAR(Table1[[#This Row],[DATE]])</f>
        <v>2008</v>
      </c>
      <c r="K44" t="s">
        <v>631</v>
      </c>
      <c r="L44" t="s">
        <v>631</v>
      </c>
      <c r="M44" t="str">
        <f t="array" ref="M44">IF(Table1[[#This Row],[MARK]]=MIN(IF(Table1[YEAR]=Table1[[#This Row],[YEAR]],Table1[MARK])),"Y","N")</f>
        <v>N</v>
      </c>
      <c r="AA44" t="s">
        <v>286</v>
      </c>
      <c r="AB44">
        <v>6</v>
      </c>
      <c r="AD44" t="s">
        <v>189</v>
      </c>
      <c r="AE44">
        <f>COUNTIFS(Table1[COMPETITOR],Table2[[#This Row],[Athelete]],Table1[MARK],"&lt;10")</f>
        <v>3</v>
      </c>
      <c r="AF44" s="2">
        <f t="array" ref="AF44">MIN(IF(Table1[COMPETITOR]=Table2[[#This Row],[Athelete]],Table1[MARK]))</f>
        <v>9.93</v>
      </c>
      <c r="AG44" s="2">
        <f t="array" ref="AG44">MAX(IF(Table1[COMPETITOR]=Table2[[#This Row],[Athelete]],Table1[RANK]))</f>
        <v>42</v>
      </c>
      <c r="AH44">
        <f>COUNTIFS(Table1[COMPETITOR],Table2[[#This Row],[Athelete]],Table1[WR],"Y")</f>
        <v>0</v>
      </c>
      <c r="AI44">
        <f>COUNTIFS(Table1[COMPETITOR],Table2[[#This Row],[Athelete]],Table1[SB],"Y")</f>
        <v>1</v>
      </c>
      <c r="AJ44">
        <f>COUNTIFS(Table1[COMPETITOR],Table2[[#This Row],[Athelete]],Table1[POS],"1")</f>
        <v>2</v>
      </c>
      <c r="AK44" s="2">
        <f t="array" ref="AK44">MIN(IF(Table1[COMPETITOR]=Table2[[#This Row],[Athelete]],Table1[YEAR]))</f>
        <v>1992</v>
      </c>
      <c r="AL44" s="2">
        <f t="array" ref="AL44">MAX(IF(Table1[COMPETITOR]=Table2[[#This Row],[Athelete]],Table1[YEAR]))</f>
        <v>1997</v>
      </c>
    </row>
    <row r="45" spans="1:38" x14ac:dyDescent="0.25">
      <c r="B45" s="3">
        <v>9.82</v>
      </c>
      <c r="C45" t="s">
        <v>37</v>
      </c>
      <c r="D45" t="s">
        <v>28</v>
      </c>
      <c r="E45" s="1">
        <v>30278</v>
      </c>
      <c r="F45" t="s">
        <v>11</v>
      </c>
      <c r="G45">
        <v>1</v>
      </c>
      <c r="H45" t="s">
        <v>30</v>
      </c>
      <c r="I45" s="1">
        <v>39698</v>
      </c>
      <c r="J45" s="2">
        <f>YEAR(Table1[[#This Row],[DATE]])</f>
        <v>2008</v>
      </c>
      <c r="K45" t="s">
        <v>631</v>
      </c>
      <c r="L45" t="s">
        <v>631</v>
      </c>
      <c r="M45" t="str">
        <f t="array" ref="M45">IF(Table1[[#This Row],[MARK]]=MIN(IF(Table1[YEAR]=Table1[[#This Row],[YEAR]],Table1[MARK])),"Y","N")</f>
        <v>N</v>
      </c>
      <c r="AA45" t="s">
        <v>127</v>
      </c>
      <c r="AB45">
        <v>6</v>
      </c>
      <c r="AD45" t="s">
        <v>198</v>
      </c>
      <c r="AE45">
        <f>COUNTIFS(Table1[COMPETITOR],Table2[[#This Row],[Athelete]],Table1[MARK],"&lt;10")</f>
        <v>9</v>
      </c>
      <c r="AF45" s="2">
        <f t="array" ref="AF45">MIN(IF(Table1[COMPETITOR]=Table2[[#This Row],[Athelete]],Table1[MARK]))</f>
        <v>9.93</v>
      </c>
      <c r="AG45" s="2">
        <f t="array" ref="AG45">MAX(IF(Table1[COMPETITOR]=Table2[[#This Row],[Athelete]],Table1[RANK]))</f>
        <v>42</v>
      </c>
      <c r="AH45">
        <f>COUNTIFS(Table1[COMPETITOR],Table2[[#This Row],[Athelete]],Table1[WR],"Y")</f>
        <v>0</v>
      </c>
      <c r="AI45">
        <f>COUNTIFS(Table1[COMPETITOR],Table2[[#This Row],[Athelete]],Table1[SB],"Y")</f>
        <v>0</v>
      </c>
      <c r="AJ45">
        <f>COUNTIFS(Table1[COMPETITOR],Table2[[#This Row],[Athelete]],Table1[POS],"1")</f>
        <v>1</v>
      </c>
      <c r="AK45" s="2">
        <f t="array" ref="AK45">MIN(IF(Table1[COMPETITOR]=Table2[[#This Row],[Athelete]],Table1[YEAR]))</f>
        <v>2012</v>
      </c>
      <c r="AL45" s="2">
        <f t="array" ref="AL45">MAX(IF(Table1[COMPETITOR]=Table2[[#This Row],[Athelete]],Table1[YEAR]))</f>
        <v>2014</v>
      </c>
    </row>
    <row r="46" spans="1:38" x14ac:dyDescent="0.25">
      <c r="B46" s="3">
        <v>9.82</v>
      </c>
      <c r="C46" t="s">
        <v>37</v>
      </c>
      <c r="D46" t="s">
        <v>28</v>
      </c>
      <c r="E46" s="1">
        <v>30278</v>
      </c>
      <c r="F46" t="s">
        <v>11</v>
      </c>
      <c r="G46">
        <v>1</v>
      </c>
      <c r="H46" t="s">
        <v>68</v>
      </c>
      <c r="I46" s="1">
        <v>40071</v>
      </c>
      <c r="J46" s="2">
        <f>YEAR(Table1[[#This Row],[DATE]])</f>
        <v>2009</v>
      </c>
      <c r="K46" t="s">
        <v>631</v>
      </c>
      <c r="L46" t="s">
        <v>631</v>
      </c>
      <c r="M46" t="str">
        <f t="array" ref="M46">IF(Table1[[#This Row],[MARK]]=MIN(IF(Table1[YEAR]=Table1[[#This Row],[YEAR]],Table1[MARK])),"Y","N")</f>
        <v>N</v>
      </c>
      <c r="AA46" t="s">
        <v>137</v>
      </c>
      <c r="AB46">
        <v>6</v>
      </c>
      <c r="AD46" t="s">
        <v>199</v>
      </c>
      <c r="AE46">
        <f>COUNTIFS(Table1[COMPETITOR],Table2[[#This Row],[Athelete]],Table1[MARK],"&lt;10")</f>
        <v>1</v>
      </c>
      <c r="AF46" s="2">
        <f t="array" ref="AF46">MIN(IF(Table1[COMPETITOR]=Table2[[#This Row],[Athelete]],Table1[MARK]))</f>
        <v>9.93</v>
      </c>
      <c r="AG46" s="2">
        <f t="array" ref="AG46">MAX(IF(Table1[COMPETITOR]=Table2[[#This Row],[Athelete]],Table1[RANK]))</f>
        <v>42</v>
      </c>
      <c r="AH46">
        <f>COUNTIFS(Table1[COMPETITOR],Table2[[#This Row],[Athelete]],Table1[WR],"Y")</f>
        <v>0</v>
      </c>
      <c r="AI46">
        <f>COUNTIFS(Table1[COMPETITOR],Table2[[#This Row],[Athelete]],Table1[SB],"Y")</f>
        <v>0</v>
      </c>
      <c r="AJ46">
        <f>COUNTIFS(Table1[COMPETITOR],Table2[[#This Row],[Athelete]],Table1[POS],"1")</f>
        <v>1</v>
      </c>
      <c r="AK46" s="2">
        <f t="array" ref="AK46">MIN(IF(Table1[COMPETITOR]=Table2[[#This Row],[Athelete]],Table1[YEAR]))</f>
        <v>2014</v>
      </c>
      <c r="AL46" s="2">
        <f t="array" ref="AL46">MAX(IF(Table1[COMPETITOR]=Table2[[#This Row],[Athelete]],Table1[YEAR]))</f>
        <v>2014</v>
      </c>
    </row>
    <row r="47" spans="1:38" x14ac:dyDescent="0.25">
      <c r="B47" s="3">
        <v>9.82</v>
      </c>
      <c r="C47" t="s">
        <v>52</v>
      </c>
      <c r="D47" t="s">
        <v>28</v>
      </c>
      <c r="E47" s="1">
        <v>30278</v>
      </c>
      <c r="F47" t="s">
        <v>11</v>
      </c>
      <c r="G47">
        <v>1</v>
      </c>
      <c r="H47" t="s">
        <v>36</v>
      </c>
      <c r="I47" s="1">
        <v>40339</v>
      </c>
      <c r="J47" s="2">
        <f>YEAR(Table1[[#This Row],[DATE]])</f>
        <v>2010</v>
      </c>
      <c r="K47" t="s">
        <v>631</v>
      </c>
      <c r="L47" t="s">
        <v>631</v>
      </c>
      <c r="M47" t="str">
        <f t="array" ref="M47">IF(Table1[[#This Row],[MARK]]=MIN(IF(Table1[YEAR]=Table1[[#This Row],[YEAR]],Table1[MARK])),"Y","N")</f>
        <v>N</v>
      </c>
      <c r="AA47" t="s">
        <v>79</v>
      </c>
      <c r="AB47">
        <v>6</v>
      </c>
      <c r="AD47" t="s">
        <v>191</v>
      </c>
      <c r="AE47">
        <f>COUNTIFS(Table1[COMPETITOR],Table2[[#This Row],[Athelete]],Table1[MARK],"&lt;10")</f>
        <v>1</v>
      </c>
      <c r="AF47" s="2">
        <f t="array" ref="AF47">MIN(IF(Table1[COMPETITOR]=Table2[[#This Row],[Athelete]],Table1[MARK]))</f>
        <v>9.93</v>
      </c>
      <c r="AG47" s="2">
        <f t="array" ref="AG47">MAX(IF(Table1[COMPETITOR]=Table2[[#This Row],[Athelete]],Table1[RANK]))</f>
        <v>42</v>
      </c>
      <c r="AH47">
        <f>COUNTIFS(Table1[COMPETITOR],Table2[[#This Row],[Athelete]],Table1[WR],"Y")</f>
        <v>0</v>
      </c>
      <c r="AI47">
        <f>COUNTIFS(Table1[COMPETITOR],Table2[[#This Row],[Athelete]],Table1[SB],"Y")</f>
        <v>1</v>
      </c>
      <c r="AJ47">
        <f>COUNTIFS(Table1[COMPETITOR],Table2[[#This Row],[Athelete]],Table1[POS],"1")</f>
        <v>0</v>
      </c>
      <c r="AK47" s="2">
        <f t="array" ref="AK47">MIN(IF(Table1[COMPETITOR]=Table2[[#This Row],[Athelete]],Table1[YEAR]))</f>
        <v>2003</v>
      </c>
      <c r="AL47" s="2">
        <f t="array" ref="AL47">MAX(IF(Table1[COMPETITOR]=Table2[[#This Row],[Athelete]],Table1[YEAR]))</f>
        <v>2003</v>
      </c>
    </row>
    <row r="48" spans="1:38" x14ac:dyDescent="0.25">
      <c r="B48" s="3">
        <v>9.82</v>
      </c>
      <c r="C48" t="s">
        <v>69</v>
      </c>
      <c r="D48" t="s">
        <v>10</v>
      </c>
      <c r="E48" s="1">
        <v>31645</v>
      </c>
      <c r="F48" t="s">
        <v>11</v>
      </c>
      <c r="G48">
        <v>1</v>
      </c>
      <c r="H48" t="s">
        <v>23</v>
      </c>
      <c r="I48" s="1">
        <v>40367</v>
      </c>
      <c r="J48" s="2">
        <f>YEAR(Table1[[#This Row],[DATE]])</f>
        <v>2010</v>
      </c>
      <c r="K48" t="s">
        <v>631</v>
      </c>
      <c r="L48" t="s">
        <v>631</v>
      </c>
      <c r="M48" t="str">
        <f t="array" ref="M48">IF(Table1[[#This Row],[MARK]]=MIN(IF(Table1[YEAR]=Table1[[#This Row],[YEAR]],Table1[MARK])),"Y","N")</f>
        <v>N</v>
      </c>
      <c r="AA48" t="s">
        <v>111</v>
      </c>
      <c r="AB48">
        <v>5</v>
      </c>
      <c r="AD48" t="s">
        <v>196</v>
      </c>
      <c r="AE48">
        <f>COUNTIFS(Table1[COMPETITOR],Table2[[#This Row],[Athelete]],Table1[MARK],"&lt;10")</f>
        <v>3</v>
      </c>
      <c r="AF48" s="2">
        <f t="array" ref="AF48">MIN(IF(Table1[COMPETITOR]=Table2[[#This Row],[Athelete]],Table1[MARK]))</f>
        <v>9.93</v>
      </c>
      <c r="AG48" s="2">
        <f t="array" ref="AG48">MAX(IF(Table1[COMPETITOR]=Table2[[#This Row],[Athelete]],Table1[RANK]))</f>
        <v>42</v>
      </c>
      <c r="AH48">
        <f>COUNTIFS(Table1[COMPETITOR],Table2[[#This Row],[Athelete]],Table1[WR],"Y")</f>
        <v>0</v>
      </c>
      <c r="AI48">
        <f>COUNTIFS(Table1[COMPETITOR],Table2[[#This Row],[Athelete]],Table1[SB],"Y")</f>
        <v>0</v>
      </c>
      <c r="AJ48">
        <f>COUNTIFS(Table1[COMPETITOR],Table2[[#This Row],[Athelete]],Table1[POS],"1")</f>
        <v>0</v>
      </c>
      <c r="AK48" s="2">
        <f t="array" ref="AK48">MIN(IF(Table1[COMPETITOR]=Table2[[#This Row],[Athelete]],Table1[YEAR]))</f>
        <v>2008</v>
      </c>
      <c r="AL48" s="2">
        <f t="array" ref="AL48">MAX(IF(Table1[COMPETITOR]=Table2[[#This Row],[Athelete]],Table1[YEAR]))</f>
        <v>2010</v>
      </c>
    </row>
    <row r="49" spans="1:38" x14ac:dyDescent="0.25">
      <c r="B49" s="3">
        <v>9.82</v>
      </c>
      <c r="C49" t="s">
        <v>15</v>
      </c>
      <c r="D49" t="s">
        <v>22</v>
      </c>
      <c r="E49" s="1">
        <v>32868</v>
      </c>
      <c r="F49" t="s">
        <v>11</v>
      </c>
      <c r="G49">
        <v>1</v>
      </c>
      <c r="H49" t="s">
        <v>44</v>
      </c>
      <c r="I49" s="1">
        <v>40794</v>
      </c>
      <c r="J49" s="2">
        <f>YEAR(Table1[[#This Row],[DATE]])</f>
        <v>2011</v>
      </c>
      <c r="K49" t="s">
        <v>631</v>
      </c>
      <c r="L49" t="s">
        <v>631</v>
      </c>
      <c r="M49" t="str">
        <f t="array" ref="M49">IF(Table1[[#This Row],[MARK]]=MIN(IF(Table1[YEAR]=Table1[[#This Row],[YEAR]],Table1[MARK])),"Y","N")</f>
        <v>N</v>
      </c>
      <c r="AA49" t="s">
        <v>42</v>
      </c>
      <c r="AB49">
        <v>5</v>
      </c>
      <c r="AD49" t="s">
        <v>201</v>
      </c>
      <c r="AE49">
        <f>COUNTIFS(Table1[COMPETITOR],Table2[[#This Row],[Athelete]],Table1[MARK],"&lt;10")</f>
        <v>4</v>
      </c>
      <c r="AF49" s="2">
        <f t="array" ref="AF49">MIN(IF(Table1[COMPETITOR]=Table2[[#This Row],[Athelete]],Table1[MARK]))</f>
        <v>9.94</v>
      </c>
      <c r="AG49" s="2">
        <f t="array" ref="AG49">MAX(IF(Table1[COMPETITOR]=Table2[[#This Row],[Athelete]],Table1[RANK]))</f>
        <v>48</v>
      </c>
      <c r="AH49">
        <f>COUNTIFS(Table1[COMPETITOR],Table2[[#This Row],[Athelete]],Table1[WR],"Y")</f>
        <v>0</v>
      </c>
      <c r="AI49">
        <f>COUNTIFS(Table1[COMPETITOR],Table2[[#This Row],[Athelete]],Table1[SB],"Y")</f>
        <v>0</v>
      </c>
      <c r="AJ49">
        <f>COUNTIFS(Table1[COMPETITOR],Table2[[#This Row],[Athelete]],Table1[POS],"1")</f>
        <v>1</v>
      </c>
      <c r="AK49" s="2">
        <f t="array" ref="AK49">MIN(IF(Table1[COMPETITOR]=Table2[[#This Row],[Athelete]],Table1[YEAR]))</f>
        <v>1992</v>
      </c>
      <c r="AL49" s="2">
        <f t="array" ref="AL49">MAX(IF(Table1[COMPETITOR]=Table2[[#This Row],[Athelete]],Table1[YEAR]))</f>
        <v>1994</v>
      </c>
    </row>
    <row r="50" spans="1:38" x14ac:dyDescent="0.25">
      <c r="B50" s="3">
        <v>9.82</v>
      </c>
      <c r="C50" t="s">
        <v>57</v>
      </c>
      <c r="D50" t="s">
        <v>22</v>
      </c>
      <c r="E50" s="1">
        <v>32868</v>
      </c>
      <c r="F50" t="s">
        <v>11</v>
      </c>
      <c r="G50">
        <v>1</v>
      </c>
      <c r="H50" t="s">
        <v>12</v>
      </c>
      <c r="I50" s="1">
        <v>40797</v>
      </c>
      <c r="J50" s="2">
        <f>YEAR(Table1[[#This Row],[DATE]])</f>
        <v>2011</v>
      </c>
      <c r="K50" t="s">
        <v>631</v>
      </c>
      <c r="L50" t="s">
        <v>631</v>
      </c>
      <c r="M50" t="str">
        <f t="array" ref="M50">IF(Table1[[#This Row],[MARK]]=MIN(IF(Table1[YEAR]=Table1[[#This Row],[YEAR]],Table1[MARK])),"Y","N")</f>
        <v>N</v>
      </c>
      <c r="AA50" t="s">
        <v>281</v>
      </c>
      <c r="AB50">
        <v>5</v>
      </c>
      <c r="AD50" t="s">
        <v>206</v>
      </c>
      <c r="AE50">
        <f>COUNTIFS(Table1[COMPETITOR],Table2[[#This Row],[Athelete]],Table1[MARK],"&lt;10")</f>
        <v>6</v>
      </c>
      <c r="AF50" s="2">
        <f t="array" ref="AF50">MIN(IF(Table1[COMPETITOR]=Table2[[#This Row],[Athelete]],Table1[MARK]))</f>
        <v>9.94</v>
      </c>
      <c r="AG50" s="2">
        <f t="array" ref="AG50">MAX(IF(Table1[COMPETITOR]=Table2[[#This Row],[Athelete]],Table1[RANK]))</f>
        <v>48</v>
      </c>
      <c r="AH50">
        <f>COUNTIFS(Table1[COMPETITOR],Table2[[#This Row],[Athelete]],Table1[WR],"Y")</f>
        <v>0</v>
      </c>
      <c r="AI50">
        <f>COUNTIFS(Table1[COMPETITOR],Table2[[#This Row],[Athelete]],Table1[SB],"Y")</f>
        <v>0</v>
      </c>
      <c r="AJ50">
        <f>COUNTIFS(Table1[COMPETITOR],Table2[[#This Row],[Athelete]],Table1[POS],"1")</f>
        <v>0</v>
      </c>
      <c r="AK50" s="2">
        <f t="array" ref="AK50">MIN(IF(Table1[COMPETITOR]=Table2[[#This Row],[Athelete]],Table1[YEAR]))</f>
        <v>2000</v>
      </c>
      <c r="AL50" s="2">
        <f t="array" ref="AL50">MAX(IF(Table1[COMPETITOR]=Table2[[#This Row],[Athelete]],Table1[YEAR]))</f>
        <v>2002</v>
      </c>
    </row>
    <row r="51" spans="1:38" x14ac:dyDescent="0.25">
      <c r="B51" s="3">
        <v>9.82</v>
      </c>
      <c r="C51" t="s">
        <v>33</v>
      </c>
      <c r="D51" t="s">
        <v>10</v>
      </c>
      <c r="E51" s="1">
        <v>31645</v>
      </c>
      <c r="F51" t="s">
        <v>11</v>
      </c>
      <c r="G51" t="s">
        <v>25</v>
      </c>
      <c r="H51" t="s">
        <v>84</v>
      </c>
      <c r="I51" s="1">
        <v>40973</v>
      </c>
      <c r="J51" s="2">
        <f>YEAR(Table1[[#This Row],[DATE]])</f>
        <v>2012</v>
      </c>
      <c r="K51" t="s">
        <v>631</v>
      </c>
      <c r="L51" t="s">
        <v>631</v>
      </c>
      <c r="M51" t="str">
        <f t="array" ref="M51">IF(Table1[[#This Row],[MARK]]=MIN(IF(Table1[YEAR]=Table1[[#This Row],[YEAR]],Table1[MARK])),"Y","N")</f>
        <v>N</v>
      </c>
      <c r="AA51" t="s">
        <v>175</v>
      </c>
      <c r="AB51">
        <v>5</v>
      </c>
      <c r="AD51" t="s">
        <v>223</v>
      </c>
      <c r="AE51">
        <f>COUNTIFS(Table1[COMPETITOR],Table2[[#This Row],[Athelete]],Table1[MARK],"&lt;10")</f>
        <v>2</v>
      </c>
      <c r="AF51" s="2">
        <f t="array" ref="AF51">MIN(IF(Table1[COMPETITOR]=Table2[[#This Row],[Athelete]],Table1[MARK]))</f>
        <v>9.9499999999999993</v>
      </c>
      <c r="AG51" s="2">
        <f t="array" ref="AG51">MAX(IF(Table1[COMPETITOR]=Table2[[#This Row],[Athelete]],Table1[RANK]))</f>
        <v>50</v>
      </c>
      <c r="AH51">
        <f>COUNTIFS(Table1[COMPETITOR],Table2[[#This Row],[Athelete]],Table1[WR],"Y")</f>
        <v>0</v>
      </c>
      <c r="AI51">
        <f>COUNTIFS(Table1[COMPETITOR],Table2[[#This Row],[Athelete]],Table1[SB],"Y")</f>
        <v>0</v>
      </c>
      <c r="AJ51">
        <f>COUNTIFS(Table1[COMPETITOR],Table2[[#This Row],[Athelete]],Table1[POS],"1")</f>
        <v>3</v>
      </c>
      <c r="AK51" s="2">
        <f t="array" ref="AK51">MIN(IF(Table1[COMPETITOR]=Table2[[#This Row],[Athelete]],Table1[YEAR]))</f>
        <v>2003</v>
      </c>
      <c r="AL51" s="2">
        <f t="array" ref="AL51">MAX(IF(Table1[COMPETITOR]=Table2[[#This Row],[Athelete]],Table1[YEAR]))</f>
        <v>2003</v>
      </c>
    </row>
    <row r="52" spans="1:38" x14ac:dyDescent="0.25">
      <c r="B52" s="3">
        <v>9.82</v>
      </c>
      <c r="C52" t="s">
        <v>70</v>
      </c>
      <c r="D52" t="s">
        <v>53</v>
      </c>
      <c r="E52" s="1">
        <v>29992</v>
      </c>
      <c r="F52" t="s">
        <v>19</v>
      </c>
      <c r="G52" t="s">
        <v>71</v>
      </c>
      <c r="H52" t="s">
        <v>268</v>
      </c>
      <c r="I52" s="1">
        <v>41126</v>
      </c>
      <c r="J52" s="2">
        <f>YEAR(Table1[[#This Row],[DATE]])</f>
        <v>2012</v>
      </c>
      <c r="K52" t="s">
        <v>631</v>
      </c>
      <c r="L52" t="s">
        <v>631</v>
      </c>
      <c r="M52" t="str">
        <f t="array" ref="M52">IF(Table1[[#This Row],[MARK]]=MIN(IF(Table1[YEAR]=Table1[[#This Row],[YEAR]],Table1[MARK])),"Y","N")</f>
        <v>N</v>
      </c>
      <c r="AA52" t="s">
        <v>218</v>
      </c>
      <c r="AB52">
        <v>5</v>
      </c>
      <c r="AD52" t="s">
        <v>219</v>
      </c>
      <c r="AE52">
        <f>COUNTIFS(Table1[COMPETITOR],Table2[[#This Row],[Athelete]],Table1[MARK],"&lt;10")</f>
        <v>1</v>
      </c>
      <c r="AF52" s="2">
        <f t="array" ref="AF52">MIN(IF(Table1[COMPETITOR]=Table2[[#This Row],[Athelete]],Table1[MARK]))</f>
        <v>9.9499999999999993</v>
      </c>
      <c r="AG52" s="2">
        <f t="array" ref="AG52">MAX(IF(Table1[COMPETITOR]=Table2[[#This Row],[Athelete]],Table1[RANK]))</f>
        <v>50</v>
      </c>
      <c r="AH52">
        <f>COUNTIFS(Table1[COMPETITOR],Table2[[#This Row],[Athelete]],Table1[WR],"Y")</f>
        <v>0</v>
      </c>
      <c r="AI52">
        <f>COUNTIFS(Table1[COMPETITOR],Table2[[#This Row],[Athelete]],Table1[SB],"Y")</f>
        <v>0</v>
      </c>
      <c r="AJ52">
        <f>COUNTIFS(Table1[COMPETITOR],Table2[[#This Row],[Athelete]],Table1[POS],"1")</f>
        <v>2</v>
      </c>
      <c r="AK52" s="2">
        <f t="array" ref="AK52">MIN(IF(Table1[COMPETITOR]=Table2[[#This Row],[Athelete]],Table1[YEAR]))</f>
        <v>1996</v>
      </c>
      <c r="AL52" s="2">
        <f t="array" ref="AL52">MAX(IF(Table1[COMPETITOR]=Table2[[#This Row],[Athelete]],Table1[YEAR]))</f>
        <v>1998</v>
      </c>
    </row>
    <row r="53" spans="1:38" x14ac:dyDescent="0.25">
      <c r="A53">
        <v>9</v>
      </c>
      <c r="B53" s="3">
        <v>9.82</v>
      </c>
      <c r="C53" t="s">
        <v>24</v>
      </c>
      <c r="D53" t="s">
        <v>72</v>
      </c>
      <c r="E53" s="1">
        <v>31205</v>
      </c>
      <c r="F53" t="s">
        <v>73</v>
      </c>
      <c r="G53" t="s">
        <v>74</v>
      </c>
      <c r="H53" t="s">
        <v>75</v>
      </c>
      <c r="I53" s="1">
        <v>41811</v>
      </c>
      <c r="J53" s="2">
        <f>YEAR(Table1[[#This Row],[DATE]])</f>
        <v>2014</v>
      </c>
      <c r="K53" t="s">
        <v>631</v>
      </c>
      <c r="L53" t="s">
        <v>631</v>
      </c>
      <c r="M53" t="str">
        <f t="array" ref="M53">IF(Table1[[#This Row],[MARK]]=MIN(IF(Table1[YEAR]=Table1[[#This Row],[YEAR]],Table1[MARK])),"Y","N")</f>
        <v>N</v>
      </c>
      <c r="AA53" t="s">
        <v>224</v>
      </c>
      <c r="AB53">
        <v>4</v>
      </c>
      <c r="AD53" t="s">
        <v>213</v>
      </c>
      <c r="AE53">
        <f>COUNTIFS(Table1[COMPETITOR],Table2[[#This Row],[Athelete]],Table1[MARK],"&lt;10")</f>
        <v>1</v>
      </c>
      <c r="AF53" s="2">
        <f t="array" ref="AF53">MIN(IF(Table1[COMPETITOR]=Table2[[#This Row],[Athelete]],Table1[MARK]))</f>
        <v>9.9499999999999993</v>
      </c>
      <c r="AG53" s="2">
        <f t="array" ref="AG53">MAX(IF(Table1[COMPETITOR]=Table2[[#This Row],[Athelete]],Table1[RANK]))</f>
        <v>50</v>
      </c>
      <c r="AH53">
        <f>COUNTIFS(Table1[COMPETITOR],Table2[[#This Row],[Athelete]],Table1[WR],"Y")</f>
        <v>1</v>
      </c>
      <c r="AI53">
        <f>COUNTIFS(Table1[COMPETITOR],Table2[[#This Row],[Athelete]],Table1[SB],"Y")</f>
        <v>1</v>
      </c>
      <c r="AJ53">
        <f>COUNTIFS(Table1[COMPETITOR],Table2[[#This Row],[Athelete]],Table1[POS],"1")</f>
        <v>1</v>
      </c>
      <c r="AK53" s="2">
        <f t="array" ref="AK53">MIN(IF(Table1[COMPETITOR]=Table2[[#This Row],[Athelete]],Table1[YEAR]))</f>
        <v>1968</v>
      </c>
      <c r="AL53" s="2">
        <f t="array" ref="AL53">MAX(IF(Table1[COMPETITOR]=Table2[[#This Row],[Athelete]],Table1[YEAR]))</f>
        <v>1968</v>
      </c>
    </row>
    <row r="54" spans="1:38" x14ac:dyDescent="0.25">
      <c r="B54" s="3">
        <v>9.82</v>
      </c>
      <c r="C54" t="s">
        <v>21</v>
      </c>
      <c r="D54" t="s">
        <v>53</v>
      </c>
      <c r="E54" s="1">
        <v>29992</v>
      </c>
      <c r="F54" t="s">
        <v>19</v>
      </c>
      <c r="G54">
        <v>1</v>
      </c>
      <c r="H54" t="s">
        <v>76</v>
      </c>
      <c r="I54" s="1">
        <v>41834</v>
      </c>
      <c r="J54" s="2">
        <f>YEAR(Table1[[#This Row],[DATE]])</f>
        <v>2014</v>
      </c>
      <c r="K54" t="s">
        <v>631</v>
      </c>
      <c r="L54" t="s">
        <v>631</v>
      </c>
      <c r="M54" t="str">
        <f t="array" ref="M54">IF(Table1[[#This Row],[MARK]]=MIN(IF(Table1[YEAR]=Table1[[#This Row],[YEAR]],Table1[MARK])),"Y","N")</f>
        <v>N</v>
      </c>
      <c r="AA54" t="s">
        <v>118</v>
      </c>
      <c r="AB54">
        <v>4</v>
      </c>
      <c r="AD54" t="s">
        <v>238</v>
      </c>
      <c r="AE54">
        <f>COUNTIFS(Table1[COMPETITOR],Table2[[#This Row],[Athelete]],Table1[MARK],"&lt;10")</f>
        <v>5</v>
      </c>
      <c r="AF54" s="2">
        <f t="array" ref="AF54">MIN(IF(Table1[COMPETITOR]=Table2[[#This Row],[Athelete]],Table1[MARK]))</f>
        <v>9.9499999999999993</v>
      </c>
      <c r="AG54" s="2">
        <f t="array" ref="AG54">MAX(IF(Table1[COMPETITOR]=Table2[[#This Row],[Athelete]],Table1[RANK]))</f>
        <v>50</v>
      </c>
      <c r="AH54">
        <f>COUNTIFS(Table1[COMPETITOR],Table2[[#This Row],[Athelete]],Table1[WR],"Y")</f>
        <v>0</v>
      </c>
      <c r="AI54">
        <f>COUNTIFS(Table1[COMPETITOR],Table2[[#This Row],[Athelete]],Table1[SB],"Y")</f>
        <v>0</v>
      </c>
      <c r="AJ54">
        <f>COUNTIFS(Table1[COMPETITOR],Table2[[#This Row],[Athelete]],Table1[POS],"1")</f>
        <v>1</v>
      </c>
      <c r="AK54" s="2">
        <f t="array" ref="AK54">MIN(IF(Table1[COMPETITOR]=Table2[[#This Row],[Athelete]],Table1[YEAR]))</f>
        <v>2013</v>
      </c>
      <c r="AL54" s="2">
        <f t="array" ref="AL54">MAX(IF(Table1[COMPETITOR]=Table2[[#This Row],[Athelete]],Table1[YEAR]))</f>
        <v>2014</v>
      </c>
    </row>
    <row r="55" spans="1:38" x14ac:dyDescent="0.25">
      <c r="B55" s="3">
        <v>9.83</v>
      </c>
      <c r="C55" t="s">
        <v>50</v>
      </c>
      <c r="D55" t="s">
        <v>28</v>
      </c>
      <c r="E55" s="1">
        <v>30278</v>
      </c>
      <c r="F55" t="s">
        <v>11</v>
      </c>
      <c r="G55">
        <v>1</v>
      </c>
      <c r="H55" t="s">
        <v>77</v>
      </c>
      <c r="I55" s="1">
        <v>39347</v>
      </c>
      <c r="J55" s="2">
        <f>YEAR(Table1[[#This Row],[DATE]])</f>
        <v>2007</v>
      </c>
      <c r="K55" t="s">
        <v>631</v>
      </c>
      <c r="L55" t="s">
        <v>631</v>
      </c>
      <c r="M55" t="str">
        <f t="array" ref="M55">IF(Table1[[#This Row],[MARK]]=MIN(IF(Table1[YEAR]=Table1[[#This Row],[YEAR]],Table1[MARK])),"Y","N")</f>
        <v>N</v>
      </c>
      <c r="AA55" t="s">
        <v>515</v>
      </c>
      <c r="AB55">
        <v>4</v>
      </c>
      <c r="AD55" t="s">
        <v>215</v>
      </c>
      <c r="AE55">
        <f>COUNTIFS(Table1[COMPETITOR],Table2[[#This Row],[Athelete]],Table1[MARK],"&lt;10")</f>
        <v>3</v>
      </c>
      <c r="AF55" s="2">
        <f t="array" ref="AF55">MIN(IF(Table1[COMPETITOR]=Table2[[#This Row],[Athelete]],Table1[MARK]))</f>
        <v>9.9499999999999993</v>
      </c>
      <c r="AG55" s="2">
        <f t="array" ref="AG55">MAX(IF(Table1[COMPETITOR]=Table2[[#This Row],[Athelete]],Table1[RANK]))</f>
        <v>50</v>
      </c>
      <c r="AH55">
        <f>COUNTIFS(Table1[COMPETITOR],Table2[[#This Row],[Athelete]],Table1[WR],"Y")</f>
        <v>0</v>
      </c>
      <c r="AI55">
        <f>COUNTIFS(Table1[COMPETITOR],Table2[[#This Row],[Athelete]],Table1[SB],"Y")</f>
        <v>0</v>
      </c>
      <c r="AJ55">
        <f>COUNTIFS(Table1[COMPETITOR],Table2[[#This Row],[Athelete]],Table1[POS],"1")</f>
        <v>1</v>
      </c>
      <c r="AK55" s="2">
        <f t="array" ref="AK55">MIN(IF(Table1[COMPETITOR]=Table2[[#This Row],[Athelete]],Table1[YEAR]))</f>
        <v>1992</v>
      </c>
      <c r="AL55" s="2">
        <f t="array" ref="AL55">MAX(IF(Table1[COMPETITOR]=Table2[[#This Row],[Athelete]],Table1[YEAR]))</f>
        <v>1994</v>
      </c>
    </row>
    <row r="56" spans="1:38" x14ac:dyDescent="0.25">
      <c r="B56" s="3">
        <v>9.83</v>
      </c>
      <c r="C56" t="s">
        <v>78</v>
      </c>
      <c r="D56" t="s">
        <v>10</v>
      </c>
      <c r="E56" s="1">
        <v>31645</v>
      </c>
      <c r="F56" t="s">
        <v>11</v>
      </c>
      <c r="G56" t="s">
        <v>25</v>
      </c>
      <c r="H56" t="s">
        <v>44</v>
      </c>
      <c r="I56" s="1">
        <v>39689</v>
      </c>
      <c r="J56" s="2">
        <f>YEAR(Table1[[#This Row],[DATE]])</f>
        <v>2008</v>
      </c>
      <c r="K56" t="s">
        <v>631</v>
      </c>
      <c r="L56" t="s">
        <v>631</v>
      </c>
      <c r="M56" t="str">
        <f t="array" ref="M56">IF(Table1[[#This Row],[MARK]]=MIN(IF(Table1[YEAR]=Table1[[#This Row],[YEAR]],Table1[MARK])),"Y","N")</f>
        <v>N</v>
      </c>
      <c r="AA56" t="s">
        <v>203</v>
      </c>
      <c r="AB56">
        <v>4</v>
      </c>
      <c r="AD56" t="s">
        <v>222</v>
      </c>
      <c r="AE56">
        <f>COUNTIFS(Table1[COMPETITOR],Table2[[#This Row],[Athelete]],Table1[MARK],"&lt;10")</f>
        <v>1</v>
      </c>
      <c r="AF56" s="2">
        <f t="array" ref="AF56">MIN(IF(Table1[COMPETITOR]=Table2[[#This Row],[Athelete]],Table1[MARK]))</f>
        <v>9.9499999999999993</v>
      </c>
      <c r="AG56" s="2">
        <f t="array" ref="AG56">MAX(IF(Table1[COMPETITOR]=Table2[[#This Row],[Athelete]],Table1[RANK]))</f>
        <v>50</v>
      </c>
      <c r="AH56">
        <f>COUNTIFS(Table1[COMPETITOR],Table2[[#This Row],[Athelete]],Table1[WR],"Y")</f>
        <v>0</v>
      </c>
      <c r="AI56">
        <f>COUNTIFS(Table1[COMPETITOR],Table2[[#This Row],[Athelete]],Table1[SB],"Y")</f>
        <v>0</v>
      </c>
      <c r="AJ56">
        <f>COUNTIFS(Table1[COMPETITOR],Table2[[#This Row],[Athelete]],Table1[POS],"1")</f>
        <v>1</v>
      </c>
      <c r="AK56" s="2">
        <f t="array" ref="AK56">MIN(IF(Table1[COMPETITOR]=Table2[[#This Row],[Athelete]],Table1[YEAR]))</f>
        <v>2002</v>
      </c>
      <c r="AL56" s="2">
        <f t="array" ref="AL56">MAX(IF(Table1[COMPETITOR]=Table2[[#This Row],[Athelete]],Table1[YEAR]))</f>
        <v>2002</v>
      </c>
    </row>
    <row r="57" spans="1:38" x14ac:dyDescent="0.25">
      <c r="B57" s="3">
        <v>9.83</v>
      </c>
      <c r="C57" t="s">
        <v>47</v>
      </c>
      <c r="D57" t="s">
        <v>28</v>
      </c>
      <c r="E57" s="1">
        <v>30278</v>
      </c>
      <c r="F57" t="s">
        <v>11</v>
      </c>
      <c r="G57">
        <v>2</v>
      </c>
      <c r="H57" t="s">
        <v>35</v>
      </c>
      <c r="I57" s="1">
        <v>39696</v>
      </c>
      <c r="J57" s="2">
        <f>YEAR(Table1[[#This Row],[DATE]])</f>
        <v>2008</v>
      </c>
      <c r="K57" t="s">
        <v>631</v>
      </c>
      <c r="L57" t="s">
        <v>631</v>
      </c>
      <c r="M57" t="str">
        <f t="array" ref="M57">IF(Table1[[#This Row],[MARK]]=MIN(IF(Table1[YEAR]=Table1[[#This Row],[YEAR]],Table1[MARK])),"Y","N")</f>
        <v>N</v>
      </c>
      <c r="AA57" t="s">
        <v>180</v>
      </c>
      <c r="AB57">
        <v>4</v>
      </c>
      <c r="AD57" t="s">
        <v>225</v>
      </c>
      <c r="AE57">
        <f>COUNTIFS(Table1[COMPETITOR],Table2[[#This Row],[Athelete]],Table1[MARK],"&lt;10")</f>
        <v>2</v>
      </c>
      <c r="AF57" s="2">
        <f t="array" ref="AF57">MIN(IF(Table1[COMPETITOR]=Table2[[#This Row],[Athelete]],Table1[MARK]))</f>
        <v>9.9499999999999993</v>
      </c>
      <c r="AG57" s="2">
        <f t="array" ref="AG57">MAX(IF(Table1[COMPETITOR]=Table2[[#This Row],[Athelete]],Table1[RANK]))</f>
        <v>50</v>
      </c>
      <c r="AH57">
        <f>COUNTIFS(Table1[COMPETITOR],Table2[[#This Row],[Athelete]],Table1[WR],"Y")</f>
        <v>0</v>
      </c>
      <c r="AI57">
        <f>COUNTIFS(Table1[COMPETITOR],Table2[[#This Row],[Athelete]],Table1[SB],"Y")</f>
        <v>0</v>
      </c>
      <c r="AJ57">
        <f>COUNTIFS(Table1[COMPETITOR],Table2[[#This Row],[Athelete]],Table1[POS],"1")</f>
        <v>0</v>
      </c>
      <c r="AK57" s="2">
        <f t="array" ref="AK57">MIN(IF(Table1[COMPETITOR]=Table2[[#This Row],[Athelete]],Table1[YEAR]))</f>
        <v>2003</v>
      </c>
      <c r="AL57" s="2">
        <f t="array" ref="AL57">MAX(IF(Table1[COMPETITOR]=Table2[[#This Row],[Athelete]],Table1[YEAR]))</f>
        <v>2004</v>
      </c>
    </row>
    <row r="58" spans="1:38" x14ac:dyDescent="0.25">
      <c r="B58" s="3">
        <v>9.83</v>
      </c>
      <c r="C58" t="s">
        <v>78</v>
      </c>
      <c r="D58" t="s">
        <v>28</v>
      </c>
      <c r="E58" s="1">
        <v>30278</v>
      </c>
      <c r="F58" t="s">
        <v>11</v>
      </c>
      <c r="G58">
        <v>1</v>
      </c>
      <c r="H58" t="s">
        <v>79</v>
      </c>
      <c r="I58" s="1">
        <v>40264</v>
      </c>
      <c r="J58" s="2">
        <f>YEAR(Table1[[#This Row],[DATE]])</f>
        <v>2010</v>
      </c>
      <c r="K58" t="s">
        <v>631</v>
      </c>
      <c r="L58" t="s">
        <v>631</v>
      </c>
      <c r="M58" t="str">
        <f t="array" ref="M58">IF(Table1[[#This Row],[MARK]]=MIN(IF(Table1[YEAR]=Table1[[#This Row],[YEAR]],Table1[MARK])),"Y","N")</f>
        <v>N</v>
      </c>
      <c r="AA58" t="s">
        <v>406</v>
      </c>
      <c r="AB58">
        <v>4</v>
      </c>
      <c r="AD58" t="s">
        <v>231</v>
      </c>
      <c r="AE58">
        <f>COUNTIFS(Table1[COMPETITOR],Table2[[#This Row],[Athelete]],Table1[MARK],"&lt;10")</f>
        <v>2</v>
      </c>
      <c r="AF58" s="2">
        <f t="array" ref="AF58">MIN(IF(Table1[COMPETITOR]=Table2[[#This Row],[Athelete]],Table1[MARK]))</f>
        <v>9.9499999999999993</v>
      </c>
      <c r="AG58" s="2">
        <f t="array" ref="AG58">MAX(IF(Table1[COMPETITOR]=Table2[[#This Row],[Athelete]],Table1[RANK]))</f>
        <v>50</v>
      </c>
      <c r="AH58">
        <f>COUNTIFS(Table1[COMPETITOR],Table2[[#This Row],[Athelete]],Table1[WR],"Y")</f>
        <v>0</v>
      </c>
      <c r="AI58">
        <f>COUNTIFS(Table1[COMPETITOR],Table2[[#This Row],[Athelete]],Table1[SB],"Y")</f>
        <v>0</v>
      </c>
      <c r="AJ58">
        <f>COUNTIFS(Table1[COMPETITOR],Table2[[#This Row],[Athelete]],Table1[POS],"1")</f>
        <v>0</v>
      </c>
      <c r="AK58" s="2">
        <f t="array" ref="AK58">MIN(IF(Table1[COMPETITOR]=Table2[[#This Row],[Athelete]],Table1[YEAR]))</f>
        <v>2010</v>
      </c>
      <c r="AL58" s="2">
        <f t="array" ref="AL58">MAX(IF(Table1[COMPETITOR]=Table2[[#This Row],[Athelete]],Table1[YEAR]))</f>
        <v>2010</v>
      </c>
    </row>
    <row r="59" spans="1:38" x14ac:dyDescent="0.25">
      <c r="B59" s="3">
        <v>9.83</v>
      </c>
      <c r="C59" t="s">
        <v>70</v>
      </c>
      <c r="D59" t="s">
        <v>53</v>
      </c>
      <c r="E59" s="1">
        <v>29992</v>
      </c>
      <c r="F59" t="s">
        <v>19</v>
      </c>
      <c r="G59" t="s">
        <v>74</v>
      </c>
      <c r="H59" t="s">
        <v>30</v>
      </c>
      <c r="I59" s="1">
        <v>41889</v>
      </c>
      <c r="J59" s="2">
        <f>YEAR(Table1[[#This Row],[DATE]])</f>
        <v>2014</v>
      </c>
      <c r="K59" t="s">
        <v>631</v>
      </c>
      <c r="L59" t="s">
        <v>631</v>
      </c>
      <c r="M59" t="str">
        <f t="array" ref="M59">IF(Table1[[#This Row],[MARK]]=MIN(IF(Table1[YEAR]=Table1[[#This Row],[YEAR]],Table1[MARK])),"Y","N")</f>
        <v>N</v>
      </c>
      <c r="AA59" t="s">
        <v>122</v>
      </c>
      <c r="AB59">
        <v>4</v>
      </c>
      <c r="AD59" t="s">
        <v>226</v>
      </c>
      <c r="AE59">
        <f>COUNTIFS(Table1[COMPETITOR],Table2[[#This Row],[Athelete]],Table1[MARK],"&lt;10")</f>
        <v>1</v>
      </c>
      <c r="AF59" s="2">
        <f t="array" ref="AF59">MIN(IF(Table1[COMPETITOR]=Table2[[#This Row],[Athelete]],Table1[MARK]))</f>
        <v>9.9499999999999993</v>
      </c>
      <c r="AG59" s="2">
        <f t="array" ref="AG59">MAX(IF(Table1[COMPETITOR]=Table2[[#This Row],[Athelete]],Table1[RANK]))</f>
        <v>50</v>
      </c>
      <c r="AH59">
        <f>COUNTIFS(Table1[COMPETITOR],Table2[[#This Row],[Athelete]],Table1[WR],"Y")</f>
        <v>0</v>
      </c>
      <c r="AI59">
        <f>COUNTIFS(Table1[COMPETITOR],Table2[[#This Row],[Athelete]],Table1[SB],"Y")</f>
        <v>0</v>
      </c>
      <c r="AJ59">
        <f>COUNTIFS(Table1[COMPETITOR],Table2[[#This Row],[Athelete]],Table1[POS],"1")</f>
        <v>0</v>
      </c>
      <c r="AK59" s="2">
        <f t="array" ref="AK59">MIN(IF(Table1[COMPETITOR]=Table2[[#This Row],[Athelete]],Table1[YEAR]))</f>
        <v>2008</v>
      </c>
      <c r="AL59" s="2">
        <f t="array" ref="AL59">MAX(IF(Table1[COMPETITOR]=Table2[[#This Row],[Athelete]],Table1[YEAR]))</f>
        <v>2008</v>
      </c>
    </row>
    <row r="60" spans="1:38" x14ac:dyDescent="0.25">
      <c r="A60">
        <v>10</v>
      </c>
      <c r="B60" s="3">
        <v>9.84</v>
      </c>
      <c r="C60" t="s">
        <v>70</v>
      </c>
      <c r="D60" t="s">
        <v>80</v>
      </c>
      <c r="E60" s="1">
        <v>24822</v>
      </c>
      <c r="F60" t="s">
        <v>81</v>
      </c>
      <c r="G60">
        <v>1</v>
      </c>
      <c r="H60" t="s">
        <v>82</v>
      </c>
      <c r="I60" s="1">
        <v>35273</v>
      </c>
      <c r="J60" s="2">
        <f>YEAR(Table1[[#This Row],[DATE]])</f>
        <v>1996</v>
      </c>
      <c r="K60" t="s">
        <v>631</v>
      </c>
      <c r="L60" t="s">
        <v>630</v>
      </c>
      <c r="M60" t="str">
        <f t="array" ref="M60">IF(Table1[[#This Row],[MARK]]=MIN(IF(Table1[YEAR]=Table1[[#This Row],[YEAR]],Table1[MARK])),"Y","N")</f>
        <v>Y</v>
      </c>
      <c r="AA60" t="s">
        <v>426</v>
      </c>
      <c r="AB60">
        <v>4</v>
      </c>
      <c r="AD60" t="s">
        <v>230</v>
      </c>
      <c r="AE60">
        <f>COUNTIFS(Table1[COMPETITOR],Table2[[#This Row],[Athelete]],Table1[MARK],"&lt;10")</f>
        <v>1</v>
      </c>
      <c r="AF60" s="2">
        <f t="array" ref="AF60">MIN(IF(Table1[COMPETITOR]=Table2[[#This Row],[Athelete]],Table1[MARK]))</f>
        <v>9.9499999999999993</v>
      </c>
      <c r="AG60" s="2">
        <f t="array" ref="AG60">MAX(IF(Table1[COMPETITOR]=Table2[[#This Row],[Athelete]],Table1[RANK]))</f>
        <v>50</v>
      </c>
      <c r="AH60">
        <f>COUNTIFS(Table1[COMPETITOR],Table2[[#This Row],[Athelete]],Table1[WR],"Y")</f>
        <v>0</v>
      </c>
      <c r="AI60">
        <f>COUNTIFS(Table1[COMPETITOR],Table2[[#This Row],[Athelete]],Table1[SB],"Y")</f>
        <v>0</v>
      </c>
      <c r="AJ60">
        <f>COUNTIFS(Table1[COMPETITOR],Table2[[#This Row],[Athelete]],Table1[POS],"1")</f>
        <v>0</v>
      </c>
      <c r="AK60" s="2">
        <f t="array" ref="AK60">MIN(IF(Table1[COMPETITOR]=Table2[[#This Row],[Athelete]],Table1[YEAR]))</f>
        <v>2010</v>
      </c>
      <c r="AL60" s="2">
        <f t="array" ref="AL60">MAX(IF(Table1[COMPETITOR]=Table2[[#This Row],[Athelete]],Table1[YEAR]))</f>
        <v>2010</v>
      </c>
    </row>
    <row r="61" spans="1:38" x14ac:dyDescent="0.25">
      <c r="A61">
        <v>10</v>
      </c>
      <c r="B61" s="3">
        <v>9.84</v>
      </c>
      <c r="C61" t="s">
        <v>27</v>
      </c>
      <c r="D61" t="s">
        <v>83</v>
      </c>
      <c r="E61" s="1">
        <v>24665</v>
      </c>
      <c r="F61" t="s">
        <v>81</v>
      </c>
      <c r="G61">
        <v>2</v>
      </c>
      <c r="H61" t="s">
        <v>64</v>
      </c>
      <c r="I61" s="1">
        <v>36394</v>
      </c>
      <c r="J61" s="2">
        <f>YEAR(Table1[[#This Row],[DATE]])</f>
        <v>1999</v>
      </c>
      <c r="K61" t="s">
        <v>630</v>
      </c>
      <c r="L61" t="s">
        <v>631</v>
      </c>
      <c r="M61" t="str">
        <f t="array" ref="M61">IF(Table1[[#This Row],[MARK]]=MIN(IF(Table1[YEAR]=Table1[[#This Row],[YEAR]],Table1[MARK])),"Y","N")</f>
        <v>N</v>
      </c>
      <c r="AA61" t="s">
        <v>243</v>
      </c>
      <c r="AB61">
        <v>3</v>
      </c>
      <c r="AD61" t="s">
        <v>235</v>
      </c>
      <c r="AE61">
        <f>COUNTIFS(Table1[COMPETITOR],Table2[[#This Row],[Athelete]],Table1[MARK],"&lt;10")</f>
        <v>1</v>
      </c>
      <c r="AF61" s="2">
        <f t="array" ref="AF61">MIN(IF(Table1[COMPETITOR]=Table2[[#This Row],[Athelete]],Table1[MARK]))</f>
        <v>9.9499999999999993</v>
      </c>
      <c r="AG61" s="2">
        <f t="array" ref="AG61">MAX(IF(Table1[COMPETITOR]=Table2[[#This Row],[Athelete]],Table1[RANK]))</f>
        <v>50</v>
      </c>
      <c r="AH61">
        <f>COUNTIFS(Table1[COMPETITOR],Table2[[#This Row],[Athelete]],Table1[WR],"Y")</f>
        <v>0</v>
      </c>
      <c r="AI61">
        <f>COUNTIFS(Table1[COMPETITOR],Table2[[#This Row],[Athelete]],Table1[SB],"Y")</f>
        <v>0</v>
      </c>
      <c r="AJ61">
        <f>COUNTIFS(Table1[COMPETITOR],Table2[[#This Row],[Athelete]],Table1[POS],"1")</f>
        <v>0</v>
      </c>
      <c r="AK61" s="2">
        <f t="array" ref="AK61">MIN(IF(Table1[COMPETITOR]=Table2[[#This Row],[Athelete]],Table1[YEAR]))</f>
        <v>2012</v>
      </c>
      <c r="AL61" s="2">
        <f t="array" ref="AL61">MAX(IF(Table1[COMPETITOR]=Table2[[#This Row],[Athelete]],Table1[YEAR]))</f>
        <v>2012</v>
      </c>
    </row>
    <row r="62" spans="1:38" x14ac:dyDescent="0.25">
      <c r="B62" s="3">
        <v>9.84</v>
      </c>
      <c r="C62" t="s">
        <v>33</v>
      </c>
      <c r="D62" t="s">
        <v>28</v>
      </c>
      <c r="E62" s="1">
        <v>30278</v>
      </c>
      <c r="F62" t="s">
        <v>11</v>
      </c>
      <c r="G62">
        <v>1</v>
      </c>
      <c r="H62" t="s">
        <v>650</v>
      </c>
      <c r="I62" s="1">
        <v>38418</v>
      </c>
      <c r="J62" s="2">
        <f>YEAR(Table1[[#This Row],[DATE]])</f>
        <v>2005</v>
      </c>
      <c r="K62" t="s">
        <v>631</v>
      </c>
      <c r="L62" t="s">
        <v>631</v>
      </c>
      <c r="M62" t="str">
        <f t="array" ref="M62">IF(Table1[[#This Row],[MARK]]=MIN(IF(Table1[YEAR]=Table1[[#This Row],[YEAR]],Table1[MARK])),"Y","N")</f>
        <v>N</v>
      </c>
      <c r="AA62" t="s">
        <v>194</v>
      </c>
      <c r="AB62">
        <v>3</v>
      </c>
      <c r="AD62" t="s">
        <v>261</v>
      </c>
      <c r="AE62">
        <f>COUNTIFS(Table1[COMPETITOR],Table2[[#This Row],[Athelete]],Table1[MARK],"&lt;10")</f>
        <v>7</v>
      </c>
      <c r="AF62" s="2">
        <f t="array" ref="AF62">MIN(IF(Table1[COMPETITOR]=Table2[[#This Row],[Athelete]],Table1[MARK]))</f>
        <v>9.9600000000000009</v>
      </c>
      <c r="AG62" s="2">
        <f t="array" ref="AG62">MAX(IF(Table1[COMPETITOR]=Table2[[#This Row],[Athelete]],Table1[RANK]))</f>
        <v>61</v>
      </c>
      <c r="AH62">
        <f>COUNTIFS(Table1[COMPETITOR],Table2[[#This Row],[Athelete]],Table1[WR],"Y")</f>
        <v>0</v>
      </c>
      <c r="AI62">
        <f>COUNTIFS(Table1[COMPETITOR],Table2[[#This Row],[Athelete]],Table1[SB],"Y")</f>
        <v>0</v>
      </c>
      <c r="AJ62">
        <f>COUNTIFS(Table1[COMPETITOR],Table2[[#This Row],[Athelete]],Table1[POS],"1")</f>
        <v>3</v>
      </c>
      <c r="AK62" s="2">
        <f t="array" ref="AK62">MIN(IF(Table1[COMPETITOR]=Table2[[#This Row],[Athelete]],Table1[YEAR]))</f>
        <v>2001</v>
      </c>
      <c r="AL62" s="2">
        <f t="array" ref="AL62">MAX(IF(Table1[COMPETITOR]=Table2[[#This Row],[Athelete]],Table1[YEAR]))</f>
        <v>2014</v>
      </c>
    </row>
    <row r="63" spans="1:38" x14ac:dyDescent="0.25">
      <c r="B63" s="3">
        <v>9.84</v>
      </c>
      <c r="C63" t="s">
        <v>43</v>
      </c>
      <c r="D63" t="s">
        <v>18</v>
      </c>
      <c r="E63" s="1">
        <v>30172</v>
      </c>
      <c r="F63" t="s">
        <v>19</v>
      </c>
      <c r="G63" t="s">
        <v>85</v>
      </c>
      <c r="H63" t="s">
        <v>44</v>
      </c>
      <c r="I63" s="1">
        <v>38947</v>
      </c>
      <c r="J63" s="2">
        <f>YEAR(Table1[[#This Row],[DATE]])</f>
        <v>2006</v>
      </c>
      <c r="K63" t="s">
        <v>631</v>
      </c>
      <c r="L63" t="s">
        <v>631</v>
      </c>
      <c r="M63" t="str">
        <f t="array" ref="M63">IF(Table1[[#This Row],[MARK]]=MIN(IF(Table1[YEAR]=Table1[[#This Row],[YEAR]],Table1[MARK])),"Y","N")</f>
        <v>N</v>
      </c>
      <c r="AA63" t="s">
        <v>246</v>
      </c>
      <c r="AB63">
        <v>3</v>
      </c>
      <c r="AD63" t="s">
        <v>253</v>
      </c>
      <c r="AE63">
        <f>COUNTIFS(Table1[COMPETITOR],Table2[[#This Row],[Athelete]],Table1[MARK],"&lt;10")</f>
        <v>3</v>
      </c>
      <c r="AF63" s="2">
        <f t="array" ref="AF63">MIN(IF(Table1[COMPETITOR]=Table2[[#This Row],[Athelete]],Table1[MARK]))</f>
        <v>9.9600000000000009</v>
      </c>
      <c r="AG63" s="2">
        <f t="array" ref="AG63">MAX(IF(Table1[COMPETITOR]=Table2[[#This Row],[Athelete]],Table1[RANK]))</f>
        <v>61</v>
      </c>
      <c r="AH63">
        <f>COUNTIFS(Table1[COMPETITOR],Table2[[#This Row],[Athelete]],Table1[WR],"Y")</f>
        <v>0</v>
      </c>
      <c r="AI63">
        <f>COUNTIFS(Table1[COMPETITOR],Table2[[#This Row],[Athelete]],Table1[SB],"Y")</f>
        <v>0</v>
      </c>
      <c r="AJ63">
        <f>COUNTIFS(Table1[COMPETITOR],Table2[[#This Row],[Athelete]],Table1[POS],"1")</f>
        <v>2</v>
      </c>
      <c r="AK63" s="2">
        <f t="array" ref="AK63">MIN(IF(Table1[COMPETITOR]=Table2[[#This Row],[Athelete]],Table1[YEAR]))</f>
        <v>2005</v>
      </c>
      <c r="AL63" s="2">
        <f t="array" ref="AL63">MAX(IF(Table1[COMPETITOR]=Table2[[#This Row],[Athelete]],Table1[YEAR]))</f>
        <v>2012</v>
      </c>
    </row>
    <row r="64" spans="1:38" x14ac:dyDescent="0.25">
      <c r="B64" s="3">
        <v>9.84</v>
      </c>
      <c r="C64" t="s">
        <v>78</v>
      </c>
      <c r="D64" t="s">
        <v>18</v>
      </c>
      <c r="E64" s="1">
        <v>30172</v>
      </c>
      <c r="F64" t="s">
        <v>19</v>
      </c>
      <c r="G64">
        <v>1</v>
      </c>
      <c r="H64" t="s">
        <v>86</v>
      </c>
      <c r="I64" s="1">
        <v>39255</v>
      </c>
      <c r="J64" s="2">
        <f>YEAR(Table1[[#This Row],[DATE]])</f>
        <v>2007</v>
      </c>
      <c r="K64" t="s">
        <v>631</v>
      </c>
      <c r="L64" t="s">
        <v>631</v>
      </c>
      <c r="M64" t="str">
        <f t="array" ref="M64">IF(Table1[[#This Row],[MARK]]=MIN(IF(Table1[YEAR]=Table1[[#This Row],[YEAR]],Table1[MARK])),"Y","N")</f>
        <v>N</v>
      </c>
      <c r="AA64" t="s">
        <v>209</v>
      </c>
      <c r="AB64">
        <v>3</v>
      </c>
      <c r="AD64" t="s">
        <v>245</v>
      </c>
      <c r="AE64">
        <f>COUNTIFS(Table1[COMPETITOR],Table2[[#This Row],[Athelete]],Table1[MARK],"&lt;10")</f>
        <v>2</v>
      </c>
      <c r="AF64" s="2">
        <f t="array" ref="AF64">MIN(IF(Table1[COMPETITOR]=Table2[[#This Row],[Athelete]],Table1[MARK]))</f>
        <v>9.9600000000000009</v>
      </c>
      <c r="AG64" s="2">
        <f t="array" ref="AG64">MAX(IF(Table1[COMPETITOR]=Table2[[#This Row],[Athelete]],Table1[RANK]))</f>
        <v>61</v>
      </c>
      <c r="AH64">
        <f>COUNTIFS(Table1[COMPETITOR],Table2[[#This Row],[Athelete]],Table1[WR],"Y")</f>
        <v>0</v>
      </c>
      <c r="AI64">
        <f>COUNTIFS(Table1[COMPETITOR],Table2[[#This Row],[Athelete]],Table1[SB],"Y")</f>
        <v>0</v>
      </c>
      <c r="AJ64">
        <f>COUNTIFS(Table1[COMPETITOR],Table2[[#This Row],[Athelete]],Table1[POS],"1")</f>
        <v>1</v>
      </c>
      <c r="AK64" s="2">
        <f t="array" ref="AK64">MIN(IF(Table1[COMPETITOR]=Table2[[#This Row],[Athelete]],Table1[YEAR]))</f>
        <v>1989</v>
      </c>
      <c r="AL64" s="2">
        <f t="array" ref="AL64">MAX(IF(Table1[COMPETITOR]=Table2[[#This Row],[Athelete]],Table1[YEAR]))</f>
        <v>1991</v>
      </c>
    </row>
    <row r="65" spans="1:38" x14ac:dyDescent="0.25">
      <c r="B65" s="3">
        <v>9.84</v>
      </c>
      <c r="C65" t="s">
        <v>50</v>
      </c>
      <c r="D65" t="s">
        <v>28</v>
      </c>
      <c r="E65" s="1">
        <v>30278</v>
      </c>
      <c r="F65" t="s">
        <v>11</v>
      </c>
      <c r="G65">
        <v>1</v>
      </c>
      <c r="H65" t="s">
        <v>35</v>
      </c>
      <c r="I65" s="1">
        <v>39339</v>
      </c>
      <c r="J65" s="2">
        <f>YEAR(Table1[[#This Row],[DATE]])</f>
        <v>2007</v>
      </c>
      <c r="K65" t="s">
        <v>631</v>
      </c>
      <c r="L65" t="s">
        <v>631</v>
      </c>
      <c r="M65" t="str">
        <f t="array" ref="M65">IF(Table1[[#This Row],[MARK]]=MIN(IF(Table1[YEAR]=Table1[[#This Row],[YEAR]],Table1[MARK])),"Y","N")</f>
        <v>N</v>
      </c>
      <c r="AA65" t="s">
        <v>204</v>
      </c>
      <c r="AB65">
        <v>3</v>
      </c>
      <c r="AD65" t="s">
        <v>254</v>
      </c>
      <c r="AE65">
        <f>COUNTIFS(Table1[COMPETITOR],Table2[[#This Row],[Athelete]],Table1[MARK],"&lt;10")</f>
        <v>1</v>
      </c>
      <c r="AF65" s="2">
        <f t="array" ref="AF65">MIN(IF(Table1[COMPETITOR]=Table2[[#This Row],[Athelete]],Table1[MARK]))</f>
        <v>9.9600000000000009</v>
      </c>
      <c r="AG65" s="2">
        <f t="array" ref="AG65">MAX(IF(Table1[COMPETITOR]=Table2[[#This Row],[Athelete]],Table1[RANK]))</f>
        <v>61</v>
      </c>
      <c r="AH65">
        <f>COUNTIFS(Table1[COMPETITOR],Table2[[#This Row],[Athelete]],Table1[WR],"Y")</f>
        <v>0</v>
      </c>
      <c r="AI65">
        <f>COUNTIFS(Table1[COMPETITOR],Table2[[#This Row],[Athelete]],Table1[SB],"Y")</f>
        <v>0</v>
      </c>
      <c r="AJ65">
        <f>COUNTIFS(Table1[COMPETITOR],Table2[[#This Row],[Athelete]],Table1[POS],"1")</f>
        <v>1</v>
      </c>
      <c r="AK65" s="2">
        <f t="array" ref="AK65">MIN(IF(Table1[COMPETITOR]=Table2[[#This Row],[Athelete]],Table1[YEAR]))</f>
        <v>2007</v>
      </c>
      <c r="AL65" s="2">
        <f t="array" ref="AL65">MAX(IF(Table1[COMPETITOR]=Table2[[#This Row],[Athelete]],Table1[YEAR]))</f>
        <v>2007</v>
      </c>
    </row>
    <row r="66" spans="1:38" x14ac:dyDescent="0.25">
      <c r="B66" s="3">
        <v>9.84</v>
      </c>
      <c r="C66" t="s">
        <v>9</v>
      </c>
      <c r="D66" t="s">
        <v>28</v>
      </c>
      <c r="E66" s="1">
        <v>30278</v>
      </c>
      <c r="F66" t="s">
        <v>11</v>
      </c>
      <c r="G66">
        <v>3</v>
      </c>
      <c r="H66" t="s">
        <v>12</v>
      </c>
      <c r="I66" s="1">
        <v>40041</v>
      </c>
      <c r="J66" s="2">
        <f>YEAR(Table1[[#This Row],[DATE]])</f>
        <v>2009</v>
      </c>
      <c r="K66" t="s">
        <v>630</v>
      </c>
      <c r="L66" t="s">
        <v>631</v>
      </c>
      <c r="M66" t="str">
        <f t="array" ref="M66">IF(Table1[[#This Row],[MARK]]=MIN(IF(Table1[YEAR]=Table1[[#This Row],[YEAR]],Table1[MARK])),"Y","N")</f>
        <v>N</v>
      </c>
      <c r="AA66" t="s">
        <v>216</v>
      </c>
      <c r="AB66">
        <v>3</v>
      </c>
      <c r="AD66" t="s">
        <v>242</v>
      </c>
      <c r="AE66">
        <f>COUNTIFS(Table1[COMPETITOR],Table2[[#This Row],[Athelete]],Table1[MARK],"&lt;10")</f>
        <v>1</v>
      </c>
      <c r="AF66" s="2">
        <f t="array" ref="AF66">MIN(IF(Table1[COMPETITOR]=Table2[[#This Row],[Athelete]],Table1[MARK]))</f>
        <v>9.9600000000000009</v>
      </c>
      <c r="AG66" s="2">
        <f t="array" ref="AG66">MAX(IF(Table1[COMPETITOR]=Table2[[#This Row],[Athelete]],Table1[RANK]))</f>
        <v>61</v>
      </c>
      <c r="AH66">
        <f>COUNTIFS(Table1[COMPETITOR],Table2[[#This Row],[Athelete]],Table1[WR],"Y")</f>
        <v>0</v>
      </c>
      <c r="AI66">
        <f>COUNTIFS(Table1[COMPETITOR],Table2[[#This Row],[Athelete]],Table1[SB],"Y")</f>
        <v>1</v>
      </c>
      <c r="AJ66">
        <f>COUNTIFS(Table1[COMPETITOR],Table2[[#This Row],[Athelete]],Table1[POS],"1")</f>
        <v>0</v>
      </c>
      <c r="AK66" s="2">
        <f t="array" ref="AK66">MIN(IF(Table1[COMPETITOR]=Table2[[#This Row],[Athelete]],Table1[YEAR]))</f>
        <v>1984</v>
      </c>
      <c r="AL66" s="2">
        <f t="array" ref="AL66">MAX(IF(Table1[COMPETITOR]=Table2[[#This Row],[Athelete]],Table1[YEAR]))</f>
        <v>1984</v>
      </c>
    </row>
    <row r="67" spans="1:38" x14ac:dyDescent="0.25">
      <c r="B67" s="3">
        <v>9.84</v>
      </c>
      <c r="C67" t="s">
        <v>50</v>
      </c>
      <c r="D67" t="s">
        <v>10</v>
      </c>
      <c r="E67" s="1">
        <v>31645</v>
      </c>
      <c r="F67" t="s">
        <v>11</v>
      </c>
      <c r="G67">
        <v>1</v>
      </c>
      <c r="H67" t="s">
        <v>61</v>
      </c>
      <c r="I67" s="1">
        <v>40375</v>
      </c>
      <c r="J67" s="2">
        <f>YEAR(Table1[[#This Row],[DATE]])</f>
        <v>2010</v>
      </c>
      <c r="K67" t="s">
        <v>631</v>
      </c>
      <c r="L67" t="s">
        <v>631</v>
      </c>
      <c r="M67" t="str">
        <f t="array" ref="M67">IF(Table1[[#This Row],[MARK]]=MIN(IF(Table1[YEAR]=Table1[[#This Row],[YEAR]],Table1[MARK])),"Y","N")</f>
        <v>N</v>
      </c>
      <c r="AA67" t="s">
        <v>326</v>
      </c>
      <c r="AB67">
        <v>3</v>
      </c>
      <c r="AD67" t="s">
        <v>259</v>
      </c>
      <c r="AE67">
        <f>COUNTIFS(Table1[COMPETITOR],Table2[[#This Row],[Athelete]],Table1[MARK],"&lt;10")</f>
        <v>2</v>
      </c>
      <c r="AF67" s="2">
        <f t="array" ref="AF67">MIN(IF(Table1[COMPETITOR]=Table2[[#This Row],[Athelete]],Table1[MARK]))</f>
        <v>9.9600000000000009</v>
      </c>
      <c r="AG67" s="2">
        <f t="array" ref="AG67">MAX(IF(Table1[COMPETITOR]=Table2[[#This Row],[Athelete]],Table1[RANK]))</f>
        <v>61</v>
      </c>
      <c r="AH67">
        <f>COUNTIFS(Table1[COMPETITOR],Table2[[#This Row],[Athelete]],Table1[WR],"Y")</f>
        <v>0</v>
      </c>
      <c r="AI67">
        <f>COUNTIFS(Table1[COMPETITOR],Table2[[#This Row],[Athelete]],Table1[SB],"Y")</f>
        <v>0</v>
      </c>
      <c r="AJ67">
        <f>COUNTIFS(Table1[COMPETITOR],Table2[[#This Row],[Athelete]],Table1[POS],"1")</f>
        <v>0</v>
      </c>
      <c r="AK67" s="2">
        <f t="array" ref="AK67">MIN(IF(Table1[COMPETITOR]=Table2[[#This Row],[Athelete]],Table1[YEAR]))</f>
        <v>2013</v>
      </c>
      <c r="AL67" s="2">
        <f t="array" ref="AL67">MAX(IF(Table1[COMPETITOR]=Table2[[#This Row],[Athelete]],Table1[YEAR]))</f>
        <v>2013</v>
      </c>
    </row>
    <row r="68" spans="1:38" x14ac:dyDescent="0.25">
      <c r="B68" s="3">
        <v>9.84</v>
      </c>
      <c r="C68" t="s">
        <v>15</v>
      </c>
      <c r="D68" t="s">
        <v>18</v>
      </c>
      <c r="E68" s="1">
        <v>30172</v>
      </c>
      <c r="F68" t="s">
        <v>19</v>
      </c>
      <c r="G68">
        <v>1</v>
      </c>
      <c r="H68" t="s">
        <v>87</v>
      </c>
      <c r="I68" s="1">
        <v>40396</v>
      </c>
      <c r="J68" s="2">
        <f>YEAR(Table1[[#This Row],[DATE]])</f>
        <v>2010</v>
      </c>
      <c r="K68" t="s">
        <v>631</v>
      </c>
      <c r="L68" t="s">
        <v>631</v>
      </c>
      <c r="M68" t="str">
        <f t="array" ref="M68">IF(Table1[[#This Row],[MARK]]=MIN(IF(Table1[YEAR]=Table1[[#This Row],[YEAR]],Table1[MARK])),"Y","N")</f>
        <v>N</v>
      </c>
      <c r="AA68" t="s">
        <v>343</v>
      </c>
      <c r="AB68">
        <v>3</v>
      </c>
      <c r="AD68" t="s">
        <v>248</v>
      </c>
      <c r="AE68">
        <f>COUNTIFS(Table1[COMPETITOR],Table2[[#This Row],[Athelete]],Table1[MARK],"&lt;10")</f>
        <v>1</v>
      </c>
      <c r="AF68" s="2">
        <f t="array" ref="AF68">MIN(IF(Table1[COMPETITOR]=Table2[[#This Row],[Athelete]],Table1[MARK]))</f>
        <v>9.9600000000000009</v>
      </c>
      <c r="AG68" s="2">
        <f t="array" ref="AG68">MAX(IF(Table1[COMPETITOR]=Table2[[#This Row],[Athelete]],Table1[RANK]))</f>
        <v>61</v>
      </c>
      <c r="AH68">
        <f>COUNTIFS(Table1[COMPETITOR],Table2[[#This Row],[Athelete]],Table1[WR],"Y")</f>
        <v>0</v>
      </c>
      <c r="AI68">
        <f>COUNTIFS(Table1[COMPETITOR],Table2[[#This Row],[Athelete]],Table1[SB],"Y")</f>
        <v>0</v>
      </c>
      <c r="AJ68">
        <f>COUNTIFS(Table1[COMPETITOR],Table2[[#This Row],[Athelete]],Table1[POS],"1")</f>
        <v>0</v>
      </c>
      <c r="AK68" s="2">
        <f t="array" ref="AK68">MIN(IF(Table1[COMPETITOR]=Table2[[#This Row],[Athelete]],Table1[YEAR]))</f>
        <v>1997</v>
      </c>
      <c r="AL68" s="2">
        <f t="array" ref="AL68">MAX(IF(Table1[COMPETITOR]=Table2[[#This Row],[Athelete]],Table1[YEAR]))</f>
        <v>1997</v>
      </c>
    </row>
    <row r="69" spans="1:38" x14ac:dyDescent="0.25">
      <c r="B69" s="3">
        <v>9.84</v>
      </c>
      <c r="C69" t="s">
        <v>69</v>
      </c>
      <c r="D69" t="s">
        <v>22</v>
      </c>
      <c r="E69" s="1">
        <v>32868</v>
      </c>
      <c r="F69" t="s">
        <v>11</v>
      </c>
      <c r="G69">
        <v>1</v>
      </c>
      <c r="H69" t="s">
        <v>88</v>
      </c>
      <c r="I69" s="1">
        <v>40977</v>
      </c>
      <c r="J69" s="2">
        <f>YEAR(Table1[[#This Row],[DATE]])</f>
        <v>2012</v>
      </c>
      <c r="K69" t="s">
        <v>631</v>
      </c>
      <c r="L69" t="s">
        <v>631</v>
      </c>
      <c r="M69" t="str">
        <f t="array" ref="M69">IF(Table1[[#This Row],[MARK]]=MIN(IF(Table1[YEAR]=Table1[[#This Row],[YEAR]],Table1[MARK])),"Y","N")</f>
        <v>N</v>
      </c>
      <c r="AA69" t="s">
        <v>241</v>
      </c>
      <c r="AB69">
        <v>3</v>
      </c>
      <c r="AD69" t="s">
        <v>258</v>
      </c>
      <c r="AE69">
        <f>COUNTIFS(Table1[COMPETITOR],Table2[[#This Row],[Athelete]],Table1[MARK],"&lt;10")</f>
        <v>1</v>
      </c>
      <c r="AF69" s="2">
        <f t="array" ref="AF69">MIN(IF(Table1[COMPETITOR]=Table2[[#This Row],[Athelete]],Table1[MARK]))</f>
        <v>9.9600000000000009</v>
      </c>
      <c r="AG69" s="2">
        <f t="array" ref="AG69">MAX(IF(Table1[COMPETITOR]=Table2[[#This Row],[Athelete]],Table1[RANK]))</f>
        <v>61</v>
      </c>
      <c r="AH69">
        <f>COUNTIFS(Table1[COMPETITOR],Table2[[#This Row],[Athelete]],Table1[WR],"Y")</f>
        <v>0</v>
      </c>
      <c r="AI69">
        <f>COUNTIFS(Table1[COMPETITOR],Table2[[#This Row],[Athelete]],Table1[SB],"Y")</f>
        <v>0</v>
      </c>
      <c r="AJ69">
        <f>COUNTIFS(Table1[COMPETITOR],Table2[[#This Row],[Athelete]],Table1[POS],"1")</f>
        <v>0</v>
      </c>
      <c r="AK69" s="2">
        <f t="array" ref="AK69">MIN(IF(Table1[COMPETITOR]=Table2[[#This Row],[Athelete]],Table1[YEAR]))</f>
        <v>2012</v>
      </c>
      <c r="AL69" s="2">
        <f t="array" ref="AL69">MAX(IF(Table1[COMPETITOR]=Table2[[#This Row],[Athelete]],Table1[YEAR]))</f>
        <v>2012</v>
      </c>
    </row>
    <row r="70" spans="1:38" x14ac:dyDescent="0.25">
      <c r="A70">
        <v>12</v>
      </c>
      <c r="B70" s="3">
        <v>9.85</v>
      </c>
      <c r="C70" t="s">
        <v>89</v>
      </c>
      <c r="D70" t="s">
        <v>90</v>
      </c>
      <c r="E70" s="1">
        <v>24524</v>
      </c>
      <c r="F70" t="s">
        <v>19</v>
      </c>
      <c r="G70">
        <v>1</v>
      </c>
      <c r="H70" t="s">
        <v>23</v>
      </c>
      <c r="I70" s="1">
        <v>34521</v>
      </c>
      <c r="J70" s="2">
        <f>YEAR(Table1[[#This Row],[DATE]])</f>
        <v>1994</v>
      </c>
      <c r="K70" t="s">
        <v>631</v>
      </c>
      <c r="L70" t="s">
        <v>630</v>
      </c>
      <c r="M70" t="str">
        <f t="array" ref="M70">IF(Table1[[#This Row],[MARK]]=MIN(IF(Table1[YEAR]=Table1[[#This Row],[YEAR]],Table1[MARK])),"Y","N")</f>
        <v>Y</v>
      </c>
      <c r="AA70" t="s">
        <v>383</v>
      </c>
      <c r="AB70">
        <v>3</v>
      </c>
      <c r="AD70" t="s">
        <v>260</v>
      </c>
      <c r="AE70">
        <f>COUNTIFS(Table1[COMPETITOR],Table2[[#This Row],[Athelete]],Table1[MARK],"&lt;10")</f>
        <v>1</v>
      </c>
      <c r="AF70" s="2">
        <f t="array" ref="AF70">MIN(IF(Table1[COMPETITOR]=Table2[[#This Row],[Athelete]],Table1[MARK]))</f>
        <v>9.9600000000000009</v>
      </c>
      <c r="AG70" s="2">
        <f t="array" ref="AG70">MAX(IF(Table1[COMPETITOR]=Table2[[#This Row],[Athelete]],Table1[RANK]))</f>
        <v>61</v>
      </c>
      <c r="AH70">
        <f>COUNTIFS(Table1[COMPETITOR],Table2[[#This Row],[Athelete]],Table1[WR],"Y")</f>
        <v>0</v>
      </c>
      <c r="AI70">
        <f>COUNTIFS(Table1[COMPETITOR],Table2[[#This Row],[Athelete]],Table1[SB],"Y")</f>
        <v>0</v>
      </c>
      <c r="AJ70">
        <f>COUNTIFS(Table1[COMPETITOR],Table2[[#This Row],[Athelete]],Table1[POS],"1")</f>
        <v>0</v>
      </c>
      <c r="AK70" s="2">
        <f t="array" ref="AK70">MIN(IF(Table1[COMPETITOR]=Table2[[#This Row],[Athelete]],Table1[YEAR]))</f>
        <v>2014</v>
      </c>
      <c r="AL70" s="2">
        <f t="array" ref="AL70">MAX(IF(Table1[COMPETITOR]=Table2[[#This Row],[Athelete]],Table1[YEAR]))</f>
        <v>2014</v>
      </c>
    </row>
    <row r="71" spans="1:38" x14ac:dyDescent="0.25">
      <c r="B71" s="3">
        <v>9.85</v>
      </c>
      <c r="C71" t="s">
        <v>91</v>
      </c>
      <c r="D71" t="s">
        <v>58</v>
      </c>
      <c r="E71" s="1">
        <v>27233</v>
      </c>
      <c r="F71" t="s">
        <v>19</v>
      </c>
      <c r="G71">
        <v>1</v>
      </c>
      <c r="H71" t="s">
        <v>36</v>
      </c>
      <c r="I71" s="1">
        <v>36348</v>
      </c>
      <c r="J71" s="2">
        <f>YEAR(Table1[[#This Row],[DATE]])</f>
        <v>1999</v>
      </c>
      <c r="K71" t="s">
        <v>631</v>
      </c>
      <c r="L71" t="s">
        <v>631</v>
      </c>
      <c r="M71" t="str">
        <f t="array" ref="M71">IF(Table1[[#This Row],[MARK]]=MIN(IF(Table1[YEAR]=Table1[[#This Row],[YEAR]],Table1[MARK])),"Y","N")</f>
        <v>N</v>
      </c>
      <c r="AA71" t="s">
        <v>156</v>
      </c>
      <c r="AB71">
        <v>3</v>
      </c>
      <c r="AD71" t="s">
        <v>269</v>
      </c>
      <c r="AE71">
        <f>COUNTIFS(Table1[COMPETITOR],Table2[[#This Row],[Athelete]],Table1[MARK],"&lt;10")</f>
        <v>5</v>
      </c>
      <c r="AF71" s="2">
        <f t="array" ref="AF71">MIN(IF(Table1[COMPETITOR]=Table2[[#This Row],[Athelete]],Table1[MARK]))</f>
        <v>9.9700000000000006</v>
      </c>
      <c r="AG71" s="2">
        <f t="array" ref="AG71">MAX(IF(Table1[COMPETITOR]=Table2[[#This Row],[Athelete]],Table1[RANK]))</f>
        <v>70</v>
      </c>
      <c r="AH71">
        <f>COUNTIFS(Table1[COMPETITOR],Table2[[#This Row],[Athelete]],Table1[WR],"Y")</f>
        <v>0</v>
      </c>
      <c r="AI71">
        <f>COUNTIFS(Table1[COMPETITOR],Table2[[#This Row],[Athelete]],Table1[SB],"Y")</f>
        <v>0</v>
      </c>
      <c r="AJ71">
        <f>COUNTIFS(Table1[COMPETITOR],Table2[[#This Row],[Athelete]],Table1[POS],"1")</f>
        <v>1</v>
      </c>
      <c r="AK71" s="2">
        <f t="array" ref="AK71">MIN(IF(Table1[COMPETITOR]=Table2[[#This Row],[Athelete]],Table1[YEAR]))</f>
        <v>1999</v>
      </c>
      <c r="AL71" s="2">
        <f t="array" ref="AL71">MAX(IF(Table1[COMPETITOR]=Table2[[#This Row],[Athelete]],Table1[YEAR]))</f>
        <v>2010</v>
      </c>
    </row>
    <row r="72" spans="1:38" x14ac:dyDescent="0.25">
      <c r="B72" s="3">
        <v>9.85</v>
      </c>
      <c r="C72" t="s">
        <v>52</v>
      </c>
      <c r="D72" t="s">
        <v>53</v>
      </c>
      <c r="E72" s="1">
        <v>29992</v>
      </c>
      <c r="F72" t="s">
        <v>19</v>
      </c>
      <c r="G72">
        <v>1</v>
      </c>
      <c r="H72" t="s">
        <v>59</v>
      </c>
      <c r="I72" s="1">
        <v>38221</v>
      </c>
      <c r="J72" s="2">
        <f>YEAR(Table1[[#This Row],[DATE]])</f>
        <v>2004</v>
      </c>
      <c r="K72" t="s">
        <v>631</v>
      </c>
      <c r="L72" t="s">
        <v>631</v>
      </c>
      <c r="M72" t="str">
        <f t="array" ref="M72">IF(Table1[[#This Row],[MARK]]=MIN(IF(Table1[YEAR]=Table1[[#This Row],[YEAR]],Table1[MARK])),"Y","N")</f>
        <v>Y</v>
      </c>
      <c r="AA72" t="s">
        <v>232</v>
      </c>
      <c r="AB72">
        <v>3</v>
      </c>
      <c r="AD72" t="s">
        <v>276</v>
      </c>
      <c r="AE72">
        <f>COUNTIFS(Table1[COMPETITOR],Table2[[#This Row],[Athelete]],Table1[MARK],"&lt;10")</f>
        <v>2</v>
      </c>
      <c r="AF72" s="2">
        <f t="array" ref="AF72">MIN(IF(Table1[COMPETITOR]=Table2[[#This Row],[Athelete]],Table1[MARK]))</f>
        <v>9.9700000000000006</v>
      </c>
      <c r="AG72" s="2">
        <f t="array" ref="AG72">MAX(IF(Table1[COMPETITOR]=Table2[[#This Row],[Athelete]],Table1[RANK]))</f>
        <v>70</v>
      </c>
      <c r="AH72">
        <f>COUNTIFS(Table1[COMPETITOR],Table2[[#This Row],[Athelete]],Table1[WR],"Y")</f>
        <v>0</v>
      </c>
      <c r="AI72">
        <f>COUNTIFS(Table1[COMPETITOR],Table2[[#This Row],[Athelete]],Table1[SB],"Y")</f>
        <v>0</v>
      </c>
      <c r="AJ72">
        <f>COUNTIFS(Table1[COMPETITOR],Table2[[#This Row],[Athelete]],Table1[POS],"1")</f>
        <v>1</v>
      </c>
      <c r="AK72" s="2">
        <f t="array" ref="AK72">MIN(IF(Table1[COMPETITOR]=Table2[[#This Row],[Athelete]],Table1[YEAR]))</f>
        <v>2011</v>
      </c>
      <c r="AL72" s="2">
        <f t="array" ref="AL72">MAX(IF(Table1[COMPETITOR]=Table2[[#This Row],[Athelete]],Table1[YEAR]))</f>
        <v>2012</v>
      </c>
    </row>
    <row r="73" spans="1:38" x14ac:dyDescent="0.25">
      <c r="B73" s="3">
        <v>9.85</v>
      </c>
      <c r="C73" t="s">
        <v>52</v>
      </c>
      <c r="D73" t="s">
        <v>28</v>
      </c>
      <c r="E73" s="1">
        <v>30278</v>
      </c>
      <c r="F73" t="s">
        <v>11</v>
      </c>
      <c r="G73" t="s">
        <v>25</v>
      </c>
      <c r="H73" t="s">
        <v>79</v>
      </c>
      <c r="I73" s="1">
        <v>38512</v>
      </c>
      <c r="J73" s="2">
        <f>YEAR(Table1[[#This Row],[DATE]])</f>
        <v>2005</v>
      </c>
      <c r="K73" t="s">
        <v>631</v>
      </c>
      <c r="L73" t="s">
        <v>631</v>
      </c>
      <c r="M73" t="str">
        <f t="array" ref="M73">IF(Table1[[#This Row],[MARK]]=MIN(IF(Table1[YEAR]=Table1[[#This Row],[YEAR]],Table1[MARK])),"Y","N")</f>
        <v>N</v>
      </c>
      <c r="AA73" t="s">
        <v>110</v>
      </c>
      <c r="AB73">
        <v>3</v>
      </c>
      <c r="AD73" t="s">
        <v>279</v>
      </c>
      <c r="AE73">
        <f>COUNTIFS(Table1[COMPETITOR],Table2[[#This Row],[Athelete]],Table1[MARK],"&lt;10")</f>
        <v>1</v>
      </c>
      <c r="AF73" s="2">
        <f t="array" ref="AF73">MIN(IF(Table1[COMPETITOR]=Table2[[#This Row],[Athelete]],Table1[MARK]))</f>
        <v>9.9700000000000006</v>
      </c>
      <c r="AG73" s="2">
        <f t="array" ref="AG73">MAX(IF(Table1[COMPETITOR]=Table2[[#This Row],[Athelete]],Table1[RANK]))</f>
        <v>70</v>
      </c>
      <c r="AH73">
        <f>COUNTIFS(Table1[COMPETITOR],Table2[[#This Row],[Athelete]],Table1[WR],"Y")</f>
        <v>0</v>
      </c>
      <c r="AI73">
        <f>COUNTIFS(Table1[COMPETITOR],Table2[[#This Row],[Athelete]],Table1[SB],"Y")</f>
        <v>0</v>
      </c>
      <c r="AJ73">
        <f>COUNTIFS(Table1[COMPETITOR],Table2[[#This Row],[Athelete]],Table1[POS],"1")</f>
        <v>1</v>
      </c>
      <c r="AK73" s="2">
        <f t="array" ref="AK73">MIN(IF(Table1[COMPETITOR]=Table2[[#This Row],[Athelete]],Table1[YEAR]))</f>
        <v>2014</v>
      </c>
      <c r="AL73" s="2">
        <f t="array" ref="AL73">MAX(IF(Table1[COMPETITOR]=Table2[[#This Row],[Athelete]],Table1[YEAR]))</f>
        <v>2014</v>
      </c>
    </row>
    <row r="74" spans="1:38" x14ac:dyDescent="0.25">
      <c r="A74">
        <v>12</v>
      </c>
      <c r="B74" s="3">
        <v>9.85</v>
      </c>
      <c r="C74" t="s">
        <v>24</v>
      </c>
      <c r="D74" t="s">
        <v>92</v>
      </c>
      <c r="E74" s="1">
        <v>30872</v>
      </c>
      <c r="F74" t="s">
        <v>93</v>
      </c>
      <c r="G74">
        <v>1</v>
      </c>
      <c r="H74" t="s">
        <v>94</v>
      </c>
      <c r="I74" s="1">
        <v>38788</v>
      </c>
      <c r="J74" s="2">
        <f>YEAR(Table1[[#This Row],[DATE]])</f>
        <v>2006</v>
      </c>
      <c r="K74" t="s">
        <v>631</v>
      </c>
      <c r="L74" t="s">
        <v>631</v>
      </c>
      <c r="M74" t="str">
        <f t="array" ref="M74">IF(Table1[[#This Row],[MARK]]=MIN(IF(Table1[YEAR]=Table1[[#This Row],[YEAR]],Table1[MARK])),"Y","N")</f>
        <v>N</v>
      </c>
      <c r="AA74" t="s">
        <v>317</v>
      </c>
      <c r="AB74">
        <v>3</v>
      </c>
      <c r="AD74" t="s">
        <v>270</v>
      </c>
      <c r="AE74">
        <f>COUNTIFS(Table1[COMPETITOR],Table2[[#This Row],[Athelete]],Table1[MARK],"&lt;10")</f>
        <v>1</v>
      </c>
      <c r="AF74" s="2">
        <f t="array" ref="AF74">MIN(IF(Table1[COMPETITOR]=Table2[[#This Row],[Athelete]],Table1[MARK]))</f>
        <v>9.9700000000000006</v>
      </c>
      <c r="AG74" s="2">
        <f t="array" ref="AG74">MAX(IF(Table1[COMPETITOR]=Table2[[#This Row],[Athelete]],Table1[RANK]))</f>
        <v>70</v>
      </c>
      <c r="AH74">
        <f>COUNTIFS(Table1[COMPETITOR],Table2[[#This Row],[Athelete]],Table1[WR],"Y")</f>
        <v>0</v>
      </c>
      <c r="AI74">
        <f>COUNTIFS(Table1[COMPETITOR],Table2[[#This Row],[Athelete]],Table1[SB],"Y")</f>
        <v>0</v>
      </c>
      <c r="AJ74">
        <f>COUNTIFS(Table1[COMPETITOR],Table2[[#This Row],[Athelete]],Table1[POS],"1")</f>
        <v>0</v>
      </c>
      <c r="AK74" s="2">
        <f t="array" ref="AK74">MIN(IF(Table1[COMPETITOR]=Table2[[#This Row],[Athelete]],Table1[YEAR]))</f>
        <v>2001</v>
      </c>
      <c r="AL74" s="2">
        <f t="array" ref="AL74">MAX(IF(Table1[COMPETITOR]=Table2[[#This Row],[Athelete]],Table1[YEAR]))</f>
        <v>2001</v>
      </c>
    </row>
    <row r="75" spans="1:38" x14ac:dyDescent="0.25">
      <c r="B75" s="3">
        <v>9.85</v>
      </c>
      <c r="C75" t="s">
        <v>57</v>
      </c>
      <c r="D75" t="s">
        <v>28</v>
      </c>
      <c r="E75" s="1">
        <v>30278</v>
      </c>
      <c r="F75" t="s">
        <v>11</v>
      </c>
      <c r="G75" t="s">
        <v>25</v>
      </c>
      <c r="H75" t="s">
        <v>61</v>
      </c>
      <c r="I75" s="1">
        <v>38906</v>
      </c>
      <c r="J75" s="2">
        <f>YEAR(Table1[[#This Row],[DATE]])</f>
        <v>2006</v>
      </c>
      <c r="K75" t="s">
        <v>631</v>
      </c>
      <c r="L75" t="s">
        <v>631</v>
      </c>
      <c r="M75" t="str">
        <f t="array" ref="M75">IF(Table1[[#This Row],[MARK]]=MIN(IF(Table1[YEAR]=Table1[[#This Row],[YEAR]],Table1[MARK])),"Y","N")</f>
        <v>N</v>
      </c>
      <c r="AA75" t="s">
        <v>132</v>
      </c>
      <c r="AB75">
        <v>3</v>
      </c>
      <c r="AD75" t="s">
        <v>271</v>
      </c>
      <c r="AE75">
        <f>COUNTIFS(Table1[COMPETITOR],Table2[[#This Row],[Athelete]],Table1[MARK],"&lt;10")</f>
        <v>1</v>
      </c>
      <c r="AF75" s="2">
        <f t="array" ref="AF75">MIN(IF(Table1[COMPETITOR]=Table2[[#This Row],[Athelete]],Table1[MARK]))</f>
        <v>9.9700000000000006</v>
      </c>
      <c r="AG75" s="2">
        <f t="array" ref="AG75">MAX(IF(Table1[COMPETITOR]=Table2[[#This Row],[Athelete]],Table1[RANK]))</f>
        <v>70</v>
      </c>
      <c r="AH75">
        <f>COUNTIFS(Table1[COMPETITOR],Table2[[#This Row],[Athelete]],Table1[WR],"Y")</f>
        <v>0</v>
      </c>
      <c r="AI75">
        <f>COUNTIFS(Table1[COMPETITOR],Table2[[#This Row],[Athelete]],Table1[SB],"Y")</f>
        <v>0</v>
      </c>
      <c r="AJ75">
        <f>COUNTIFS(Table1[COMPETITOR],Table2[[#This Row],[Athelete]],Table1[POS],"1")</f>
        <v>0</v>
      </c>
      <c r="AK75" s="2">
        <f t="array" ref="AK75">MIN(IF(Table1[COMPETITOR]=Table2[[#This Row],[Athelete]],Table1[YEAR]))</f>
        <v>2003</v>
      </c>
      <c r="AL75" s="2">
        <f t="array" ref="AL75">MAX(IF(Table1[COMPETITOR]=Table2[[#This Row],[Athelete]],Table1[YEAR]))</f>
        <v>2003</v>
      </c>
    </row>
    <row r="76" spans="1:38" x14ac:dyDescent="0.25">
      <c r="B76" s="3">
        <v>9.85</v>
      </c>
      <c r="C76" t="s">
        <v>69</v>
      </c>
      <c r="D76" t="s">
        <v>28</v>
      </c>
      <c r="E76" s="1">
        <v>30278</v>
      </c>
      <c r="F76" t="s">
        <v>11</v>
      </c>
      <c r="G76" t="s">
        <v>25</v>
      </c>
      <c r="H76" t="s">
        <v>36</v>
      </c>
      <c r="I76" s="1">
        <v>38912</v>
      </c>
      <c r="J76" s="2">
        <f>YEAR(Table1[[#This Row],[DATE]])</f>
        <v>2006</v>
      </c>
      <c r="K76" t="s">
        <v>631</v>
      </c>
      <c r="L76" t="s">
        <v>631</v>
      </c>
      <c r="M76" t="str">
        <f t="array" ref="M76">IF(Table1[[#This Row],[MARK]]=MIN(IF(Table1[YEAR]=Table1[[#This Row],[YEAR]],Table1[MARK])),"Y","N")</f>
        <v>N</v>
      </c>
      <c r="AA76" t="s">
        <v>155</v>
      </c>
      <c r="AB76">
        <v>3</v>
      </c>
      <c r="AD76" t="s">
        <v>293</v>
      </c>
      <c r="AE76">
        <f>COUNTIFS(Table1[COMPETITOR],Table2[[#This Row],[Athelete]],Table1[MARK],"&lt;10")</f>
        <v>3</v>
      </c>
      <c r="AF76" s="2">
        <f t="array" ref="AF76">MIN(IF(Table1[COMPETITOR]=Table2[[#This Row],[Athelete]],Table1[MARK]))</f>
        <v>9.98</v>
      </c>
      <c r="AG76" s="2">
        <f t="array" ref="AG76">MAX(IF(Table1[COMPETITOR]=Table2[[#This Row],[Athelete]],Table1[RANK]))</f>
        <v>75</v>
      </c>
      <c r="AH76">
        <f>COUNTIFS(Table1[COMPETITOR],Table2[[#This Row],[Athelete]],Table1[WR],"Y")</f>
        <v>0</v>
      </c>
      <c r="AI76">
        <f>COUNTIFS(Table1[COMPETITOR],Table2[[#This Row],[Athelete]],Table1[SB],"Y")</f>
        <v>0</v>
      </c>
      <c r="AJ76">
        <f>COUNTIFS(Table1[COMPETITOR],Table2[[#This Row],[Athelete]],Table1[POS],"1")</f>
        <v>3</v>
      </c>
      <c r="AK76" s="2">
        <f t="array" ref="AK76">MIN(IF(Table1[COMPETITOR]=Table2[[#This Row],[Athelete]],Table1[YEAR]))</f>
        <v>2000</v>
      </c>
      <c r="AL76" s="2">
        <f t="array" ref="AL76">MAX(IF(Table1[COMPETITOR]=Table2[[#This Row],[Athelete]],Table1[YEAR]))</f>
        <v>2004</v>
      </c>
    </row>
    <row r="77" spans="1:38" x14ac:dyDescent="0.25">
      <c r="B77" s="3">
        <v>9.85</v>
      </c>
      <c r="C77" t="s">
        <v>78</v>
      </c>
      <c r="D77" t="s">
        <v>18</v>
      </c>
      <c r="E77" s="1">
        <v>30172</v>
      </c>
      <c r="F77" t="s">
        <v>19</v>
      </c>
      <c r="G77">
        <v>1</v>
      </c>
      <c r="H77" t="s">
        <v>95</v>
      </c>
      <c r="I77" s="1">
        <v>39320</v>
      </c>
      <c r="J77" s="2">
        <f>YEAR(Table1[[#This Row],[DATE]])</f>
        <v>2007</v>
      </c>
      <c r="K77" t="s">
        <v>630</v>
      </c>
      <c r="L77" t="s">
        <v>631</v>
      </c>
      <c r="M77" t="str">
        <f t="array" ref="M77">IF(Table1[[#This Row],[MARK]]=MIN(IF(Table1[YEAR]=Table1[[#This Row],[YEAR]],Table1[MARK])),"Y","N")</f>
        <v>N</v>
      </c>
      <c r="AA77" t="s">
        <v>536</v>
      </c>
      <c r="AB77">
        <v>2</v>
      </c>
      <c r="AD77" t="s">
        <v>289</v>
      </c>
      <c r="AE77">
        <f>COUNTIFS(Table1[COMPETITOR],Table2[[#This Row],[Athelete]],Table1[MARK],"&lt;10")</f>
        <v>2</v>
      </c>
      <c r="AF77" s="2">
        <f t="array" ref="AF77">MIN(IF(Table1[COMPETITOR]=Table2[[#This Row],[Athelete]],Table1[MARK]))</f>
        <v>9.98</v>
      </c>
      <c r="AG77" s="2">
        <f t="array" ref="AG77">MAX(IF(Table1[COMPETITOR]=Table2[[#This Row],[Athelete]],Table1[RANK]))</f>
        <v>75</v>
      </c>
      <c r="AH77">
        <f>COUNTIFS(Table1[COMPETITOR],Table2[[#This Row],[Athelete]],Table1[WR],"Y")</f>
        <v>0</v>
      </c>
      <c r="AI77">
        <f>COUNTIFS(Table1[COMPETITOR],Table2[[#This Row],[Athelete]],Table1[SB],"Y")</f>
        <v>0</v>
      </c>
      <c r="AJ77">
        <f>COUNTIFS(Table1[COMPETITOR],Table2[[#This Row],[Athelete]],Table1[POS],"1")</f>
        <v>2</v>
      </c>
      <c r="AK77" s="2">
        <f t="array" ref="AK77">MIN(IF(Table1[COMPETITOR]=Table2[[#This Row],[Athelete]],Table1[YEAR]))</f>
        <v>1999</v>
      </c>
      <c r="AL77" s="2">
        <f t="array" ref="AL77">MAX(IF(Table1[COMPETITOR]=Table2[[#This Row],[Athelete]],Table1[YEAR]))</f>
        <v>1999</v>
      </c>
    </row>
    <row r="78" spans="1:38" x14ac:dyDescent="0.25">
      <c r="B78" s="3">
        <v>9.85</v>
      </c>
      <c r="C78" t="s">
        <v>24</v>
      </c>
      <c r="D78" t="s">
        <v>18</v>
      </c>
      <c r="E78" s="1">
        <v>30172</v>
      </c>
      <c r="F78" t="s">
        <v>19</v>
      </c>
      <c r="G78" t="s">
        <v>85</v>
      </c>
      <c r="H78" t="s">
        <v>26</v>
      </c>
      <c r="I78" s="1">
        <v>39538</v>
      </c>
      <c r="J78" s="2">
        <f>YEAR(Table1[[#This Row],[DATE]])</f>
        <v>2008</v>
      </c>
      <c r="K78" t="s">
        <v>631</v>
      </c>
      <c r="L78" t="s">
        <v>631</v>
      </c>
      <c r="M78" t="str">
        <f t="array" ref="M78">IF(Table1[[#This Row],[MARK]]=MIN(IF(Table1[YEAR]=Table1[[#This Row],[YEAR]],Table1[MARK])),"Y","N")</f>
        <v>N</v>
      </c>
      <c r="AA78" t="s">
        <v>240</v>
      </c>
      <c r="AB78">
        <v>2</v>
      </c>
      <c r="AD78" t="s">
        <v>282</v>
      </c>
      <c r="AE78">
        <f>COUNTIFS(Table1[COMPETITOR],Table2[[#This Row],[Athelete]],Table1[MARK],"&lt;10")</f>
        <v>1</v>
      </c>
      <c r="AF78" s="2">
        <f t="array" ref="AF78">MIN(IF(Table1[COMPETITOR]=Table2[[#This Row],[Athelete]],Table1[MARK]))</f>
        <v>9.98</v>
      </c>
      <c r="AG78" s="2">
        <f t="array" ref="AG78">MAX(IF(Table1[COMPETITOR]=Table2[[#This Row],[Athelete]],Table1[RANK]))</f>
        <v>75</v>
      </c>
      <c r="AH78">
        <f>COUNTIFS(Table1[COMPETITOR],Table2[[#This Row],[Athelete]],Table1[WR],"Y")</f>
        <v>0</v>
      </c>
      <c r="AI78">
        <f>COUNTIFS(Table1[COMPETITOR],Table2[[#This Row],[Athelete]],Table1[SB],"Y")</f>
        <v>1</v>
      </c>
      <c r="AJ78">
        <f>COUNTIFS(Table1[COMPETITOR],Table2[[#This Row],[Athelete]],Table1[POS],"1")</f>
        <v>1</v>
      </c>
      <c r="AK78" s="2">
        <f t="array" ref="AK78">MIN(IF(Table1[COMPETITOR]=Table2[[#This Row],[Athelete]],Table1[YEAR]))</f>
        <v>1977</v>
      </c>
      <c r="AL78" s="2">
        <f t="array" ref="AL78">MAX(IF(Table1[COMPETITOR]=Table2[[#This Row],[Athelete]],Table1[YEAR]))</f>
        <v>1977</v>
      </c>
    </row>
    <row r="79" spans="1:38" x14ac:dyDescent="0.25">
      <c r="B79" s="3">
        <v>9.85</v>
      </c>
      <c r="C79" t="s">
        <v>21</v>
      </c>
      <c r="D79" t="s">
        <v>10</v>
      </c>
      <c r="E79" s="1">
        <v>31645</v>
      </c>
      <c r="F79" t="s">
        <v>11</v>
      </c>
      <c r="G79">
        <v>1</v>
      </c>
      <c r="H79" t="s">
        <v>84</v>
      </c>
      <c r="I79" s="1">
        <v>39627</v>
      </c>
      <c r="J79" s="2">
        <f>YEAR(Table1[[#This Row],[DATE]])</f>
        <v>2008</v>
      </c>
      <c r="K79" t="s">
        <v>631</v>
      </c>
      <c r="L79" t="s">
        <v>631</v>
      </c>
      <c r="M79" t="str">
        <f t="array" ref="M79">IF(Table1[[#This Row],[MARK]]=MIN(IF(Table1[YEAR]=Table1[[#This Row],[YEAR]],Table1[MARK])),"Y","N")</f>
        <v>N</v>
      </c>
      <c r="AA79" t="s">
        <v>185</v>
      </c>
      <c r="AB79">
        <v>2</v>
      </c>
      <c r="AD79" t="s">
        <v>287</v>
      </c>
      <c r="AE79">
        <f>COUNTIFS(Table1[COMPETITOR],Table2[[#This Row],[Athelete]],Table1[MARK],"&lt;10")</f>
        <v>1</v>
      </c>
      <c r="AF79" s="2">
        <f t="array" ref="AF79">MIN(IF(Table1[COMPETITOR]=Table2[[#This Row],[Athelete]],Table1[MARK]))</f>
        <v>9.98</v>
      </c>
      <c r="AG79" s="2">
        <f t="array" ref="AG79">MAX(IF(Table1[COMPETITOR]=Table2[[#This Row],[Athelete]],Table1[RANK]))</f>
        <v>75</v>
      </c>
      <c r="AH79">
        <f>COUNTIFS(Table1[COMPETITOR],Table2[[#This Row],[Athelete]],Table1[WR],"Y")</f>
        <v>0</v>
      </c>
      <c r="AI79">
        <f>COUNTIFS(Table1[COMPETITOR],Table2[[#This Row],[Athelete]],Table1[SB],"Y")</f>
        <v>0</v>
      </c>
      <c r="AJ79">
        <f>COUNTIFS(Table1[COMPETITOR],Table2[[#This Row],[Athelete]],Table1[POS],"1")</f>
        <v>1</v>
      </c>
      <c r="AK79" s="2">
        <f t="array" ref="AK79">MIN(IF(Table1[COMPETITOR]=Table2[[#This Row],[Athelete]],Table1[YEAR]))</f>
        <v>1997</v>
      </c>
      <c r="AL79" s="2">
        <f t="array" ref="AL79">MAX(IF(Table1[COMPETITOR]=Table2[[#This Row],[Athelete]],Table1[YEAR]))</f>
        <v>1997</v>
      </c>
    </row>
    <row r="80" spans="1:38" x14ac:dyDescent="0.25">
      <c r="B80" s="3">
        <v>9.85</v>
      </c>
      <c r="C80" t="s">
        <v>21</v>
      </c>
      <c r="D80" t="s">
        <v>10</v>
      </c>
      <c r="E80" s="1">
        <v>31645</v>
      </c>
      <c r="F80" t="s">
        <v>11</v>
      </c>
      <c r="G80" t="s">
        <v>71</v>
      </c>
      <c r="H80" t="s">
        <v>16</v>
      </c>
      <c r="I80" s="1">
        <v>39676</v>
      </c>
      <c r="J80" s="2">
        <f>YEAR(Table1[[#This Row],[DATE]])</f>
        <v>2008</v>
      </c>
      <c r="K80" t="s">
        <v>631</v>
      </c>
      <c r="L80" t="s">
        <v>631</v>
      </c>
      <c r="M80" t="str">
        <f t="array" ref="M80">IF(Table1[[#This Row],[MARK]]=MIN(IF(Table1[YEAR]=Table1[[#This Row],[YEAR]],Table1[MARK])),"Y","N")</f>
        <v>N</v>
      </c>
      <c r="AA80" t="s">
        <v>385</v>
      </c>
      <c r="AB80">
        <v>2</v>
      </c>
      <c r="AD80" t="s">
        <v>306</v>
      </c>
      <c r="AE80">
        <f>COUNTIFS(Table1[COMPETITOR],Table2[[#This Row],[Athelete]],Table1[MARK],"&lt;10")</f>
        <v>1</v>
      </c>
      <c r="AF80" s="2">
        <f t="array" ref="AF80">MIN(IF(Table1[COMPETITOR]=Table2[[#This Row],[Athelete]],Table1[MARK]))</f>
        <v>9.98</v>
      </c>
      <c r="AG80" s="2">
        <f t="array" ref="AG80">MAX(IF(Table1[COMPETITOR]=Table2[[#This Row],[Athelete]],Table1[RANK]))</f>
        <v>75</v>
      </c>
      <c r="AH80">
        <f>COUNTIFS(Table1[COMPETITOR],Table2[[#This Row],[Athelete]],Table1[WR],"Y")</f>
        <v>0</v>
      </c>
      <c r="AI80">
        <f>COUNTIFS(Table1[COMPETITOR],Table2[[#This Row],[Athelete]],Table1[SB],"Y")</f>
        <v>0</v>
      </c>
      <c r="AJ80">
        <f>COUNTIFS(Table1[COMPETITOR],Table2[[#This Row],[Athelete]],Table1[POS],"1")</f>
        <v>1</v>
      </c>
      <c r="AK80" s="2">
        <f t="array" ref="AK80">MIN(IF(Table1[COMPETITOR]=Table2[[#This Row],[Athelete]],Table1[YEAR]))</f>
        <v>2014</v>
      </c>
      <c r="AL80" s="2">
        <f t="array" ref="AL80">MAX(IF(Table1[COMPETITOR]=Table2[[#This Row],[Athelete]],Table1[YEAR]))</f>
        <v>2014</v>
      </c>
    </row>
    <row r="81" spans="1:38" x14ac:dyDescent="0.25">
      <c r="B81" s="3">
        <v>9.85</v>
      </c>
      <c r="C81" t="s">
        <v>17</v>
      </c>
      <c r="D81" t="s">
        <v>28</v>
      </c>
      <c r="E81" s="1">
        <v>30278</v>
      </c>
      <c r="F81" t="s">
        <v>11</v>
      </c>
      <c r="G81">
        <v>2</v>
      </c>
      <c r="H81" t="s">
        <v>20</v>
      </c>
      <c r="I81" s="1">
        <v>40076</v>
      </c>
      <c r="J81" s="2">
        <f>YEAR(Table1[[#This Row],[DATE]])</f>
        <v>2009</v>
      </c>
      <c r="K81" t="s">
        <v>631</v>
      </c>
      <c r="L81" t="s">
        <v>631</v>
      </c>
      <c r="M81" t="str">
        <f t="array" ref="M81">IF(Table1[[#This Row],[MARK]]=MIN(IF(Table1[YEAR]=Table1[[#This Row],[YEAR]],Table1[MARK])),"Y","N")</f>
        <v>N</v>
      </c>
      <c r="AA81" t="s">
        <v>313</v>
      </c>
      <c r="AB81">
        <v>2</v>
      </c>
      <c r="AD81" t="s">
        <v>285</v>
      </c>
      <c r="AE81">
        <f>COUNTIFS(Table1[COMPETITOR],Table2[[#This Row],[Athelete]],Table1[MARK],"&lt;10")</f>
        <v>2</v>
      </c>
      <c r="AF81" s="2">
        <f t="array" ref="AF81">MIN(IF(Table1[COMPETITOR]=Table2[[#This Row],[Athelete]],Table1[MARK]))</f>
        <v>9.98</v>
      </c>
      <c r="AG81" s="2">
        <f t="array" ref="AG81">MAX(IF(Table1[COMPETITOR]=Table2[[#This Row],[Athelete]],Table1[RANK]))</f>
        <v>75</v>
      </c>
      <c r="AH81">
        <f>COUNTIFS(Table1[COMPETITOR],Table2[[#This Row],[Athelete]],Table1[WR],"Y")</f>
        <v>0</v>
      </c>
      <c r="AI81">
        <f>COUNTIFS(Table1[COMPETITOR],Table2[[#This Row],[Athelete]],Table1[SB],"Y")</f>
        <v>0</v>
      </c>
      <c r="AJ81">
        <f>COUNTIFS(Table1[COMPETITOR],Table2[[#This Row],[Athelete]],Table1[POS],"1")</f>
        <v>0</v>
      </c>
      <c r="AK81" s="2">
        <f t="array" ref="AK81">MIN(IF(Table1[COMPETITOR]=Table2[[#This Row],[Athelete]],Table1[YEAR]))</f>
        <v>1993</v>
      </c>
      <c r="AL81" s="2">
        <f t="array" ref="AL81">MAX(IF(Table1[COMPETITOR]=Table2[[#This Row],[Athelete]],Table1[YEAR]))</f>
        <v>1993</v>
      </c>
    </row>
    <row r="82" spans="1:38" x14ac:dyDescent="0.25">
      <c r="B82" s="3">
        <v>9.85</v>
      </c>
      <c r="C82" t="s">
        <v>57</v>
      </c>
      <c r="D82" t="s">
        <v>56</v>
      </c>
      <c r="E82" s="1">
        <v>31331</v>
      </c>
      <c r="F82" t="s">
        <v>11</v>
      </c>
      <c r="G82">
        <v>2</v>
      </c>
      <c r="H82" t="s">
        <v>35</v>
      </c>
      <c r="I82" s="1">
        <v>40417</v>
      </c>
      <c r="J82" s="2">
        <f>YEAR(Table1[[#This Row],[DATE]])</f>
        <v>2010</v>
      </c>
      <c r="K82" t="s">
        <v>631</v>
      </c>
      <c r="L82" t="s">
        <v>631</v>
      </c>
      <c r="M82" t="str">
        <f t="array" ref="M82">IF(Table1[[#This Row],[MARK]]=MIN(IF(Table1[YEAR]=Table1[[#This Row],[YEAR]],Table1[MARK])),"Y","N")</f>
        <v>N</v>
      </c>
      <c r="AA82" t="s">
        <v>188</v>
      </c>
      <c r="AB82">
        <v>2</v>
      </c>
      <c r="AD82" t="s">
        <v>292</v>
      </c>
      <c r="AE82">
        <f>COUNTIFS(Table1[COMPETITOR],Table2[[#This Row],[Athelete]],Table1[MARK],"&lt;10")</f>
        <v>1</v>
      </c>
      <c r="AF82" s="2">
        <f t="array" ref="AF82">MIN(IF(Table1[COMPETITOR]=Table2[[#This Row],[Athelete]],Table1[MARK]))</f>
        <v>9.98</v>
      </c>
      <c r="AG82" s="2">
        <f t="array" ref="AG82">MAX(IF(Table1[COMPETITOR]=Table2[[#This Row],[Athelete]],Table1[RANK]))</f>
        <v>75</v>
      </c>
      <c r="AH82">
        <f>COUNTIFS(Table1[COMPETITOR],Table2[[#This Row],[Athelete]],Table1[WR],"Y")</f>
        <v>0</v>
      </c>
      <c r="AI82">
        <f>COUNTIFS(Table1[COMPETITOR],Table2[[#This Row],[Athelete]],Table1[SB],"Y")</f>
        <v>0</v>
      </c>
      <c r="AJ82">
        <f>COUNTIFS(Table1[COMPETITOR],Table2[[#This Row],[Athelete]],Table1[POS],"1")</f>
        <v>0</v>
      </c>
      <c r="AK82" s="2">
        <f t="array" ref="AK82">MIN(IF(Table1[COMPETITOR]=Table2[[#This Row],[Athelete]],Table1[YEAR]))</f>
        <v>1999</v>
      </c>
      <c r="AL82" s="2">
        <f t="array" ref="AL82">MAX(IF(Table1[COMPETITOR]=Table2[[#This Row],[Athelete]],Table1[YEAR]))</f>
        <v>1999</v>
      </c>
    </row>
    <row r="83" spans="1:38" x14ac:dyDescent="0.25">
      <c r="A83">
        <v>12</v>
      </c>
      <c r="B83" s="3">
        <v>9.85</v>
      </c>
      <c r="C83" t="s">
        <v>34</v>
      </c>
      <c r="D83" t="s">
        <v>96</v>
      </c>
      <c r="E83" s="1">
        <v>31161</v>
      </c>
      <c r="F83" t="s">
        <v>19</v>
      </c>
      <c r="G83">
        <v>2</v>
      </c>
      <c r="H83" t="s">
        <v>46</v>
      </c>
      <c r="I83" s="1">
        <v>40698</v>
      </c>
      <c r="J83" s="2">
        <f>YEAR(Table1[[#This Row],[DATE]])</f>
        <v>2011</v>
      </c>
      <c r="K83" t="s">
        <v>631</v>
      </c>
      <c r="L83" t="s">
        <v>631</v>
      </c>
      <c r="M83" t="str">
        <f t="array" ref="M83">IF(Table1[[#This Row],[MARK]]=MIN(IF(Table1[YEAR]=Table1[[#This Row],[YEAR]],Table1[MARK])),"Y","N")</f>
        <v>N</v>
      </c>
      <c r="AA83" t="s">
        <v>357</v>
      </c>
      <c r="AB83">
        <v>2</v>
      </c>
      <c r="AD83" t="s">
        <v>303</v>
      </c>
      <c r="AE83">
        <f>COUNTIFS(Table1[COMPETITOR],Table2[[#This Row],[Athelete]],Table1[MARK],"&lt;10")</f>
        <v>1</v>
      </c>
      <c r="AF83" s="2">
        <f t="array" ref="AF83">MIN(IF(Table1[COMPETITOR]=Table2[[#This Row],[Athelete]],Table1[MARK]))</f>
        <v>9.98</v>
      </c>
      <c r="AG83" s="2">
        <f t="array" ref="AG83">MAX(IF(Table1[COMPETITOR]=Table2[[#This Row],[Athelete]],Table1[RANK]))</f>
        <v>75</v>
      </c>
      <c r="AH83">
        <f>COUNTIFS(Table1[COMPETITOR],Table2[[#This Row],[Athelete]],Table1[WR],"Y")</f>
        <v>0</v>
      </c>
      <c r="AI83">
        <f>COUNTIFS(Table1[COMPETITOR],Table2[[#This Row],[Athelete]],Table1[SB],"Y")</f>
        <v>0</v>
      </c>
      <c r="AJ83">
        <f>COUNTIFS(Table1[COMPETITOR],Table2[[#This Row],[Athelete]],Table1[POS],"1")</f>
        <v>0</v>
      </c>
      <c r="AK83" s="2">
        <f t="array" ref="AK83">MIN(IF(Table1[COMPETITOR]=Table2[[#This Row],[Athelete]],Table1[YEAR]))</f>
        <v>2013</v>
      </c>
      <c r="AL83" s="2">
        <f t="array" ref="AL83">MAX(IF(Table1[COMPETITOR]=Table2[[#This Row],[Athelete]],Table1[YEAR]))</f>
        <v>2013</v>
      </c>
    </row>
    <row r="84" spans="1:38" x14ac:dyDescent="0.25">
      <c r="B84" s="3">
        <v>9.85</v>
      </c>
      <c r="C84" t="s">
        <v>43</v>
      </c>
      <c r="D84" t="s">
        <v>72</v>
      </c>
      <c r="E84" s="1">
        <v>31205</v>
      </c>
      <c r="F84" t="s">
        <v>73</v>
      </c>
      <c r="G84">
        <v>1</v>
      </c>
      <c r="H84" t="s">
        <v>75</v>
      </c>
      <c r="I84" s="1">
        <v>40768</v>
      </c>
      <c r="J84" s="2">
        <f>YEAR(Table1[[#This Row],[DATE]])</f>
        <v>2011</v>
      </c>
      <c r="K84" t="s">
        <v>631</v>
      </c>
      <c r="L84" t="s">
        <v>631</v>
      </c>
      <c r="M84" t="str">
        <f t="array" ref="M84">IF(Table1[[#This Row],[MARK]]=MIN(IF(Table1[YEAR]=Table1[[#This Row],[YEAR]],Table1[MARK])),"Y","N")</f>
        <v>N</v>
      </c>
      <c r="AA84" t="s">
        <v>428</v>
      </c>
      <c r="AB84">
        <v>2</v>
      </c>
      <c r="AD84" t="s">
        <v>305</v>
      </c>
      <c r="AE84">
        <f>COUNTIFS(Table1[COMPETITOR],Table2[[#This Row],[Athelete]],Table1[MARK],"&lt;10")</f>
        <v>1</v>
      </c>
      <c r="AF84" s="2">
        <f t="array" ref="AF84">MIN(IF(Table1[COMPETITOR]=Table2[[#This Row],[Athelete]],Table1[MARK]))</f>
        <v>9.98</v>
      </c>
      <c r="AG84" s="2">
        <f t="array" ref="AG84">MAX(IF(Table1[COMPETITOR]=Table2[[#This Row],[Athelete]],Table1[RANK]))</f>
        <v>75</v>
      </c>
      <c r="AH84">
        <f>COUNTIFS(Table1[COMPETITOR],Table2[[#This Row],[Athelete]],Table1[WR],"Y")</f>
        <v>0</v>
      </c>
      <c r="AI84">
        <f>COUNTIFS(Table1[COMPETITOR],Table2[[#This Row],[Athelete]],Table1[SB],"Y")</f>
        <v>0</v>
      </c>
      <c r="AJ84">
        <f>COUNTIFS(Table1[COMPETITOR],Table2[[#This Row],[Athelete]],Table1[POS],"1")</f>
        <v>0</v>
      </c>
      <c r="AK84" s="2">
        <f t="array" ref="AK84">MIN(IF(Table1[COMPETITOR]=Table2[[#This Row],[Athelete]],Table1[YEAR]))</f>
        <v>2013</v>
      </c>
      <c r="AL84" s="2">
        <f t="array" ref="AL84">MAX(IF(Table1[COMPETITOR]=Table2[[#This Row],[Athelete]],Table1[YEAR]))</f>
        <v>2013</v>
      </c>
    </row>
    <row r="85" spans="1:38" x14ac:dyDescent="0.25">
      <c r="B85" s="3">
        <v>9.85</v>
      </c>
      <c r="C85" t="s">
        <v>57</v>
      </c>
      <c r="D85" t="s">
        <v>10</v>
      </c>
      <c r="E85" s="1">
        <v>31645</v>
      </c>
      <c r="F85" t="s">
        <v>11</v>
      </c>
      <c r="G85" t="s">
        <v>25</v>
      </c>
      <c r="H85" t="s">
        <v>97</v>
      </c>
      <c r="I85" s="1">
        <v>40799</v>
      </c>
      <c r="J85" s="2">
        <f>YEAR(Table1[[#This Row],[DATE]])</f>
        <v>2011</v>
      </c>
      <c r="K85" t="s">
        <v>631</v>
      </c>
      <c r="L85" t="s">
        <v>631</v>
      </c>
      <c r="M85" t="str">
        <f t="array" ref="M85">IF(Table1[[#This Row],[MARK]]=MIN(IF(Table1[YEAR]=Table1[[#This Row],[YEAR]],Table1[MARK])),"Y","N")</f>
        <v>N</v>
      </c>
      <c r="AA85" t="s">
        <v>444</v>
      </c>
      <c r="AB85">
        <v>2</v>
      </c>
      <c r="AD85" t="s">
        <v>322</v>
      </c>
      <c r="AE85">
        <f>COUNTIFS(Table1[COMPETITOR],Table2[[#This Row],[Athelete]],Table1[MARK],"&lt;10")</f>
        <v>2</v>
      </c>
      <c r="AF85" s="2">
        <f t="array" ref="AF85">MIN(IF(Table1[COMPETITOR]=Table2[[#This Row],[Athelete]],Table1[MARK]))</f>
        <v>9.99</v>
      </c>
      <c r="AG85" s="2">
        <f t="array" ref="AG85">MAX(IF(Table1[COMPETITOR]=Table2[[#This Row],[Athelete]],Table1[RANK]))</f>
        <v>84</v>
      </c>
      <c r="AH85">
        <f>COUNTIFS(Table1[COMPETITOR],Table2[[#This Row],[Athelete]],Table1[WR],"Y")</f>
        <v>0</v>
      </c>
      <c r="AI85">
        <f>COUNTIFS(Table1[COMPETITOR],Table2[[#This Row],[Athelete]],Table1[SB],"Y")</f>
        <v>0</v>
      </c>
      <c r="AJ85">
        <f>COUNTIFS(Table1[COMPETITOR],Table2[[#This Row],[Athelete]],Table1[POS],"1")</f>
        <v>1</v>
      </c>
      <c r="AK85" s="2">
        <f t="array" ref="AK85">MIN(IF(Table1[COMPETITOR]=Table2[[#This Row],[Athelete]],Table1[YEAR]))</f>
        <v>2004</v>
      </c>
      <c r="AL85" s="2">
        <f t="array" ref="AL85">MAX(IF(Table1[COMPETITOR]=Table2[[#This Row],[Athelete]],Table1[YEAR]))</f>
        <v>2005</v>
      </c>
    </row>
    <row r="86" spans="1:38" x14ac:dyDescent="0.25">
      <c r="B86" s="3">
        <v>9.85</v>
      </c>
      <c r="C86" t="s">
        <v>52</v>
      </c>
      <c r="D86" t="s">
        <v>28</v>
      </c>
      <c r="E86" s="1">
        <v>30278</v>
      </c>
      <c r="F86" t="s">
        <v>11</v>
      </c>
      <c r="G86">
        <v>2</v>
      </c>
      <c r="H86" t="s">
        <v>63</v>
      </c>
      <c r="I86" s="1">
        <v>41067</v>
      </c>
      <c r="J86" s="2">
        <f>YEAR(Table1[[#This Row],[DATE]])</f>
        <v>2012</v>
      </c>
      <c r="K86" t="s">
        <v>631</v>
      </c>
      <c r="L86" t="s">
        <v>631</v>
      </c>
      <c r="M86" t="str">
        <f t="array" ref="M86">IF(Table1[[#This Row],[MARK]]=MIN(IF(Table1[YEAR]=Table1[[#This Row],[YEAR]],Table1[MARK])),"Y","N")</f>
        <v>N</v>
      </c>
      <c r="AA86" t="s">
        <v>367</v>
      </c>
      <c r="AB86">
        <v>2</v>
      </c>
      <c r="AD86" t="s">
        <v>318</v>
      </c>
      <c r="AE86">
        <f>COUNTIFS(Table1[COMPETITOR],Table2[[#This Row],[Athelete]],Table1[MARK],"&lt;10")</f>
        <v>1</v>
      </c>
      <c r="AF86" s="2">
        <f t="array" ref="AF86">MIN(IF(Table1[COMPETITOR]=Table2[[#This Row],[Athelete]],Table1[MARK]))</f>
        <v>9.99</v>
      </c>
      <c r="AG86" s="2">
        <f t="array" ref="AG86">MAX(IF(Table1[COMPETITOR]=Table2[[#This Row],[Athelete]],Table1[RANK]))</f>
        <v>84</v>
      </c>
      <c r="AH86">
        <f>COUNTIFS(Table1[COMPETITOR],Table2[[#This Row],[Athelete]],Table1[WR],"Y")</f>
        <v>0</v>
      </c>
      <c r="AI86">
        <f>COUNTIFS(Table1[COMPETITOR],Table2[[#This Row],[Athelete]],Table1[SB],"Y")</f>
        <v>0</v>
      </c>
      <c r="AJ86">
        <f>COUNTIFS(Table1[COMPETITOR],Table2[[#This Row],[Athelete]],Table1[POS],"1")</f>
        <v>1</v>
      </c>
      <c r="AK86" s="2">
        <f t="array" ref="AK86">MIN(IF(Table1[COMPETITOR]=Table2[[#This Row],[Athelete]],Table1[YEAR]))</f>
        <v>1997</v>
      </c>
      <c r="AL86" s="2">
        <f t="array" ref="AL86">MAX(IF(Table1[COMPETITOR]=Table2[[#This Row],[Athelete]],Table1[YEAR]))</f>
        <v>2002</v>
      </c>
    </row>
    <row r="87" spans="1:38" x14ac:dyDescent="0.25">
      <c r="B87" s="3">
        <v>9.85</v>
      </c>
      <c r="C87" t="s">
        <v>40</v>
      </c>
      <c r="D87" t="s">
        <v>22</v>
      </c>
      <c r="E87" s="1">
        <v>32868</v>
      </c>
      <c r="F87" t="s">
        <v>11</v>
      </c>
      <c r="G87" t="s">
        <v>25</v>
      </c>
      <c r="H87" t="s">
        <v>98</v>
      </c>
      <c r="I87" s="1">
        <v>41107</v>
      </c>
      <c r="J87" s="2">
        <f>YEAR(Table1[[#This Row],[DATE]])</f>
        <v>2012</v>
      </c>
      <c r="K87" t="s">
        <v>631</v>
      </c>
      <c r="L87" t="s">
        <v>631</v>
      </c>
      <c r="M87" t="str">
        <f t="array" ref="M87">IF(Table1[[#This Row],[MARK]]=MIN(IF(Table1[YEAR]=Table1[[#This Row],[YEAR]],Table1[MARK])),"Y","N")</f>
        <v>N</v>
      </c>
      <c r="AA87" t="s">
        <v>200</v>
      </c>
      <c r="AB87">
        <v>2</v>
      </c>
      <c r="AD87" t="s">
        <v>329</v>
      </c>
      <c r="AE87">
        <f>COUNTIFS(Table1[COMPETITOR],Table2[[#This Row],[Athelete]],Table1[MARK],"&lt;10")</f>
        <v>1</v>
      </c>
      <c r="AF87" s="2">
        <f t="array" ref="AF87">MIN(IF(Table1[COMPETITOR]=Table2[[#This Row],[Athelete]],Table1[MARK]))</f>
        <v>9.99</v>
      </c>
      <c r="AG87" s="2">
        <f t="array" ref="AG87">MAX(IF(Table1[COMPETITOR]=Table2[[#This Row],[Athelete]],Table1[RANK]))</f>
        <v>84</v>
      </c>
      <c r="AH87">
        <f>COUNTIFS(Table1[COMPETITOR],Table2[[#This Row],[Athelete]],Table1[WR],"Y")</f>
        <v>0</v>
      </c>
      <c r="AI87">
        <f>COUNTIFS(Table1[COMPETITOR],Table2[[#This Row],[Athelete]],Table1[SB],"Y")</f>
        <v>0</v>
      </c>
      <c r="AJ87">
        <f>COUNTIFS(Table1[COMPETITOR],Table2[[#This Row],[Athelete]],Table1[POS],"1")</f>
        <v>1</v>
      </c>
      <c r="AK87" s="2">
        <f t="array" ref="AK87">MIN(IF(Table1[COMPETITOR]=Table2[[#This Row],[Athelete]],Table1[YEAR]))</f>
        <v>2007</v>
      </c>
      <c r="AL87" s="2">
        <f t="array" ref="AL87">MAX(IF(Table1[COMPETITOR]=Table2[[#This Row],[Athelete]],Table1[YEAR]))</f>
        <v>2007</v>
      </c>
    </row>
    <row r="88" spans="1:38" x14ac:dyDescent="0.25">
      <c r="B88" s="3">
        <v>9.85</v>
      </c>
      <c r="C88" t="s">
        <v>24</v>
      </c>
      <c r="D88" t="s">
        <v>22</v>
      </c>
      <c r="E88" s="1">
        <v>32868</v>
      </c>
      <c r="F88" t="s">
        <v>11</v>
      </c>
      <c r="G88" t="s">
        <v>99</v>
      </c>
      <c r="H88" t="s">
        <v>268</v>
      </c>
      <c r="I88" s="1">
        <v>41126</v>
      </c>
      <c r="J88" s="2">
        <f>YEAR(Table1[[#This Row],[DATE]])</f>
        <v>2012</v>
      </c>
      <c r="K88" t="s">
        <v>631</v>
      </c>
      <c r="L88" t="s">
        <v>631</v>
      </c>
      <c r="M88" t="str">
        <f t="array" ref="M88">IF(Table1[[#This Row],[MARK]]=MIN(IF(Table1[YEAR]=Table1[[#This Row],[YEAR]],Table1[MARK])),"Y","N")</f>
        <v>N</v>
      </c>
      <c r="AA88" t="s">
        <v>237</v>
      </c>
      <c r="AB88">
        <v>2</v>
      </c>
      <c r="AD88" t="s">
        <v>335</v>
      </c>
      <c r="AE88">
        <f>COUNTIFS(Table1[COMPETITOR],Table2[[#This Row],[Athelete]],Table1[MARK],"&lt;10")</f>
        <v>2</v>
      </c>
      <c r="AF88" s="2">
        <f t="array" ref="AF88">MIN(IF(Table1[COMPETITOR]=Table2[[#This Row],[Athelete]],Table1[MARK]))</f>
        <v>9.99</v>
      </c>
      <c r="AG88" s="2">
        <f t="array" ref="AG88">MAX(IF(Table1[COMPETITOR]=Table2[[#This Row],[Athelete]],Table1[RANK]))</f>
        <v>84</v>
      </c>
      <c r="AH88">
        <f>COUNTIFS(Table1[COMPETITOR],Table2[[#This Row],[Athelete]],Table1[WR],"Y")</f>
        <v>0</v>
      </c>
      <c r="AI88">
        <f>COUNTIFS(Table1[COMPETITOR],Table2[[#This Row],[Athelete]],Table1[SB],"Y")</f>
        <v>0</v>
      </c>
      <c r="AJ88">
        <f>COUNTIFS(Table1[COMPETITOR],Table2[[#This Row],[Athelete]],Table1[POS],"1")</f>
        <v>0</v>
      </c>
      <c r="AK88" s="2">
        <f t="array" ref="AK88">MIN(IF(Table1[COMPETITOR]=Table2[[#This Row],[Athelete]],Table1[YEAR]))</f>
        <v>2009</v>
      </c>
      <c r="AL88" s="2">
        <f t="array" ref="AL88">MAX(IF(Table1[COMPETITOR]=Table2[[#This Row],[Athelete]],Table1[YEAR]))</f>
        <v>2012</v>
      </c>
    </row>
    <row r="89" spans="1:38" x14ac:dyDescent="0.25">
      <c r="B89" s="3">
        <v>9.85</v>
      </c>
      <c r="C89" t="s">
        <v>27</v>
      </c>
      <c r="D89" t="s">
        <v>10</v>
      </c>
      <c r="E89" s="1">
        <v>31645</v>
      </c>
      <c r="F89" t="s">
        <v>11</v>
      </c>
      <c r="G89" t="s">
        <v>74</v>
      </c>
      <c r="H89" t="s">
        <v>268</v>
      </c>
      <c r="I89" s="1">
        <v>41481</v>
      </c>
      <c r="J89" s="2">
        <f>YEAR(Table1[[#This Row],[DATE]])</f>
        <v>2013</v>
      </c>
      <c r="K89" t="s">
        <v>631</v>
      </c>
      <c r="L89" t="s">
        <v>631</v>
      </c>
      <c r="M89" t="str">
        <f t="array" ref="M89">IF(Table1[[#This Row],[MARK]]=MIN(IF(Table1[YEAR]=Table1[[#This Row],[YEAR]],Table1[MARK])),"Y","N")</f>
        <v>N</v>
      </c>
      <c r="AA89" t="s">
        <v>193</v>
      </c>
      <c r="AB89">
        <v>2</v>
      </c>
      <c r="AD89" t="s">
        <v>321</v>
      </c>
      <c r="AE89">
        <f>COUNTIFS(Table1[COMPETITOR],Table2[[#This Row],[Athelete]],Table1[MARK],"&lt;10")</f>
        <v>1</v>
      </c>
      <c r="AF89" s="2">
        <f t="array" ref="AF89">MIN(IF(Table1[COMPETITOR]=Table2[[#This Row],[Athelete]],Table1[MARK]))</f>
        <v>9.99</v>
      </c>
      <c r="AG89" s="2">
        <f t="array" ref="AG89">MAX(IF(Table1[COMPETITOR]=Table2[[#This Row],[Athelete]],Table1[RANK]))</f>
        <v>84</v>
      </c>
      <c r="AH89">
        <f>COUNTIFS(Table1[COMPETITOR],Table2[[#This Row],[Athelete]],Table1[WR],"Y")</f>
        <v>0</v>
      </c>
      <c r="AI89">
        <f>COUNTIFS(Table1[COMPETITOR],Table2[[#This Row],[Athelete]],Table1[SB],"Y")</f>
        <v>0</v>
      </c>
      <c r="AJ89">
        <f>COUNTIFS(Table1[COMPETITOR],Table2[[#This Row],[Athelete]],Table1[POS],"1")</f>
        <v>0</v>
      </c>
      <c r="AK89" s="2">
        <f t="array" ref="AK89">MIN(IF(Table1[COMPETITOR]=Table2[[#This Row],[Athelete]],Table1[YEAR]))</f>
        <v>2003</v>
      </c>
      <c r="AL89" s="2">
        <f t="array" ref="AL89">MAX(IF(Table1[COMPETITOR]=Table2[[#This Row],[Athelete]],Table1[YEAR]))</f>
        <v>2003</v>
      </c>
    </row>
    <row r="90" spans="1:38" x14ac:dyDescent="0.25">
      <c r="B90" s="3">
        <v>9.85</v>
      </c>
      <c r="C90" t="s">
        <v>50</v>
      </c>
      <c r="D90" t="s">
        <v>53</v>
      </c>
      <c r="E90" s="1">
        <v>29992</v>
      </c>
      <c r="F90" t="s">
        <v>19</v>
      </c>
      <c r="G90">
        <v>2</v>
      </c>
      <c r="H90" t="s">
        <v>51</v>
      </c>
      <c r="I90" s="1">
        <v>41497</v>
      </c>
      <c r="J90" s="2">
        <f>YEAR(Table1[[#This Row],[DATE]])</f>
        <v>2013</v>
      </c>
      <c r="K90" t="s">
        <v>630</v>
      </c>
      <c r="L90" t="s">
        <v>631</v>
      </c>
      <c r="M90" t="str">
        <f t="array" ref="M90">IF(Table1[[#This Row],[MARK]]=MIN(IF(Table1[YEAR]=Table1[[#This Row],[YEAR]],Table1[MARK])),"Y","N")</f>
        <v>N</v>
      </c>
      <c r="AA90" t="s">
        <v>304</v>
      </c>
      <c r="AB90">
        <v>2</v>
      </c>
      <c r="AD90" t="s">
        <v>324</v>
      </c>
      <c r="AE90">
        <f>COUNTIFS(Table1[COMPETITOR],Table2[[#This Row],[Athelete]],Table1[MARK],"&lt;10")</f>
        <v>1</v>
      </c>
      <c r="AF90" s="2">
        <f t="array" ref="AF90">MIN(IF(Table1[COMPETITOR]=Table2[[#This Row],[Athelete]],Table1[MARK]))</f>
        <v>9.99</v>
      </c>
      <c r="AG90" s="2">
        <f t="array" ref="AG90">MAX(IF(Table1[COMPETITOR]=Table2[[#This Row],[Athelete]],Table1[RANK]))</f>
        <v>84</v>
      </c>
      <c r="AH90">
        <f>COUNTIFS(Table1[COMPETITOR],Table2[[#This Row],[Athelete]],Table1[WR],"Y")</f>
        <v>0</v>
      </c>
      <c r="AI90">
        <f>COUNTIFS(Table1[COMPETITOR],Table2[[#This Row],[Athelete]],Table1[SB],"Y")</f>
        <v>0</v>
      </c>
      <c r="AJ90">
        <f>COUNTIFS(Table1[COMPETITOR],Table2[[#This Row],[Athelete]],Table1[POS],"1")</f>
        <v>0</v>
      </c>
      <c r="AK90" s="2">
        <f t="array" ref="AK90">MIN(IF(Table1[COMPETITOR]=Table2[[#This Row],[Athelete]],Table1[YEAR]))</f>
        <v>2005</v>
      </c>
      <c r="AL90" s="2">
        <f t="array" ref="AL90">MAX(IF(Table1[COMPETITOR]=Table2[[#This Row],[Athelete]],Table1[YEAR]))</f>
        <v>2005</v>
      </c>
    </row>
    <row r="91" spans="1:38" x14ac:dyDescent="0.25">
      <c r="A91">
        <v>15</v>
      </c>
      <c r="B91" s="3">
        <v>9.86</v>
      </c>
      <c r="C91" t="s">
        <v>89</v>
      </c>
      <c r="D91" t="s">
        <v>100</v>
      </c>
      <c r="E91" s="1">
        <v>22463</v>
      </c>
      <c r="F91" t="s">
        <v>19</v>
      </c>
      <c r="G91">
        <v>1</v>
      </c>
      <c r="H91" t="s">
        <v>101</v>
      </c>
      <c r="I91" s="1">
        <v>33475</v>
      </c>
      <c r="J91" s="2">
        <f>YEAR(Table1[[#This Row],[DATE]])</f>
        <v>1991</v>
      </c>
      <c r="K91" t="s">
        <v>630</v>
      </c>
      <c r="L91" t="s">
        <v>630</v>
      </c>
      <c r="M91" t="str">
        <f t="array" ref="M91">IF(Table1[[#This Row],[MARK]]=MIN(IF(Table1[YEAR]=Table1[[#This Row],[YEAR]],Table1[MARK])),"Y","N")</f>
        <v>Y</v>
      </c>
      <c r="AA91" t="s">
        <v>145</v>
      </c>
      <c r="AB91">
        <v>2</v>
      </c>
      <c r="AD91" t="s">
        <v>323</v>
      </c>
      <c r="AE91">
        <f>COUNTIFS(Table1[COMPETITOR],Table2[[#This Row],[Athelete]],Table1[MARK],"&lt;10")</f>
        <v>1</v>
      </c>
      <c r="AF91" s="2">
        <f t="array" ref="AF91">MIN(IF(Table1[COMPETITOR]=Table2[[#This Row],[Athelete]],Table1[MARK]))</f>
        <v>9.99</v>
      </c>
      <c r="AG91" s="2">
        <f t="array" ref="AG91">MAX(IF(Table1[COMPETITOR]=Table2[[#This Row],[Athelete]],Table1[RANK]))</f>
        <v>84</v>
      </c>
      <c r="AH91">
        <f>COUNTIFS(Table1[COMPETITOR],Table2[[#This Row],[Athelete]],Table1[WR],"Y")</f>
        <v>0</v>
      </c>
      <c r="AI91">
        <f>COUNTIFS(Table1[COMPETITOR],Table2[[#This Row],[Athelete]],Table1[SB],"Y")</f>
        <v>0</v>
      </c>
      <c r="AJ91">
        <f>COUNTIFS(Table1[COMPETITOR],Table2[[#This Row],[Athelete]],Table1[POS],"1")</f>
        <v>0</v>
      </c>
      <c r="AK91" s="2">
        <f t="array" ref="AK91">MIN(IF(Table1[COMPETITOR]=Table2[[#This Row],[Athelete]],Table1[YEAR]))</f>
        <v>2005</v>
      </c>
      <c r="AL91" s="2">
        <f t="array" ref="AL91">MAX(IF(Table1[COMPETITOR]=Table2[[#This Row],[Athelete]],Table1[YEAR]))</f>
        <v>2005</v>
      </c>
    </row>
    <row r="92" spans="1:38" x14ac:dyDescent="0.25">
      <c r="A92">
        <v>15</v>
      </c>
      <c r="B92" s="3">
        <v>9.86</v>
      </c>
      <c r="C92" t="s">
        <v>54</v>
      </c>
      <c r="D92" t="s">
        <v>102</v>
      </c>
      <c r="E92" s="1">
        <v>24747</v>
      </c>
      <c r="F92" t="s">
        <v>103</v>
      </c>
      <c r="G92" t="s">
        <v>25</v>
      </c>
      <c r="H92" t="s">
        <v>23</v>
      </c>
      <c r="I92" s="1">
        <v>35249</v>
      </c>
      <c r="J92" s="2">
        <f>YEAR(Table1[[#This Row],[DATE]])</f>
        <v>1996</v>
      </c>
      <c r="K92" t="s">
        <v>631</v>
      </c>
      <c r="L92" t="s">
        <v>631</v>
      </c>
      <c r="M92" t="str">
        <f t="array" ref="M92">IF(Table1[[#This Row],[MARK]]=MIN(IF(Table1[YEAR]=Table1[[#This Row],[YEAR]],Table1[MARK])),"Y","N")</f>
        <v>N</v>
      </c>
      <c r="AA92" t="s">
        <v>365</v>
      </c>
      <c r="AB92">
        <v>2</v>
      </c>
      <c r="AD92" t="s">
        <v>327</v>
      </c>
      <c r="AE92">
        <f>COUNTIFS(Table1[COMPETITOR],Table2[[#This Row],[Athelete]],Table1[MARK],"&lt;10")</f>
        <v>1</v>
      </c>
      <c r="AF92" s="2">
        <f t="array" ref="AF92">MIN(IF(Table1[COMPETITOR]=Table2[[#This Row],[Athelete]],Table1[MARK]))</f>
        <v>9.99</v>
      </c>
      <c r="AG92" s="2">
        <f t="array" ref="AG92">MAX(IF(Table1[COMPETITOR]=Table2[[#This Row],[Athelete]],Table1[RANK]))</f>
        <v>84</v>
      </c>
      <c r="AH92">
        <f>COUNTIFS(Table1[COMPETITOR],Table2[[#This Row],[Athelete]],Table1[WR],"Y")</f>
        <v>0</v>
      </c>
      <c r="AI92">
        <f>COUNTIFS(Table1[COMPETITOR],Table2[[#This Row],[Athelete]],Table1[SB],"Y")</f>
        <v>0</v>
      </c>
      <c r="AJ92">
        <f>COUNTIFS(Table1[COMPETITOR],Table2[[#This Row],[Athelete]],Table1[POS],"1")</f>
        <v>0</v>
      </c>
      <c r="AK92" s="2">
        <f t="array" ref="AK92">MIN(IF(Table1[COMPETITOR]=Table2[[#This Row],[Athelete]],Table1[YEAR]))</f>
        <v>2006</v>
      </c>
      <c r="AL92" s="2">
        <f t="array" ref="AL92">MAX(IF(Table1[COMPETITOR]=Table2[[#This Row],[Athelete]],Table1[YEAR]))</f>
        <v>2006</v>
      </c>
    </row>
    <row r="93" spans="1:38" x14ac:dyDescent="0.25">
      <c r="B93" s="3">
        <v>9.86</v>
      </c>
      <c r="C93" t="s">
        <v>27</v>
      </c>
      <c r="D93" t="s">
        <v>58</v>
      </c>
      <c r="E93" s="1">
        <v>27233</v>
      </c>
      <c r="F93" t="s">
        <v>19</v>
      </c>
      <c r="G93">
        <v>1</v>
      </c>
      <c r="H93" t="s">
        <v>59</v>
      </c>
      <c r="I93" s="1">
        <v>35645</v>
      </c>
      <c r="J93" s="2">
        <f>YEAR(Table1[[#This Row],[DATE]])</f>
        <v>1997</v>
      </c>
      <c r="K93" t="s">
        <v>630</v>
      </c>
      <c r="L93" t="s">
        <v>631</v>
      </c>
      <c r="M93" t="str">
        <f t="array" ref="M93">IF(Table1[[#This Row],[MARK]]=MIN(IF(Table1[YEAR]=Table1[[#This Row],[YEAR]],Table1[MARK])),"Y","N")</f>
        <v>Y</v>
      </c>
      <c r="AA93" t="s">
        <v>131</v>
      </c>
      <c r="AB93">
        <v>2</v>
      </c>
      <c r="AD93" t="s">
        <v>332</v>
      </c>
      <c r="AE93">
        <f>COUNTIFS(Table1[COMPETITOR],Table2[[#This Row],[Athelete]],Table1[MARK],"&lt;10")</f>
        <v>1</v>
      </c>
      <c r="AF93" s="2">
        <f t="array" ref="AF93">MIN(IF(Table1[COMPETITOR]=Table2[[#This Row],[Athelete]],Table1[MARK]))</f>
        <v>9.99</v>
      </c>
      <c r="AG93" s="2">
        <f t="array" ref="AG93">MAX(IF(Table1[COMPETITOR]=Table2[[#This Row],[Athelete]],Table1[RANK]))</f>
        <v>84</v>
      </c>
      <c r="AH93">
        <f>COUNTIFS(Table1[COMPETITOR],Table2[[#This Row],[Athelete]],Table1[WR],"Y")</f>
        <v>0</v>
      </c>
      <c r="AI93">
        <f>COUNTIFS(Table1[COMPETITOR],Table2[[#This Row],[Athelete]],Table1[SB],"Y")</f>
        <v>0</v>
      </c>
      <c r="AJ93">
        <f>COUNTIFS(Table1[COMPETITOR],Table2[[#This Row],[Athelete]],Table1[POS],"1")</f>
        <v>0</v>
      </c>
      <c r="AK93" s="2">
        <f t="array" ref="AK93">MIN(IF(Table1[COMPETITOR]=Table2[[#This Row],[Athelete]],Table1[YEAR]))</f>
        <v>2008</v>
      </c>
      <c r="AL93" s="2">
        <f t="array" ref="AL93">MAX(IF(Table1[COMPETITOR]=Table2[[#This Row],[Athelete]],Table1[YEAR]))</f>
        <v>2008</v>
      </c>
    </row>
    <row r="94" spans="1:38" x14ac:dyDescent="0.25">
      <c r="A94">
        <v>15</v>
      </c>
      <c r="B94" s="3">
        <v>9.86</v>
      </c>
      <c r="C94" t="s">
        <v>33</v>
      </c>
      <c r="D94" t="s">
        <v>104</v>
      </c>
      <c r="E94" s="1">
        <v>27028</v>
      </c>
      <c r="F94" t="s">
        <v>73</v>
      </c>
      <c r="G94">
        <v>1</v>
      </c>
      <c r="H94" t="s">
        <v>105</v>
      </c>
      <c r="I94" s="1">
        <v>35904</v>
      </c>
      <c r="J94" s="2">
        <f>YEAR(Table1[[#This Row],[DATE]])</f>
        <v>1998</v>
      </c>
      <c r="K94" t="s">
        <v>631</v>
      </c>
      <c r="L94" t="s">
        <v>631</v>
      </c>
      <c r="M94" t="str">
        <f t="array" ref="M94">IF(Table1[[#This Row],[MARK]]=MIN(IF(Table1[YEAR]=Table1[[#This Row],[YEAR]],Table1[MARK])),"Y","N")</f>
        <v>Y</v>
      </c>
      <c r="AA94" t="s">
        <v>217</v>
      </c>
      <c r="AB94">
        <v>2</v>
      </c>
      <c r="AD94" t="s">
        <v>339</v>
      </c>
      <c r="AE94">
        <f>COUNTIFS(Table1[COMPETITOR],Table2[[#This Row],[Athelete]],Table1[MARK],"&lt;10")</f>
        <v>1</v>
      </c>
      <c r="AF94" s="2">
        <f t="array" ref="AF94">MIN(IF(Table1[COMPETITOR]=Table2[[#This Row],[Athelete]],Table1[MARK]))</f>
        <v>9.99</v>
      </c>
      <c r="AG94" s="2">
        <f t="array" ref="AG94">MAX(IF(Table1[COMPETITOR]=Table2[[#This Row],[Athelete]],Table1[RANK]))</f>
        <v>84</v>
      </c>
      <c r="AH94">
        <f>COUNTIFS(Table1[COMPETITOR],Table2[[#This Row],[Athelete]],Table1[WR],"Y")</f>
        <v>0</v>
      </c>
      <c r="AI94">
        <f>COUNTIFS(Table1[COMPETITOR],Table2[[#This Row],[Athelete]],Table1[SB],"Y")</f>
        <v>0</v>
      </c>
      <c r="AJ94">
        <f>COUNTIFS(Table1[COMPETITOR],Table2[[#This Row],[Athelete]],Table1[POS],"1")</f>
        <v>0</v>
      </c>
      <c r="AK94" s="2">
        <f t="array" ref="AK94">MIN(IF(Table1[COMPETITOR]=Table2[[#This Row],[Athelete]],Table1[YEAR]))</f>
        <v>2010</v>
      </c>
      <c r="AL94" s="2">
        <f t="array" ref="AL94">MAX(IF(Table1[COMPETITOR]=Table2[[#This Row],[Athelete]],Table1[YEAR]))</f>
        <v>2011</v>
      </c>
    </row>
    <row r="95" spans="1:38" x14ac:dyDescent="0.25">
      <c r="B95" s="3">
        <v>9.86</v>
      </c>
      <c r="C95" t="s">
        <v>54</v>
      </c>
      <c r="D95" t="s">
        <v>104</v>
      </c>
      <c r="E95" s="1">
        <v>27028</v>
      </c>
      <c r="F95" t="s">
        <v>73</v>
      </c>
      <c r="G95" t="s">
        <v>38</v>
      </c>
      <c r="H95" t="s">
        <v>59</v>
      </c>
      <c r="I95" s="1">
        <v>35963</v>
      </c>
      <c r="J95" s="2">
        <f>YEAR(Table1[[#This Row],[DATE]])</f>
        <v>1998</v>
      </c>
      <c r="K95" t="s">
        <v>631</v>
      </c>
      <c r="L95" t="s">
        <v>631</v>
      </c>
      <c r="M95" t="str">
        <f t="array" ref="M95">IF(Table1[[#This Row],[MARK]]=MIN(IF(Table1[YEAR]=Table1[[#This Row],[YEAR]],Table1[MARK])),"Y","N")</f>
        <v>Y</v>
      </c>
      <c r="AA95" t="s">
        <v>149</v>
      </c>
      <c r="AB95">
        <v>2</v>
      </c>
      <c r="AD95" t="s">
        <v>342</v>
      </c>
      <c r="AE95">
        <f>COUNTIFS(Table1[COMPETITOR],Table2[[#This Row],[Athelete]],Table1[MARK],"&lt;10")</f>
        <v>1</v>
      </c>
      <c r="AF95" s="2">
        <f t="array" ref="AF95">MIN(IF(Table1[COMPETITOR]=Table2[[#This Row],[Athelete]],Table1[MARK]))</f>
        <v>9.99</v>
      </c>
      <c r="AG95" s="2">
        <f t="array" ref="AG95">MAX(IF(Table1[COMPETITOR]=Table2[[#This Row],[Athelete]],Table1[RANK]))</f>
        <v>84</v>
      </c>
      <c r="AH95">
        <f>COUNTIFS(Table1[COMPETITOR],Table2[[#This Row],[Athelete]],Table1[WR],"Y")</f>
        <v>0</v>
      </c>
      <c r="AI95">
        <f>COUNTIFS(Table1[COMPETITOR],Table2[[#This Row],[Athelete]],Table1[SB],"Y")</f>
        <v>0</v>
      </c>
      <c r="AJ95">
        <f>COUNTIFS(Table1[COMPETITOR],Table2[[#This Row],[Athelete]],Table1[POS],"1")</f>
        <v>0</v>
      </c>
      <c r="AK95" s="2">
        <f t="array" ref="AK95">MIN(IF(Table1[COMPETITOR]=Table2[[#This Row],[Athelete]],Table1[YEAR]))</f>
        <v>2013</v>
      </c>
      <c r="AL95" s="2">
        <f t="array" ref="AL95">MAX(IF(Table1[COMPETITOR]=Table2[[#This Row],[Athelete]],Table1[YEAR]))</f>
        <v>2013</v>
      </c>
    </row>
    <row r="96" spans="1:38" x14ac:dyDescent="0.25">
      <c r="B96" s="3">
        <v>9.86</v>
      </c>
      <c r="C96" t="s">
        <v>57</v>
      </c>
      <c r="D96" t="s">
        <v>104</v>
      </c>
      <c r="E96" s="1">
        <v>27028</v>
      </c>
      <c r="F96" t="s">
        <v>73</v>
      </c>
      <c r="G96" t="s">
        <v>106</v>
      </c>
      <c r="H96" t="s">
        <v>59</v>
      </c>
      <c r="I96" s="1">
        <v>36327</v>
      </c>
      <c r="J96" s="2">
        <f>YEAR(Table1[[#This Row],[DATE]])</f>
        <v>1999</v>
      </c>
      <c r="K96" t="s">
        <v>631</v>
      </c>
      <c r="L96" t="s">
        <v>631</v>
      </c>
      <c r="M96" t="str">
        <f t="array" ref="M96">IF(Table1[[#This Row],[MARK]]=MIN(IF(Table1[YEAR]=Table1[[#This Row],[YEAR]],Table1[MARK])),"Y","N")</f>
        <v>N</v>
      </c>
      <c r="AA96" t="s">
        <v>277</v>
      </c>
      <c r="AB96">
        <v>2</v>
      </c>
      <c r="AD96" t="s">
        <v>348</v>
      </c>
      <c r="AE96">
        <f>COUNTIFS(Table1[COMPETITOR],Table2[[#This Row],[Athelete]],Table1[MARK],"&lt;10")</f>
        <v>0</v>
      </c>
      <c r="AF96" s="2">
        <f t="array" ref="AF96">MIN(IF(Table1[COMPETITOR]=Table2[[#This Row],[Athelete]],Table1[MARK]))</f>
        <v>10</v>
      </c>
      <c r="AG96" s="2">
        <f t="array" ref="AG96">MAX(IF(Table1[COMPETITOR]=Table2[[#This Row],[Athelete]],Table1[RANK]))</f>
        <v>95</v>
      </c>
      <c r="AH96">
        <f>COUNTIFS(Table1[COMPETITOR],Table2[[#This Row],[Athelete]],Table1[WR],"Y")</f>
        <v>0</v>
      </c>
      <c r="AI96">
        <f>COUNTIFS(Table1[COMPETITOR],Table2[[#This Row],[Athelete]],Table1[SB],"Y")</f>
        <v>1</v>
      </c>
      <c r="AJ96">
        <f>COUNTIFS(Table1[COMPETITOR],Table2[[#This Row],[Athelete]],Table1[POS],"1")</f>
        <v>1</v>
      </c>
      <c r="AK96" s="2">
        <f t="array" ref="AK96">MIN(IF(Table1[COMPETITOR]=Table2[[#This Row],[Athelete]],Table1[YEAR]))</f>
        <v>1986</v>
      </c>
      <c r="AL96" s="2">
        <f t="array" ref="AL96">MAX(IF(Table1[COMPETITOR]=Table2[[#This Row],[Athelete]],Table1[YEAR]))</f>
        <v>1986</v>
      </c>
    </row>
    <row r="97" spans="1:38" x14ac:dyDescent="0.25">
      <c r="B97" s="3">
        <v>9.86</v>
      </c>
      <c r="C97" t="s">
        <v>49</v>
      </c>
      <c r="D97" t="s">
        <v>104</v>
      </c>
      <c r="E97" s="1">
        <v>27028</v>
      </c>
      <c r="F97" t="s">
        <v>73</v>
      </c>
      <c r="G97" t="s">
        <v>25</v>
      </c>
      <c r="H97" t="s">
        <v>23</v>
      </c>
      <c r="I97" s="1">
        <v>36343</v>
      </c>
      <c r="J97" s="2">
        <f>YEAR(Table1[[#This Row],[DATE]])</f>
        <v>1999</v>
      </c>
      <c r="K97" t="s">
        <v>631</v>
      </c>
      <c r="L97" t="s">
        <v>631</v>
      </c>
      <c r="M97" t="str">
        <f t="array" ref="M97">IF(Table1[[#This Row],[MARK]]=MIN(IF(Table1[YEAR]=Table1[[#This Row],[YEAR]],Table1[MARK])),"Y","N")</f>
        <v>N</v>
      </c>
      <c r="AA97" t="s">
        <v>68</v>
      </c>
      <c r="AB97">
        <v>2</v>
      </c>
      <c r="AD97" t="s">
        <v>345</v>
      </c>
      <c r="AE97">
        <f>COUNTIFS(Table1[COMPETITOR],Table2[[#This Row],[Athelete]],Table1[MARK],"&lt;10")</f>
        <v>0</v>
      </c>
      <c r="AF97" s="2">
        <f t="array" ref="AF97">MIN(IF(Table1[COMPETITOR]=Table2[[#This Row],[Athelete]],Table1[MARK]))</f>
        <v>10</v>
      </c>
      <c r="AG97" s="2">
        <f t="array" ref="AG97">MAX(IF(Table1[COMPETITOR]=Table2[[#This Row],[Athelete]],Table1[RANK]))</f>
        <v>95</v>
      </c>
      <c r="AH97">
        <f>COUNTIFS(Table1[COMPETITOR],Table2[[#This Row],[Athelete]],Table1[WR],"Y")</f>
        <v>0</v>
      </c>
      <c r="AI97">
        <f>COUNTIFS(Table1[COMPETITOR],Table2[[#This Row],[Athelete]],Table1[SB],"Y")</f>
        <v>0</v>
      </c>
      <c r="AJ97">
        <f>COUNTIFS(Table1[COMPETITOR],Table2[[#This Row],[Athelete]],Table1[POS],"1")</f>
        <v>1</v>
      </c>
      <c r="AK97" s="2">
        <f t="array" ref="AK97">MIN(IF(Table1[COMPETITOR]=Table2[[#This Row],[Athelete]],Table1[YEAR]))</f>
        <v>1984</v>
      </c>
      <c r="AL97" s="2">
        <f t="array" ref="AL97">MAX(IF(Table1[COMPETITOR]=Table2[[#This Row],[Athelete]],Table1[YEAR]))</f>
        <v>1984</v>
      </c>
    </row>
    <row r="98" spans="1:38" x14ac:dyDescent="0.25">
      <c r="B98" s="3">
        <v>9.86</v>
      </c>
      <c r="C98" t="s">
        <v>60</v>
      </c>
      <c r="D98" t="s">
        <v>58</v>
      </c>
      <c r="E98" s="1">
        <v>27233</v>
      </c>
      <c r="F98" t="s">
        <v>19</v>
      </c>
      <c r="G98" t="s">
        <v>25</v>
      </c>
      <c r="H98" t="s">
        <v>12</v>
      </c>
      <c r="I98" s="1">
        <v>36770</v>
      </c>
      <c r="J98" s="2">
        <f>YEAR(Table1[[#This Row],[DATE]])</f>
        <v>2000</v>
      </c>
      <c r="K98" t="s">
        <v>631</v>
      </c>
      <c r="L98" t="s">
        <v>631</v>
      </c>
      <c r="M98" t="str">
        <f t="array" ref="M98">IF(Table1[[#This Row],[MARK]]=MIN(IF(Table1[YEAR]=Table1[[#This Row],[YEAR]],Table1[MARK])),"Y","N")</f>
        <v>Y</v>
      </c>
      <c r="AA98" t="s">
        <v>301</v>
      </c>
      <c r="AB98">
        <v>2</v>
      </c>
      <c r="AD98" t="s">
        <v>349</v>
      </c>
      <c r="AE98">
        <f>COUNTIFS(Table1[COMPETITOR],Table2[[#This Row],[Athelete]],Table1[MARK],"&lt;10")</f>
        <v>0</v>
      </c>
      <c r="AF98" s="2">
        <f t="array" ref="AF98">MIN(IF(Table1[COMPETITOR]=Table2[[#This Row],[Athelete]],Table1[MARK]))</f>
        <v>10</v>
      </c>
      <c r="AG98" s="2">
        <f t="array" ref="AG98">MAX(IF(Table1[COMPETITOR]=Table2[[#This Row],[Athelete]],Table1[RANK]))</f>
        <v>95</v>
      </c>
      <c r="AH98">
        <f>COUNTIFS(Table1[COMPETITOR],Table2[[#This Row],[Athelete]],Table1[WR],"Y")</f>
        <v>0</v>
      </c>
      <c r="AI98">
        <f>COUNTIFS(Table1[COMPETITOR],Table2[[#This Row],[Athelete]],Table1[SB],"Y")</f>
        <v>0</v>
      </c>
      <c r="AJ98">
        <f>COUNTIFS(Table1[COMPETITOR],Table2[[#This Row],[Athelete]],Table1[POS],"1")</f>
        <v>1</v>
      </c>
      <c r="AK98" s="2">
        <f t="array" ref="AK98">MIN(IF(Table1[COMPETITOR]=Table2[[#This Row],[Athelete]],Table1[YEAR]))</f>
        <v>1988</v>
      </c>
      <c r="AL98" s="2">
        <f t="array" ref="AL98">MAX(IF(Table1[COMPETITOR]=Table2[[#This Row],[Athelete]],Table1[YEAR]))</f>
        <v>1988</v>
      </c>
    </row>
    <row r="99" spans="1:38" x14ac:dyDescent="0.25">
      <c r="A99">
        <v>15</v>
      </c>
      <c r="B99" s="3">
        <v>9.86</v>
      </c>
      <c r="C99" t="s">
        <v>52</v>
      </c>
      <c r="D99" t="s">
        <v>107</v>
      </c>
      <c r="E99" s="1">
        <v>28816</v>
      </c>
      <c r="F99" t="s">
        <v>108</v>
      </c>
      <c r="G99">
        <v>2</v>
      </c>
      <c r="H99" t="s">
        <v>59</v>
      </c>
      <c r="I99" s="1">
        <v>38221</v>
      </c>
      <c r="J99" s="2">
        <f>YEAR(Table1[[#This Row],[DATE]])</f>
        <v>2004</v>
      </c>
      <c r="K99" t="s">
        <v>631</v>
      </c>
      <c r="L99" t="s">
        <v>631</v>
      </c>
      <c r="M99" t="str">
        <f t="array" ref="M99">IF(Table1[[#This Row],[MARK]]=MIN(IF(Table1[YEAR]=Table1[[#This Row],[YEAR]],Table1[MARK])),"Y","N")</f>
        <v>N</v>
      </c>
      <c r="AA99" t="s">
        <v>250</v>
      </c>
      <c r="AB99">
        <v>2</v>
      </c>
      <c r="AD99" t="s">
        <v>359</v>
      </c>
      <c r="AE99">
        <f>COUNTIFS(Table1[COMPETITOR],Table2[[#This Row],[Athelete]],Table1[MARK],"&lt;10")</f>
        <v>0</v>
      </c>
      <c r="AF99" s="2">
        <f t="array" ref="AF99">MIN(IF(Table1[COMPETITOR]=Table2[[#This Row],[Athelete]],Table1[MARK]))</f>
        <v>10</v>
      </c>
      <c r="AG99" s="2">
        <f t="array" ref="AG99">MAX(IF(Table1[COMPETITOR]=Table2[[#This Row],[Athelete]],Table1[RANK]))</f>
        <v>95</v>
      </c>
      <c r="AH99">
        <f>COUNTIFS(Table1[COMPETITOR],Table2[[#This Row],[Athelete]],Table1[WR],"Y")</f>
        <v>0</v>
      </c>
      <c r="AI99">
        <f>COUNTIFS(Table1[COMPETITOR],Table2[[#This Row],[Athelete]],Table1[SB],"Y")</f>
        <v>0</v>
      </c>
      <c r="AJ99">
        <f>COUNTIFS(Table1[COMPETITOR],Table2[[#This Row],[Athelete]],Table1[POS],"1")</f>
        <v>1</v>
      </c>
      <c r="AK99" s="2">
        <f t="array" ref="AK99">MIN(IF(Table1[COMPETITOR]=Table2[[#This Row],[Athelete]],Table1[YEAR]))</f>
        <v>2005</v>
      </c>
      <c r="AL99" s="2">
        <f t="array" ref="AL99">MAX(IF(Table1[COMPETITOR]=Table2[[#This Row],[Athelete]],Table1[YEAR]))</f>
        <v>2005</v>
      </c>
    </row>
    <row r="100" spans="1:38" x14ac:dyDescent="0.25">
      <c r="B100" s="3">
        <v>9.86</v>
      </c>
      <c r="C100" t="s">
        <v>27</v>
      </c>
      <c r="D100" t="s">
        <v>28</v>
      </c>
      <c r="E100" s="1">
        <v>30278</v>
      </c>
      <c r="F100" t="s">
        <v>11</v>
      </c>
      <c r="G100" t="s">
        <v>25</v>
      </c>
      <c r="H100" t="s">
        <v>87</v>
      </c>
      <c r="I100" s="1">
        <v>38923</v>
      </c>
      <c r="J100" s="2">
        <f>YEAR(Table1[[#This Row],[DATE]])</f>
        <v>2006</v>
      </c>
      <c r="K100" t="s">
        <v>631</v>
      </c>
      <c r="L100" t="s">
        <v>631</v>
      </c>
      <c r="M100" t="str">
        <f t="array" ref="M100">IF(Table1[[#This Row],[MARK]]=MIN(IF(Table1[YEAR]=Table1[[#This Row],[YEAR]],Table1[MARK])),"Y","N")</f>
        <v>N</v>
      </c>
      <c r="AA100" t="s">
        <v>347</v>
      </c>
      <c r="AB100">
        <v>2</v>
      </c>
      <c r="AD100" t="s">
        <v>362</v>
      </c>
      <c r="AE100">
        <f>COUNTIFS(Table1[COMPETITOR],Table2[[#This Row],[Athelete]],Table1[MARK],"&lt;10")</f>
        <v>0</v>
      </c>
      <c r="AF100" s="2">
        <f t="array" ref="AF100">MIN(IF(Table1[COMPETITOR]=Table2[[#This Row],[Athelete]],Table1[MARK]))</f>
        <v>10</v>
      </c>
      <c r="AG100" s="2">
        <f t="array" ref="AG100">MAX(IF(Table1[COMPETITOR]=Table2[[#This Row],[Athelete]],Table1[RANK]))</f>
        <v>95</v>
      </c>
      <c r="AH100">
        <f>COUNTIFS(Table1[COMPETITOR],Table2[[#This Row],[Athelete]],Table1[WR],"Y")</f>
        <v>0</v>
      </c>
      <c r="AI100">
        <f>COUNTIFS(Table1[COMPETITOR],Table2[[#This Row],[Athelete]],Table1[SB],"Y")</f>
        <v>0</v>
      </c>
      <c r="AJ100">
        <f>COUNTIFS(Table1[COMPETITOR],Table2[[#This Row],[Athelete]],Table1[POS],"1")</f>
        <v>1</v>
      </c>
      <c r="AK100" s="2">
        <f t="array" ref="AK100">MIN(IF(Table1[COMPETITOR]=Table2[[#This Row],[Athelete]],Table1[YEAR]))</f>
        <v>2009</v>
      </c>
      <c r="AL100" s="2">
        <f t="array" ref="AL100">MAX(IF(Table1[COMPETITOR]=Table2[[#This Row],[Athelete]],Table1[YEAR]))</f>
        <v>2009</v>
      </c>
    </row>
    <row r="101" spans="1:38" x14ac:dyDescent="0.25">
      <c r="B101" s="3">
        <v>9.86</v>
      </c>
      <c r="C101" t="s">
        <v>78</v>
      </c>
      <c r="D101" t="s">
        <v>28</v>
      </c>
      <c r="E101" s="1">
        <v>30278</v>
      </c>
      <c r="F101" t="s">
        <v>11</v>
      </c>
      <c r="G101">
        <v>1</v>
      </c>
      <c r="H101" t="s">
        <v>12</v>
      </c>
      <c r="I101" s="1">
        <v>38963</v>
      </c>
      <c r="J101" s="2">
        <f>YEAR(Table1[[#This Row],[DATE]])</f>
        <v>2006</v>
      </c>
      <c r="K101" t="s">
        <v>631</v>
      </c>
      <c r="L101" t="s">
        <v>631</v>
      </c>
      <c r="M101" t="str">
        <f t="array" ref="M101">IF(Table1[[#This Row],[MARK]]=MIN(IF(Table1[YEAR]=Table1[[#This Row],[YEAR]],Table1[MARK])),"Y","N")</f>
        <v>N</v>
      </c>
      <c r="AA101" t="s">
        <v>607</v>
      </c>
      <c r="AB101">
        <v>1</v>
      </c>
      <c r="AD101" t="s">
        <v>353</v>
      </c>
      <c r="AE101">
        <f>COUNTIFS(Table1[COMPETITOR],Table2[[#This Row],[Athelete]],Table1[MARK],"&lt;10")</f>
        <v>0</v>
      </c>
      <c r="AF101" s="2">
        <f t="array" ref="AF101">MIN(IF(Table1[COMPETITOR]=Table2[[#This Row],[Athelete]],Table1[MARK]))</f>
        <v>10</v>
      </c>
      <c r="AG101" s="2">
        <f t="array" ref="AG101">MAX(IF(Table1[COMPETITOR]=Table2[[#This Row],[Athelete]],Table1[RANK]))</f>
        <v>95</v>
      </c>
      <c r="AH101">
        <f>COUNTIFS(Table1[COMPETITOR],Table2[[#This Row],[Athelete]],Table1[WR],"Y")</f>
        <v>0</v>
      </c>
      <c r="AI101">
        <f>COUNTIFS(Table1[COMPETITOR],Table2[[#This Row],[Athelete]],Table1[SB],"Y")</f>
        <v>0</v>
      </c>
      <c r="AJ101">
        <f>COUNTIFS(Table1[COMPETITOR],Table2[[#This Row],[Athelete]],Table1[POS],"1")</f>
        <v>0</v>
      </c>
      <c r="AK101" s="2">
        <f t="array" ref="AK101">MIN(IF(Table1[COMPETITOR]=Table2[[#This Row],[Athelete]],Table1[YEAR]))</f>
        <v>1998</v>
      </c>
      <c r="AL101" s="2">
        <f t="array" ref="AL101">MAX(IF(Table1[COMPETITOR]=Table2[[#This Row],[Athelete]],Table1[YEAR]))</f>
        <v>1998</v>
      </c>
    </row>
    <row r="102" spans="1:38" x14ac:dyDescent="0.25">
      <c r="B102" s="3">
        <v>9.86</v>
      </c>
      <c r="C102" t="s">
        <v>60</v>
      </c>
      <c r="D102" t="s">
        <v>10</v>
      </c>
      <c r="E102" s="1">
        <v>31645</v>
      </c>
      <c r="F102" t="s">
        <v>11</v>
      </c>
      <c r="G102">
        <v>1</v>
      </c>
      <c r="H102" t="s">
        <v>84</v>
      </c>
      <c r="I102" s="1">
        <v>39991</v>
      </c>
      <c r="J102" s="2">
        <f>YEAR(Table1[[#This Row],[DATE]])</f>
        <v>2009</v>
      </c>
      <c r="K102" t="s">
        <v>631</v>
      </c>
      <c r="L102" t="s">
        <v>631</v>
      </c>
      <c r="M102" t="str">
        <f t="array" ref="M102">IF(Table1[[#This Row],[MARK]]=MIN(IF(Table1[YEAR]=Table1[[#This Row],[YEAR]],Table1[MARK])),"Y","N")</f>
        <v>N</v>
      </c>
      <c r="AA102" t="s">
        <v>331</v>
      </c>
      <c r="AB102">
        <v>1</v>
      </c>
      <c r="AD102" t="s">
        <v>356</v>
      </c>
      <c r="AE102">
        <f>COUNTIFS(Table1[COMPETITOR],Table2[[#This Row],[Athelete]],Table1[MARK],"&lt;10")</f>
        <v>0</v>
      </c>
      <c r="AF102" s="2">
        <f t="array" ref="AF102">MIN(IF(Table1[COMPETITOR]=Table2[[#This Row],[Athelete]],Table1[MARK]))</f>
        <v>10</v>
      </c>
      <c r="AG102" s="2">
        <f t="array" ref="AG102">MAX(IF(Table1[COMPETITOR]=Table2[[#This Row],[Athelete]],Table1[RANK]))</f>
        <v>95</v>
      </c>
      <c r="AH102">
        <f>COUNTIFS(Table1[COMPETITOR],Table2[[#This Row],[Athelete]],Table1[WR],"Y")</f>
        <v>0</v>
      </c>
      <c r="AI102">
        <f>COUNTIFS(Table1[COMPETITOR],Table2[[#This Row],[Athelete]],Table1[SB],"Y")</f>
        <v>0</v>
      </c>
      <c r="AJ102">
        <f>COUNTIFS(Table1[COMPETITOR],Table2[[#This Row],[Athelete]],Table1[POS],"1")</f>
        <v>0</v>
      </c>
      <c r="AK102" s="2">
        <f t="array" ref="AK102">MIN(IF(Table1[COMPETITOR]=Table2[[#This Row],[Athelete]],Table1[YEAR]))</f>
        <v>1999</v>
      </c>
      <c r="AL102" s="2">
        <f t="array" ref="AL102">MAX(IF(Table1[COMPETITOR]=Table2[[#This Row],[Athelete]],Table1[YEAR]))</f>
        <v>1999</v>
      </c>
    </row>
    <row r="103" spans="1:38" x14ac:dyDescent="0.25">
      <c r="B103" s="3">
        <v>9.86</v>
      </c>
      <c r="C103" t="s">
        <v>57</v>
      </c>
      <c r="D103" t="s">
        <v>10</v>
      </c>
      <c r="E103" s="1">
        <v>31645</v>
      </c>
      <c r="F103" t="s">
        <v>11</v>
      </c>
      <c r="G103">
        <v>1</v>
      </c>
      <c r="H103" t="s">
        <v>109</v>
      </c>
      <c r="I103" s="1">
        <v>40256</v>
      </c>
      <c r="J103" s="2">
        <f>YEAR(Table1[[#This Row],[DATE]])</f>
        <v>2010</v>
      </c>
      <c r="K103" t="s">
        <v>631</v>
      </c>
      <c r="L103" t="s">
        <v>631</v>
      </c>
      <c r="M103" t="str">
        <f t="array" ref="M103">IF(Table1[[#This Row],[MARK]]=MIN(IF(Table1[YEAR]=Table1[[#This Row],[YEAR]],Table1[MARK])),"Y","N")</f>
        <v>N</v>
      </c>
      <c r="AA103" t="s">
        <v>373</v>
      </c>
      <c r="AB103">
        <v>1</v>
      </c>
      <c r="AD103" t="s">
        <v>360</v>
      </c>
      <c r="AE103">
        <f>COUNTIFS(Table1[COMPETITOR],Table2[[#This Row],[Athelete]],Table1[MARK],"&lt;10")</f>
        <v>0</v>
      </c>
      <c r="AF103" s="2">
        <f t="array" ref="AF103">MIN(IF(Table1[COMPETITOR]=Table2[[#This Row],[Athelete]],Table1[MARK]))</f>
        <v>10</v>
      </c>
      <c r="AG103" s="2">
        <f t="array" ref="AG103">MAX(IF(Table1[COMPETITOR]=Table2[[#This Row],[Athelete]],Table1[RANK]))</f>
        <v>95</v>
      </c>
      <c r="AH103">
        <f>COUNTIFS(Table1[COMPETITOR],Table2[[#This Row],[Athelete]],Table1[WR],"Y")</f>
        <v>0</v>
      </c>
      <c r="AI103">
        <f>COUNTIFS(Table1[COMPETITOR],Table2[[#This Row],[Athelete]],Table1[SB],"Y")</f>
        <v>0</v>
      </c>
      <c r="AJ103">
        <f>COUNTIFS(Table1[COMPETITOR],Table2[[#This Row],[Athelete]],Table1[POS],"1")</f>
        <v>0</v>
      </c>
      <c r="AK103" s="2">
        <f t="array" ref="AK103">MIN(IF(Table1[COMPETITOR]=Table2[[#This Row],[Athelete]],Table1[YEAR]))</f>
        <v>2008</v>
      </c>
      <c r="AL103" s="2">
        <f t="array" ref="AL103">MAX(IF(Table1[COMPETITOR]=Table2[[#This Row],[Athelete]],Table1[YEAR]))</f>
        <v>2008</v>
      </c>
    </row>
    <row r="104" spans="1:38" x14ac:dyDescent="0.25">
      <c r="B104" s="3">
        <v>9.86</v>
      </c>
      <c r="C104" t="s">
        <v>43</v>
      </c>
      <c r="D104" t="s">
        <v>56</v>
      </c>
      <c r="E104" s="1">
        <v>31331</v>
      </c>
      <c r="F104" t="s">
        <v>11</v>
      </c>
      <c r="G104" t="s">
        <v>25</v>
      </c>
      <c r="H104" t="s">
        <v>110</v>
      </c>
      <c r="I104" s="1">
        <v>40398</v>
      </c>
      <c r="J104" s="2">
        <f>YEAR(Table1[[#This Row],[DATE]])</f>
        <v>2010</v>
      </c>
      <c r="K104" t="s">
        <v>631</v>
      </c>
      <c r="L104" t="s">
        <v>631</v>
      </c>
      <c r="M104" t="str">
        <f t="array" ref="M104">IF(Table1[[#This Row],[MARK]]=MIN(IF(Table1[YEAR]=Table1[[#This Row],[YEAR]],Table1[MARK])),"Y","N")</f>
        <v>N</v>
      </c>
      <c r="AA104" t="s">
        <v>436</v>
      </c>
      <c r="AB104">
        <v>1</v>
      </c>
      <c r="AD104" t="s">
        <v>364</v>
      </c>
      <c r="AE104">
        <f>COUNTIFS(Table1[COMPETITOR],Table2[[#This Row],[Athelete]],Table1[MARK],"&lt;10")</f>
        <v>0</v>
      </c>
      <c r="AF104" s="2">
        <f t="array" ref="AF104">MIN(IF(Table1[COMPETITOR]=Table2[[#This Row],[Athelete]],Table1[MARK]))</f>
        <v>10</v>
      </c>
      <c r="AG104" s="2">
        <f t="array" ref="AG104">MAX(IF(Table1[COMPETITOR]=Table2[[#This Row],[Athelete]],Table1[RANK]))</f>
        <v>95</v>
      </c>
      <c r="AH104">
        <f>COUNTIFS(Table1[COMPETITOR],Table2[[#This Row],[Athelete]],Table1[WR],"Y")</f>
        <v>0</v>
      </c>
      <c r="AI104">
        <f>COUNTIFS(Table1[COMPETITOR],Table2[[#This Row],[Athelete]],Table1[SB],"Y")</f>
        <v>0</v>
      </c>
      <c r="AJ104">
        <f>COUNTIFS(Table1[COMPETITOR],Table2[[#This Row],[Athelete]],Table1[POS],"1")</f>
        <v>0</v>
      </c>
      <c r="AK104" s="2">
        <f t="array" ref="AK104">MIN(IF(Table1[COMPETITOR]=Table2[[#This Row],[Athelete]],Table1[YEAR]))</f>
        <v>2010</v>
      </c>
      <c r="AL104" s="2">
        <f t="array" ref="AL104">MAX(IF(Table1[COMPETITOR]=Table2[[#This Row],[Athelete]],Table1[YEAR]))</f>
        <v>2010</v>
      </c>
    </row>
    <row r="105" spans="1:38" x14ac:dyDescent="0.25">
      <c r="B105" s="3">
        <v>9.86</v>
      </c>
      <c r="C105" t="s">
        <v>17</v>
      </c>
      <c r="D105" t="s">
        <v>28</v>
      </c>
      <c r="E105" s="1">
        <v>30278</v>
      </c>
      <c r="F105" t="s">
        <v>11</v>
      </c>
      <c r="G105">
        <v>1</v>
      </c>
      <c r="H105" t="s">
        <v>111</v>
      </c>
      <c r="I105" s="1">
        <v>40754</v>
      </c>
      <c r="J105" s="2">
        <f>YEAR(Table1[[#This Row],[DATE]])</f>
        <v>2011</v>
      </c>
      <c r="K105" t="s">
        <v>631</v>
      </c>
      <c r="L105" t="s">
        <v>631</v>
      </c>
      <c r="M105" t="str">
        <f t="array" ref="M105">IF(Table1[[#This Row],[MARK]]=MIN(IF(Table1[YEAR]=Table1[[#This Row],[YEAR]],Table1[MARK])),"Y","N")</f>
        <v>N</v>
      </c>
      <c r="AA105" t="s">
        <v>507</v>
      </c>
      <c r="AB105">
        <v>1</v>
      </c>
      <c r="AD105" t="s">
        <v>366</v>
      </c>
      <c r="AE105">
        <f>COUNTIFS(Table1[COMPETITOR],Table2[[#This Row],[Athelete]],Table1[MARK],"&lt;10")</f>
        <v>0</v>
      </c>
      <c r="AF105" s="2">
        <f t="array" ref="AF105">MIN(IF(Table1[COMPETITOR]=Table2[[#This Row],[Athelete]],Table1[MARK]))</f>
        <v>10</v>
      </c>
      <c r="AG105" s="2">
        <f t="array" ref="AG105">MAX(IF(Table1[COMPETITOR]=Table2[[#This Row],[Athelete]],Table1[RANK]))</f>
        <v>95</v>
      </c>
      <c r="AH105">
        <f>COUNTIFS(Table1[COMPETITOR],Table2[[#This Row],[Athelete]],Table1[WR],"Y")</f>
        <v>0</v>
      </c>
      <c r="AI105">
        <f>COUNTIFS(Table1[COMPETITOR],Table2[[#This Row],[Athelete]],Table1[SB],"Y")</f>
        <v>0</v>
      </c>
      <c r="AJ105">
        <f>COUNTIFS(Table1[COMPETITOR],Table2[[#This Row],[Athelete]],Table1[POS],"1")</f>
        <v>0</v>
      </c>
      <c r="AK105" s="2">
        <f t="array" ref="AK105">MIN(IF(Table1[COMPETITOR]=Table2[[#This Row],[Athelete]],Table1[YEAR]))</f>
        <v>2011</v>
      </c>
      <c r="AL105" s="2">
        <f t="array" ref="AL105">MAX(IF(Table1[COMPETITOR]=Table2[[#This Row],[Athelete]],Table1[YEAR]))</f>
        <v>2011</v>
      </c>
    </row>
    <row r="106" spans="1:38" x14ac:dyDescent="0.25">
      <c r="A106">
        <v>15</v>
      </c>
      <c r="B106" s="3">
        <v>9.86</v>
      </c>
      <c r="C106" t="s">
        <v>37</v>
      </c>
      <c r="D106" t="s">
        <v>112</v>
      </c>
      <c r="E106" s="1">
        <v>32210</v>
      </c>
      <c r="F106" t="s">
        <v>73</v>
      </c>
      <c r="G106" t="s">
        <v>74</v>
      </c>
      <c r="H106" t="s">
        <v>75</v>
      </c>
      <c r="I106" s="1">
        <v>41083</v>
      </c>
      <c r="J106" s="2">
        <f>YEAR(Table1[[#This Row],[DATE]])</f>
        <v>2012</v>
      </c>
      <c r="K106" t="s">
        <v>631</v>
      </c>
      <c r="L106" t="s">
        <v>631</v>
      </c>
      <c r="M106" t="str">
        <f t="array" ref="M106">IF(Table1[[#This Row],[MARK]]=MIN(IF(Table1[YEAR]=Table1[[#This Row],[YEAR]],Table1[MARK])),"Y","N")</f>
        <v>N</v>
      </c>
      <c r="AA106" t="s">
        <v>355</v>
      </c>
      <c r="AB106">
        <v>1</v>
      </c>
      <c r="AD106" t="s">
        <v>369</v>
      </c>
      <c r="AE106">
        <f>COUNTIFS(Table1[COMPETITOR],Table2[[#This Row],[Athelete]],Table1[MARK],"&lt;10")</f>
        <v>0</v>
      </c>
      <c r="AF106" s="2">
        <f t="array" ref="AF106">MIN(IF(Table1[COMPETITOR]=Table2[[#This Row],[Athelete]],Table1[MARK]))</f>
        <v>10</v>
      </c>
      <c r="AG106" s="2">
        <f t="array" ref="AG106">MAX(IF(Table1[COMPETITOR]=Table2[[#This Row],[Athelete]],Table1[RANK]))</f>
        <v>95</v>
      </c>
      <c r="AH106">
        <f>COUNTIFS(Table1[COMPETITOR],Table2[[#This Row],[Athelete]],Table1[WR],"Y")</f>
        <v>0</v>
      </c>
      <c r="AI106">
        <f>COUNTIFS(Table1[COMPETITOR],Table2[[#This Row],[Athelete]],Table1[SB],"Y")</f>
        <v>0</v>
      </c>
      <c r="AJ106">
        <f>COUNTIFS(Table1[COMPETITOR],Table2[[#This Row],[Athelete]],Table1[POS],"1")</f>
        <v>0</v>
      </c>
      <c r="AK106" s="2">
        <f t="array" ref="AK106">MIN(IF(Table1[COMPETITOR]=Table2[[#This Row],[Athelete]],Table1[YEAR]))</f>
        <v>2013</v>
      </c>
      <c r="AL106" s="2">
        <f t="array" ref="AL106">MAX(IF(Table1[COMPETITOR]=Table2[[#This Row],[Athelete]],Table1[YEAR]))</f>
        <v>2013</v>
      </c>
    </row>
    <row r="107" spans="1:38" x14ac:dyDescent="0.25">
      <c r="B107" s="3">
        <v>9.86</v>
      </c>
      <c r="C107" t="s">
        <v>33</v>
      </c>
      <c r="D107" t="s">
        <v>18</v>
      </c>
      <c r="E107" s="1">
        <v>30172</v>
      </c>
      <c r="F107" t="s">
        <v>19</v>
      </c>
      <c r="G107">
        <v>2</v>
      </c>
      <c r="H107" t="s">
        <v>46</v>
      </c>
      <c r="I107" s="1">
        <v>41084</v>
      </c>
      <c r="J107" s="2">
        <f>YEAR(Table1[[#This Row],[DATE]])</f>
        <v>2012</v>
      </c>
      <c r="K107" t="s">
        <v>631</v>
      </c>
      <c r="L107" t="s">
        <v>631</v>
      </c>
      <c r="M107" t="str">
        <f t="array" ref="M107">IF(Table1[[#This Row],[MARK]]=MIN(IF(Table1[YEAR]=Table1[[#This Row],[YEAR]],Table1[MARK])),"Y","N")</f>
        <v>N</v>
      </c>
      <c r="AA107" t="s">
        <v>628</v>
      </c>
      <c r="AB107">
        <v>1</v>
      </c>
      <c r="AD107" t="s">
        <v>372</v>
      </c>
      <c r="AE107">
        <f>COUNTIFS(Table1[COMPETITOR],Table2[[#This Row],[Athelete]],Table1[MARK],"&lt;10")</f>
        <v>0</v>
      </c>
      <c r="AF107" s="2">
        <f t="array" ref="AF107">MIN(IF(Table1[COMPETITOR]=Table2[[#This Row],[Athelete]],Table1[MARK]))</f>
        <v>10</v>
      </c>
      <c r="AG107" s="2">
        <f t="array" ref="AG107">MAX(IF(Table1[COMPETITOR]=Table2[[#This Row],[Athelete]],Table1[RANK]))</f>
        <v>95</v>
      </c>
      <c r="AH107">
        <f>COUNTIFS(Table1[COMPETITOR],Table2[[#This Row],[Athelete]],Table1[WR],"Y")</f>
        <v>0</v>
      </c>
      <c r="AI107">
        <f>COUNTIFS(Table1[COMPETITOR],Table2[[#This Row],[Athelete]],Table1[SB],"Y")</f>
        <v>0</v>
      </c>
      <c r="AJ107">
        <f>COUNTIFS(Table1[COMPETITOR],Table2[[#This Row],[Athelete]],Table1[POS],"1")</f>
        <v>0</v>
      </c>
      <c r="AK107" s="2">
        <f t="array" ref="AK107">MIN(IF(Table1[COMPETITOR]=Table2[[#This Row],[Athelete]],Table1[YEAR]))</f>
        <v>2014</v>
      </c>
      <c r="AL107" s="2">
        <f t="array" ref="AL107">MAX(IF(Table1[COMPETITOR]=Table2[[#This Row],[Athelete]],Table1[YEAR]))</f>
        <v>2014</v>
      </c>
    </row>
    <row r="108" spans="1:38" x14ac:dyDescent="0.25">
      <c r="B108" s="3">
        <v>9.86</v>
      </c>
      <c r="C108" t="s">
        <v>31</v>
      </c>
      <c r="D108" t="s">
        <v>10</v>
      </c>
      <c r="E108" s="1">
        <v>31645</v>
      </c>
      <c r="F108" t="s">
        <v>11</v>
      </c>
      <c r="G108">
        <v>2</v>
      </c>
      <c r="H108" t="s">
        <v>84</v>
      </c>
      <c r="I108" s="1">
        <v>41089</v>
      </c>
      <c r="J108" s="2">
        <f>YEAR(Table1[[#This Row],[DATE]])</f>
        <v>2012</v>
      </c>
      <c r="K108" t="s">
        <v>631</v>
      </c>
      <c r="L108" t="s">
        <v>631</v>
      </c>
      <c r="M108" t="str">
        <f t="array" ref="M108">IF(Table1[[#This Row],[MARK]]=MIN(IF(Table1[YEAR]=Table1[[#This Row],[YEAR]],Table1[MARK])),"Y","N")</f>
        <v>N</v>
      </c>
      <c r="AA108" t="s">
        <v>334</v>
      </c>
      <c r="AB108">
        <v>1</v>
      </c>
      <c r="AD108" t="s">
        <v>374</v>
      </c>
      <c r="AE108">
        <f>COUNTIFS(Table1[COMPETITOR],Table2[[#This Row],[Athelete]],Table1[MARK],"&lt;10")</f>
        <v>0</v>
      </c>
      <c r="AF108" s="2">
        <f t="array" ref="AF108">MIN(IF(Table1[COMPETITOR]=Table2[[#This Row],[Athelete]],Table1[MARK]))</f>
        <v>10.01</v>
      </c>
      <c r="AG108" s="2">
        <f t="array" ref="AG108">MAX(IF(Table1[COMPETITOR]=Table2[[#This Row],[Athelete]],Table1[RANK]))</f>
        <v>107</v>
      </c>
      <c r="AH108">
        <f>COUNTIFS(Table1[COMPETITOR],Table2[[#This Row],[Athelete]],Table1[WR],"Y")</f>
        <v>0</v>
      </c>
      <c r="AI108">
        <f>COUNTIFS(Table1[COMPETITOR],Table2[[#This Row],[Athelete]],Table1[SB],"Y")</f>
        <v>1</v>
      </c>
      <c r="AJ108">
        <f>COUNTIFS(Table1[COMPETITOR],Table2[[#This Row],[Athelete]],Table1[POS],"1")</f>
        <v>1</v>
      </c>
      <c r="AK108" s="2">
        <f t="array" ref="AK108">MIN(IF(Table1[COMPETITOR]=Table2[[#This Row],[Athelete]],Table1[YEAR]))</f>
        <v>1979</v>
      </c>
      <c r="AL108" s="2">
        <f t="array" ref="AL108">MAX(IF(Table1[COMPETITOR]=Table2[[#This Row],[Athelete]],Table1[YEAR]))</f>
        <v>1979</v>
      </c>
    </row>
    <row r="109" spans="1:38" x14ac:dyDescent="0.25">
      <c r="B109" s="3">
        <v>9.86</v>
      </c>
      <c r="C109" t="s">
        <v>113</v>
      </c>
      <c r="D109" t="s">
        <v>10</v>
      </c>
      <c r="E109" s="1">
        <v>31645</v>
      </c>
      <c r="F109" t="s">
        <v>11</v>
      </c>
      <c r="G109">
        <v>1</v>
      </c>
      <c r="H109" t="s">
        <v>35</v>
      </c>
      <c r="I109" s="1">
        <v>41159</v>
      </c>
      <c r="J109" s="2">
        <f>YEAR(Table1[[#This Row],[DATE]])</f>
        <v>2012</v>
      </c>
      <c r="K109" t="s">
        <v>631</v>
      </c>
      <c r="L109" t="s">
        <v>631</v>
      </c>
      <c r="M109" t="str">
        <f t="array" ref="M109">IF(Table1[[#This Row],[MARK]]=MIN(IF(Table1[YEAR]=Table1[[#This Row],[YEAR]],Table1[MARK])),"Y","N")</f>
        <v>N</v>
      </c>
      <c r="AA109" t="s">
        <v>273</v>
      </c>
      <c r="AB109">
        <v>1</v>
      </c>
      <c r="AD109" t="s">
        <v>377</v>
      </c>
      <c r="AE109">
        <f>COUNTIFS(Table1[COMPETITOR],Table2[[#This Row],[Athelete]],Table1[MARK],"&lt;10")</f>
        <v>0</v>
      </c>
      <c r="AF109" s="2">
        <f t="array" ref="AF109">MIN(IF(Table1[COMPETITOR]=Table2[[#This Row],[Athelete]],Table1[MARK]))</f>
        <v>10.01</v>
      </c>
      <c r="AG109" s="2">
        <f t="array" ref="AG109">MAX(IF(Table1[COMPETITOR]=Table2[[#This Row],[Athelete]],Table1[RANK]))</f>
        <v>107</v>
      </c>
      <c r="AH109">
        <f>COUNTIFS(Table1[COMPETITOR],Table2[[#This Row],[Athelete]],Table1[WR],"Y")</f>
        <v>0</v>
      </c>
      <c r="AI109">
        <f>COUNTIFS(Table1[COMPETITOR],Table2[[#This Row],[Athelete]],Table1[SB],"Y")</f>
        <v>0</v>
      </c>
      <c r="AJ109">
        <f>COUNTIFS(Table1[COMPETITOR],Table2[[#This Row],[Athelete]],Table1[POS],"1")</f>
        <v>1</v>
      </c>
      <c r="AK109" s="2">
        <f t="array" ref="AK109">MIN(IF(Table1[COMPETITOR]=Table2[[#This Row],[Athelete]],Table1[YEAR]))</f>
        <v>1996</v>
      </c>
      <c r="AL109" s="2">
        <f t="array" ref="AL109">MAX(IF(Table1[COMPETITOR]=Table2[[#This Row],[Athelete]],Table1[YEAR]))</f>
        <v>1996</v>
      </c>
    </row>
    <row r="110" spans="1:38" x14ac:dyDescent="0.25">
      <c r="B110" s="3">
        <v>9.86</v>
      </c>
      <c r="C110" t="s">
        <v>54</v>
      </c>
      <c r="D110" t="s">
        <v>53</v>
      </c>
      <c r="E110" s="1">
        <v>29992</v>
      </c>
      <c r="F110" t="s">
        <v>19</v>
      </c>
      <c r="G110">
        <v>1</v>
      </c>
      <c r="H110" t="s">
        <v>79</v>
      </c>
      <c r="I110" s="1">
        <v>41807</v>
      </c>
      <c r="J110" s="2">
        <f>YEAR(Table1[[#This Row],[DATE]])</f>
        <v>2014</v>
      </c>
      <c r="K110" t="s">
        <v>631</v>
      </c>
      <c r="L110" t="s">
        <v>631</v>
      </c>
      <c r="M110" t="str">
        <f t="array" ref="M110">IF(Table1[[#This Row],[MARK]]=MIN(IF(Table1[YEAR]=Table1[[#This Row],[YEAR]],Table1[MARK])),"Y","N")</f>
        <v>N</v>
      </c>
      <c r="AA110" t="s">
        <v>337</v>
      </c>
      <c r="AB110">
        <v>1</v>
      </c>
      <c r="AD110" t="s">
        <v>379</v>
      </c>
      <c r="AE110">
        <f>COUNTIFS(Table1[COMPETITOR],Table2[[#This Row],[Athelete]],Table1[MARK],"&lt;10")</f>
        <v>0</v>
      </c>
      <c r="AF110" s="2">
        <f t="array" ref="AF110">MIN(IF(Table1[COMPETITOR]=Table2[[#This Row],[Athelete]],Table1[MARK]))</f>
        <v>10.01</v>
      </c>
      <c r="AG110" s="2">
        <f t="array" ref="AG110">MAX(IF(Table1[COMPETITOR]=Table2[[#This Row],[Athelete]],Table1[RANK]))</f>
        <v>107</v>
      </c>
      <c r="AH110">
        <f>COUNTIFS(Table1[COMPETITOR],Table2[[#This Row],[Athelete]],Table1[WR],"Y")</f>
        <v>0</v>
      </c>
      <c r="AI110">
        <f>COUNTIFS(Table1[COMPETITOR],Table2[[#This Row],[Athelete]],Table1[SB],"Y")</f>
        <v>0</v>
      </c>
      <c r="AJ110">
        <f>COUNTIFS(Table1[COMPETITOR],Table2[[#This Row],[Athelete]],Table1[POS],"1")</f>
        <v>1</v>
      </c>
      <c r="AK110" s="2">
        <f t="array" ref="AK110">MIN(IF(Table1[COMPETITOR]=Table2[[#This Row],[Athelete]],Table1[YEAR]))</f>
        <v>2006</v>
      </c>
      <c r="AL110" s="2">
        <f t="array" ref="AL110">MAX(IF(Table1[COMPETITOR]=Table2[[#This Row],[Athelete]],Table1[YEAR]))</f>
        <v>2006</v>
      </c>
    </row>
    <row r="111" spans="1:38" x14ac:dyDescent="0.25">
      <c r="A111">
        <v>20</v>
      </c>
      <c r="B111" s="3">
        <v>9.8699999999999992</v>
      </c>
      <c r="C111" t="s">
        <v>113</v>
      </c>
      <c r="D111" t="s">
        <v>114</v>
      </c>
      <c r="E111" s="1">
        <v>22008</v>
      </c>
      <c r="F111" t="s">
        <v>115</v>
      </c>
      <c r="G111">
        <v>1</v>
      </c>
      <c r="H111" t="s">
        <v>116</v>
      </c>
      <c r="I111" s="1">
        <v>34196</v>
      </c>
      <c r="J111" s="2">
        <f>YEAR(Table1[[#This Row],[DATE]])</f>
        <v>1993</v>
      </c>
      <c r="K111" t="s">
        <v>630</v>
      </c>
      <c r="L111" t="s">
        <v>631</v>
      </c>
      <c r="M111" t="str">
        <f t="array" ref="M111">IF(Table1[[#This Row],[MARK]]=MIN(IF(Table1[YEAR]=Table1[[#This Row],[YEAR]],Table1[MARK])),"Y","N")</f>
        <v>Y</v>
      </c>
      <c r="AA111" t="s">
        <v>299</v>
      </c>
      <c r="AB111">
        <v>1</v>
      </c>
      <c r="AD111" t="s">
        <v>384</v>
      </c>
      <c r="AE111">
        <f>COUNTIFS(Table1[COMPETITOR],Table2[[#This Row],[Athelete]],Table1[MARK],"&lt;10")</f>
        <v>0</v>
      </c>
      <c r="AF111" s="2">
        <f t="array" ref="AF111">MIN(IF(Table1[COMPETITOR]=Table2[[#This Row],[Athelete]],Table1[MARK]))</f>
        <v>10.01</v>
      </c>
      <c r="AG111" s="2">
        <f t="array" ref="AG111">MAX(IF(Table1[COMPETITOR]=Table2[[#This Row],[Athelete]],Table1[RANK]))</f>
        <v>107</v>
      </c>
      <c r="AH111">
        <f>COUNTIFS(Table1[COMPETITOR],Table2[[#This Row],[Athelete]],Table1[WR],"Y")</f>
        <v>0</v>
      </c>
      <c r="AI111">
        <f>COUNTIFS(Table1[COMPETITOR],Table2[[#This Row],[Athelete]],Table1[SB],"Y")</f>
        <v>0</v>
      </c>
      <c r="AJ111">
        <f>COUNTIFS(Table1[COMPETITOR],Table2[[#This Row],[Athelete]],Table1[POS],"1")</f>
        <v>1</v>
      </c>
      <c r="AK111" s="2">
        <f t="array" ref="AK111">MIN(IF(Table1[COMPETITOR]=Table2[[#This Row],[Athelete]],Table1[YEAR]))</f>
        <v>2013</v>
      </c>
      <c r="AL111" s="2">
        <f t="array" ref="AL111">MAX(IF(Table1[COMPETITOR]=Table2[[#This Row],[Athelete]],Table1[YEAR]))</f>
        <v>2013</v>
      </c>
    </row>
    <row r="112" spans="1:38" x14ac:dyDescent="0.25">
      <c r="B112" s="3">
        <v>9.8699999999999992</v>
      </c>
      <c r="C112" t="s">
        <v>117</v>
      </c>
      <c r="D112" t="s">
        <v>102</v>
      </c>
      <c r="E112" s="1">
        <v>24747</v>
      </c>
      <c r="F112" t="s">
        <v>103</v>
      </c>
      <c r="G112">
        <v>1</v>
      </c>
      <c r="H112" t="s">
        <v>118</v>
      </c>
      <c r="I112" s="1">
        <v>35241</v>
      </c>
      <c r="J112" s="2">
        <f>YEAR(Table1[[#This Row],[DATE]])</f>
        <v>1996</v>
      </c>
      <c r="K112" t="s">
        <v>631</v>
      </c>
      <c r="L112" t="s">
        <v>631</v>
      </c>
      <c r="M112" t="str">
        <f t="array" ref="M112">IF(Table1[[#This Row],[MARK]]=MIN(IF(Table1[YEAR]=Table1[[#This Row],[YEAR]],Table1[MARK])),"Y","N")</f>
        <v>N</v>
      </c>
      <c r="AA112" t="s">
        <v>473</v>
      </c>
      <c r="AB112">
        <v>1</v>
      </c>
      <c r="AD112" t="s">
        <v>376</v>
      </c>
      <c r="AE112">
        <f>COUNTIFS(Table1[COMPETITOR],Table2[[#This Row],[Athelete]],Table1[MARK],"&lt;10")</f>
        <v>0</v>
      </c>
      <c r="AF112" s="2">
        <f t="array" ref="AF112">MIN(IF(Table1[COMPETITOR]=Table2[[#This Row],[Athelete]],Table1[MARK]))</f>
        <v>10.01</v>
      </c>
      <c r="AG112" s="2">
        <f t="array" ref="AG112">MAX(IF(Table1[COMPETITOR]=Table2[[#This Row],[Athelete]],Table1[RANK]))</f>
        <v>107</v>
      </c>
      <c r="AH112">
        <f>COUNTIFS(Table1[COMPETITOR],Table2[[#This Row],[Athelete]],Table1[WR],"Y")</f>
        <v>0</v>
      </c>
      <c r="AI112">
        <f>COUNTIFS(Table1[COMPETITOR],Table2[[#This Row],[Athelete]],Table1[SB],"Y")</f>
        <v>0</v>
      </c>
      <c r="AJ112">
        <f>COUNTIFS(Table1[COMPETITOR],Table2[[#This Row],[Athelete]],Table1[POS],"1")</f>
        <v>0</v>
      </c>
      <c r="AK112" s="2">
        <f t="array" ref="AK112">MIN(IF(Table1[COMPETITOR]=Table2[[#This Row],[Athelete]],Table1[YEAR]))</f>
        <v>1994</v>
      </c>
      <c r="AL112" s="2">
        <f t="array" ref="AL112">MAX(IF(Table1[COMPETITOR]=Table2[[#This Row],[Athelete]],Table1[YEAR]))</f>
        <v>1994</v>
      </c>
    </row>
    <row r="113" spans="1:38" x14ac:dyDescent="0.25">
      <c r="B113" s="3">
        <v>9.8699999999999992</v>
      </c>
      <c r="C113" t="s">
        <v>34</v>
      </c>
      <c r="D113" t="s">
        <v>104</v>
      </c>
      <c r="E113" s="1">
        <v>27028</v>
      </c>
      <c r="F113" t="s">
        <v>73</v>
      </c>
      <c r="G113" t="s">
        <v>45</v>
      </c>
      <c r="H113" t="s">
        <v>59</v>
      </c>
      <c r="I113" s="1">
        <v>35644</v>
      </c>
      <c r="J113" s="2">
        <f>YEAR(Table1[[#This Row],[DATE]])</f>
        <v>1997</v>
      </c>
      <c r="K113" t="s">
        <v>630</v>
      </c>
      <c r="L113" t="s">
        <v>631</v>
      </c>
      <c r="M113" t="str">
        <f t="array" ref="M113">IF(Table1[[#This Row],[MARK]]=MIN(IF(Table1[YEAR]=Table1[[#This Row],[YEAR]],Table1[MARK])),"Y","N")</f>
        <v>N</v>
      </c>
      <c r="AA113" t="s">
        <v>291</v>
      </c>
      <c r="AB113">
        <v>1</v>
      </c>
      <c r="AD113" t="s">
        <v>380</v>
      </c>
      <c r="AE113">
        <f>COUNTIFS(Table1[COMPETITOR],Table2[[#This Row],[Athelete]],Table1[MARK],"&lt;10")</f>
        <v>0</v>
      </c>
      <c r="AF113" s="2">
        <f t="array" ref="AF113">MIN(IF(Table1[COMPETITOR]=Table2[[#This Row],[Athelete]],Table1[MARK]))</f>
        <v>10.01</v>
      </c>
      <c r="AG113" s="2">
        <f t="array" ref="AG113">MAX(IF(Table1[COMPETITOR]=Table2[[#This Row],[Athelete]],Table1[RANK]))</f>
        <v>107</v>
      </c>
      <c r="AH113">
        <f>COUNTIFS(Table1[COMPETITOR],Table2[[#This Row],[Athelete]],Table1[WR],"Y")</f>
        <v>0</v>
      </c>
      <c r="AI113">
        <f>COUNTIFS(Table1[COMPETITOR],Table2[[#This Row],[Athelete]],Table1[SB],"Y")</f>
        <v>0</v>
      </c>
      <c r="AJ113">
        <f>COUNTIFS(Table1[COMPETITOR],Table2[[#This Row],[Athelete]],Table1[POS],"1")</f>
        <v>0</v>
      </c>
      <c r="AK113" s="2">
        <f t="array" ref="AK113">MIN(IF(Table1[COMPETITOR]=Table2[[#This Row],[Athelete]],Table1[YEAR]))</f>
        <v>2008</v>
      </c>
      <c r="AL113" s="2">
        <f t="array" ref="AL113">MAX(IF(Table1[COMPETITOR]=Table2[[#This Row],[Athelete]],Table1[YEAR]))</f>
        <v>2008</v>
      </c>
    </row>
    <row r="114" spans="1:38" x14ac:dyDescent="0.25">
      <c r="A114">
        <v>20</v>
      </c>
      <c r="B114" s="3">
        <v>9.8699999999999992</v>
      </c>
      <c r="C114" t="s">
        <v>60</v>
      </c>
      <c r="D114" t="s">
        <v>119</v>
      </c>
      <c r="E114" s="1">
        <v>27849</v>
      </c>
      <c r="F114" t="s">
        <v>120</v>
      </c>
      <c r="G114">
        <v>1</v>
      </c>
      <c r="H114" t="s">
        <v>121</v>
      </c>
      <c r="I114" s="1">
        <v>36049</v>
      </c>
      <c r="J114" s="2">
        <f>YEAR(Table1[[#This Row],[DATE]])</f>
        <v>1998</v>
      </c>
      <c r="K114" t="s">
        <v>631</v>
      </c>
      <c r="L114" t="s">
        <v>631</v>
      </c>
      <c r="M114" t="str">
        <f t="array" ref="M114">IF(Table1[[#This Row],[MARK]]=MIN(IF(Table1[YEAR]=Table1[[#This Row],[YEAR]],Table1[MARK])),"Y","N")</f>
        <v>N</v>
      </c>
      <c r="AA114" t="s">
        <v>294</v>
      </c>
      <c r="AB114">
        <v>1</v>
      </c>
      <c r="AD114" t="s">
        <v>381</v>
      </c>
      <c r="AE114">
        <f>COUNTIFS(Table1[COMPETITOR],Table2[[#This Row],[Athelete]],Table1[MARK],"&lt;10")</f>
        <v>0</v>
      </c>
      <c r="AF114" s="2">
        <f t="array" ref="AF114">MIN(IF(Table1[COMPETITOR]=Table2[[#This Row],[Athelete]],Table1[MARK]))</f>
        <v>10.01</v>
      </c>
      <c r="AG114" s="2">
        <f t="array" ref="AG114">MAX(IF(Table1[COMPETITOR]=Table2[[#This Row],[Athelete]],Table1[RANK]))</f>
        <v>107</v>
      </c>
      <c r="AH114">
        <f>COUNTIFS(Table1[COMPETITOR],Table2[[#This Row],[Athelete]],Table1[WR],"Y")</f>
        <v>0</v>
      </c>
      <c r="AI114">
        <f>COUNTIFS(Table1[COMPETITOR],Table2[[#This Row],[Athelete]],Table1[SB],"Y")</f>
        <v>0</v>
      </c>
      <c r="AJ114">
        <f>COUNTIFS(Table1[COMPETITOR],Table2[[#This Row],[Athelete]],Table1[POS],"1")</f>
        <v>0</v>
      </c>
      <c r="AK114" s="2">
        <f t="array" ref="AK114">MIN(IF(Table1[COMPETITOR]=Table2[[#This Row],[Athelete]],Table1[YEAR]))</f>
        <v>2009</v>
      </c>
      <c r="AL114" s="2">
        <f t="array" ref="AL114">MAX(IF(Table1[COMPETITOR]=Table2[[#This Row],[Athelete]],Table1[YEAR]))</f>
        <v>2009</v>
      </c>
    </row>
    <row r="115" spans="1:38" x14ac:dyDescent="0.25">
      <c r="B115" s="3">
        <v>9.8699999999999992</v>
      </c>
      <c r="C115" t="s">
        <v>52</v>
      </c>
      <c r="D115" t="s">
        <v>58</v>
      </c>
      <c r="E115" s="1">
        <v>27233</v>
      </c>
      <c r="F115" t="s">
        <v>19</v>
      </c>
      <c r="G115">
        <v>1</v>
      </c>
      <c r="H115" t="s">
        <v>87</v>
      </c>
      <c r="I115" s="1">
        <v>36371</v>
      </c>
      <c r="J115" s="2">
        <f>YEAR(Table1[[#This Row],[DATE]])</f>
        <v>1999</v>
      </c>
      <c r="K115" t="s">
        <v>631</v>
      </c>
      <c r="L115" t="s">
        <v>631</v>
      </c>
      <c r="M115" t="str">
        <f t="array" ref="M115">IF(Table1[[#This Row],[MARK]]=MIN(IF(Table1[YEAR]=Table1[[#This Row],[YEAR]],Table1[MARK])),"Y","N")</f>
        <v>N</v>
      </c>
      <c r="AA115" t="s">
        <v>413</v>
      </c>
      <c r="AB115">
        <v>1</v>
      </c>
      <c r="AD115" t="s">
        <v>382</v>
      </c>
      <c r="AE115">
        <f>COUNTIFS(Table1[COMPETITOR],Table2[[#This Row],[Athelete]],Table1[MARK],"&lt;10")</f>
        <v>0</v>
      </c>
      <c r="AF115" s="2">
        <f t="array" ref="AF115">MIN(IF(Table1[COMPETITOR]=Table2[[#This Row],[Athelete]],Table1[MARK]))</f>
        <v>10.01</v>
      </c>
      <c r="AG115" s="2">
        <f t="array" ref="AG115">MAX(IF(Table1[COMPETITOR]=Table2[[#This Row],[Athelete]],Table1[RANK]))</f>
        <v>107</v>
      </c>
      <c r="AH115">
        <f>COUNTIFS(Table1[COMPETITOR],Table2[[#This Row],[Athelete]],Table1[WR],"Y")</f>
        <v>0</v>
      </c>
      <c r="AI115">
        <f>COUNTIFS(Table1[COMPETITOR],Table2[[#This Row],[Athelete]],Table1[SB],"Y")</f>
        <v>0</v>
      </c>
      <c r="AJ115">
        <f>COUNTIFS(Table1[COMPETITOR],Table2[[#This Row],[Athelete]],Table1[POS],"1")</f>
        <v>0</v>
      </c>
      <c r="AK115" s="2">
        <f t="array" ref="AK115">MIN(IF(Table1[COMPETITOR]=Table2[[#This Row],[Athelete]],Table1[YEAR]))</f>
        <v>2013</v>
      </c>
      <c r="AL115" s="2">
        <f t="array" ref="AL115">MAX(IF(Table1[COMPETITOR]=Table2[[#This Row],[Athelete]],Table1[YEAR]))</f>
        <v>2013</v>
      </c>
    </row>
    <row r="116" spans="1:38" x14ac:dyDescent="0.25">
      <c r="B116" s="3">
        <v>9.8699999999999992</v>
      </c>
      <c r="C116" t="s">
        <v>50</v>
      </c>
      <c r="D116" t="s">
        <v>58</v>
      </c>
      <c r="E116" s="1">
        <v>27233</v>
      </c>
      <c r="F116" t="s">
        <v>19</v>
      </c>
      <c r="G116">
        <v>1</v>
      </c>
      <c r="H116" t="s">
        <v>122</v>
      </c>
      <c r="I116" s="1">
        <v>36792</v>
      </c>
      <c r="J116" s="2">
        <f>YEAR(Table1[[#This Row],[DATE]])</f>
        <v>2000</v>
      </c>
      <c r="K116" t="s">
        <v>631</v>
      </c>
      <c r="L116" t="s">
        <v>631</v>
      </c>
      <c r="M116" t="str">
        <f t="array" ref="M116">IF(Table1[[#This Row],[MARK]]=MIN(IF(Table1[YEAR]=Table1[[#This Row],[YEAR]],Table1[MARK])),"Y","N")</f>
        <v>N</v>
      </c>
      <c r="AA116" t="s">
        <v>548</v>
      </c>
      <c r="AB116">
        <v>1</v>
      </c>
      <c r="AD116" t="s">
        <v>386</v>
      </c>
      <c r="AE116">
        <f>COUNTIFS(Table1[COMPETITOR],Table2[[#This Row],[Athelete]],Table1[MARK],"&lt;10")</f>
        <v>0</v>
      </c>
      <c r="AF116" s="2">
        <f t="array" ref="AF116">MIN(IF(Table1[COMPETITOR]=Table2[[#This Row],[Athelete]],Table1[MARK]))</f>
        <v>10.01</v>
      </c>
      <c r="AG116" s="2">
        <f t="array" ref="AG116">MAX(IF(Table1[COMPETITOR]=Table2[[#This Row],[Athelete]],Table1[RANK]))</f>
        <v>107</v>
      </c>
      <c r="AH116">
        <f>COUNTIFS(Table1[COMPETITOR],Table2[[#This Row],[Athelete]],Table1[WR],"Y")</f>
        <v>0</v>
      </c>
      <c r="AI116">
        <f>COUNTIFS(Table1[COMPETITOR],Table2[[#This Row],[Athelete]],Table1[SB],"Y")</f>
        <v>0</v>
      </c>
      <c r="AJ116">
        <f>COUNTIFS(Table1[COMPETITOR],Table2[[#This Row],[Athelete]],Table1[POS],"1")</f>
        <v>0</v>
      </c>
      <c r="AK116" s="2">
        <f t="array" ref="AK116">MIN(IF(Table1[COMPETITOR]=Table2[[#This Row],[Athelete]],Table1[YEAR]))</f>
        <v>2013</v>
      </c>
      <c r="AL116" s="2">
        <f t="array" ref="AL116">MAX(IF(Table1[COMPETITOR]=Table2[[#This Row],[Athelete]],Table1[YEAR]))</f>
        <v>2013</v>
      </c>
    </row>
    <row r="117" spans="1:38" x14ac:dyDescent="0.25">
      <c r="B117" s="3">
        <v>9.8699999999999992</v>
      </c>
      <c r="C117" t="s">
        <v>52</v>
      </c>
      <c r="D117" t="s">
        <v>58</v>
      </c>
      <c r="E117" s="1">
        <v>27233</v>
      </c>
      <c r="F117" t="s">
        <v>19</v>
      </c>
      <c r="G117">
        <v>3</v>
      </c>
      <c r="H117" t="s">
        <v>59</v>
      </c>
      <c r="I117" s="1">
        <v>38221</v>
      </c>
      <c r="J117" s="2">
        <f>YEAR(Table1[[#This Row],[DATE]])</f>
        <v>2004</v>
      </c>
      <c r="K117" t="s">
        <v>631</v>
      </c>
      <c r="L117" t="s">
        <v>631</v>
      </c>
      <c r="M117" t="str">
        <f t="array" ref="M117">IF(Table1[[#This Row],[MARK]]=MIN(IF(Table1[YEAR]=Table1[[#This Row],[YEAR]],Table1[MARK])),"Y","N")</f>
        <v>N</v>
      </c>
      <c r="AA117" t="s">
        <v>461</v>
      </c>
      <c r="AB117">
        <v>1</v>
      </c>
      <c r="AD117" t="s">
        <v>388</v>
      </c>
      <c r="AE117">
        <f>COUNTIFS(Table1[COMPETITOR],Table2[[#This Row],[Athelete]],Table1[MARK],"&lt;10")</f>
        <v>0</v>
      </c>
      <c r="AF117" s="2">
        <f t="array" ref="AF117">MIN(IF(Table1[COMPETITOR]=Table2[[#This Row],[Athelete]],Table1[MARK]))</f>
        <v>10.02</v>
      </c>
      <c r="AG117" s="2">
        <f t="array" ref="AG117">MAX(IF(Table1[COMPETITOR]=Table2[[#This Row],[Athelete]],Table1[RANK]))</f>
        <v>116</v>
      </c>
      <c r="AH117">
        <f>COUNTIFS(Table1[COMPETITOR],Table2[[#This Row],[Athelete]],Table1[WR],"Y")</f>
        <v>0</v>
      </c>
      <c r="AI117">
        <f>COUNTIFS(Table1[COMPETITOR],Table2[[#This Row],[Athelete]],Table1[SB],"Y")</f>
        <v>1</v>
      </c>
      <c r="AJ117">
        <f>COUNTIFS(Table1[COMPETITOR],Table2[[#This Row],[Athelete]],Table1[POS],"1")</f>
        <v>1</v>
      </c>
      <c r="AK117" s="2">
        <f t="array" ref="AK117">MIN(IF(Table1[COMPETITOR]=Table2[[#This Row],[Athelete]],Table1[YEAR]))</f>
        <v>1980</v>
      </c>
      <c r="AL117" s="2">
        <f t="array" ref="AL117">MAX(IF(Table1[COMPETITOR]=Table2[[#This Row],[Athelete]],Table1[YEAR]))</f>
        <v>1980</v>
      </c>
    </row>
    <row r="118" spans="1:38" x14ac:dyDescent="0.25">
      <c r="B118" s="3">
        <v>9.8699999999999992</v>
      </c>
      <c r="C118" t="s">
        <v>27</v>
      </c>
      <c r="D118" t="s">
        <v>28</v>
      </c>
      <c r="E118" s="1">
        <v>30278</v>
      </c>
      <c r="F118" t="s">
        <v>11</v>
      </c>
      <c r="G118">
        <v>1</v>
      </c>
      <c r="H118" t="s">
        <v>35</v>
      </c>
      <c r="I118" s="1">
        <v>38233</v>
      </c>
      <c r="J118" s="2">
        <f>YEAR(Table1[[#This Row],[DATE]])</f>
        <v>2004</v>
      </c>
      <c r="K118" t="s">
        <v>631</v>
      </c>
      <c r="L118" t="s">
        <v>631</v>
      </c>
      <c r="M118" t="str">
        <f t="array" ref="M118">IF(Table1[[#This Row],[MARK]]=MIN(IF(Table1[YEAR]=Table1[[#This Row],[YEAR]],Table1[MARK])),"Y","N")</f>
        <v>N</v>
      </c>
      <c r="AA118" t="s">
        <v>319</v>
      </c>
      <c r="AB118">
        <v>1</v>
      </c>
      <c r="AD118" t="s">
        <v>392</v>
      </c>
      <c r="AE118">
        <f>COUNTIFS(Table1[COMPETITOR],Table2[[#This Row],[Athelete]],Table1[MARK],"&lt;10")</f>
        <v>0</v>
      </c>
      <c r="AF118" s="2">
        <f t="array" ref="AF118">MIN(IF(Table1[COMPETITOR]=Table2[[#This Row],[Athelete]],Table1[MARK]))</f>
        <v>10.02</v>
      </c>
      <c r="AG118" s="2">
        <f t="array" ref="AG118">MAX(IF(Table1[COMPETITOR]=Table2[[#This Row],[Athelete]],Table1[RANK]))</f>
        <v>116</v>
      </c>
      <c r="AH118">
        <f>COUNTIFS(Table1[COMPETITOR],Table2[[#This Row],[Athelete]],Table1[WR],"Y")</f>
        <v>0</v>
      </c>
      <c r="AI118">
        <f>COUNTIFS(Table1[COMPETITOR],Table2[[#This Row],[Athelete]],Table1[SB],"Y")</f>
        <v>0</v>
      </c>
      <c r="AJ118">
        <f>COUNTIFS(Table1[COMPETITOR],Table2[[#This Row],[Athelete]],Table1[POS],"1")</f>
        <v>1</v>
      </c>
      <c r="AK118" s="2">
        <f t="array" ref="AK118">MIN(IF(Table1[COMPETITOR]=Table2[[#This Row],[Athelete]],Table1[YEAR]))</f>
        <v>1997</v>
      </c>
      <c r="AL118" s="2">
        <f t="array" ref="AL118">MAX(IF(Table1[COMPETITOR]=Table2[[#This Row],[Athelete]],Table1[YEAR]))</f>
        <v>1997</v>
      </c>
    </row>
    <row r="119" spans="1:38" x14ac:dyDescent="0.25">
      <c r="B119" s="3">
        <v>9.8699999999999992</v>
      </c>
      <c r="C119" t="s">
        <v>70</v>
      </c>
      <c r="D119" t="s">
        <v>28</v>
      </c>
      <c r="E119" s="1">
        <v>30278</v>
      </c>
      <c r="F119" t="s">
        <v>11</v>
      </c>
      <c r="G119">
        <v>1</v>
      </c>
      <c r="H119" t="s">
        <v>42</v>
      </c>
      <c r="I119" s="1">
        <v>39691</v>
      </c>
      <c r="J119" s="2">
        <f>YEAR(Table1[[#This Row],[DATE]])</f>
        <v>2008</v>
      </c>
      <c r="K119" t="s">
        <v>631</v>
      </c>
      <c r="L119" t="s">
        <v>631</v>
      </c>
      <c r="M119" t="str">
        <f t="array" ref="M119">IF(Table1[[#This Row],[MARK]]=MIN(IF(Table1[YEAR]=Table1[[#This Row],[YEAR]],Table1[MARK])),"Y","N")</f>
        <v>N</v>
      </c>
      <c r="AA119" t="s">
        <v>255</v>
      </c>
      <c r="AB119">
        <v>1</v>
      </c>
      <c r="AD119" t="s">
        <v>387</v>
      </c>
      <c r="AE119">
        <f>COUNTIFS(Table1[COMPETITOR],Table2[[#This Row],[Athelete]],Table1[MARK],"&lt;10")</f>
        <v>0</v>
      </c>
      <c r="AF119" s="2">
        <f t="array" ref="AF119">MIN(IF(Table1[COMPETITOR]=Table2[[#This Row],[Athelete]],Table1[MARK]))</f>
        <v>10.02</v>
      </c>
      <c r="AG119" s="2">
        <f t="array" ref="AG119">MAX(IF(Table1[COMPETITOR]=Table2[[#This Row],[Athelete]],Table1[RANK]))</f>
        <v>116</v>
      </c>
      <c r="AH119">
        <f>COUNTIFS(Table1[COMPETITOR],Table2[[#This Row],[Athelete]],Table1[WR],"Y")</f>
        <v>1</v>
      </c>
      <c r="AI119">
        <f>COUNTIFS(Table1[COMPETITOR],Table2[[#This Row],[Athelete]],Table1[SB],"Y")</f>
        <v>0</v>
      </c>
      <c r="AJ119">
        <f>COUNTIFS(Table1[COMPETITOR],Table2[[#This Row],[Athelete]],Table1[POS],"1")</f>
        <v>0</v>
      </c>
      <c r="AK119" s="2">
        <f t="array" ref="AK119">MIN(IF(Table1[COMPETITOR]=Table2[[#This Row],[Athelete]],Table1[YEAR]))</f>
        <v>1968</v>
      </c>
      <c r="AL119" s="2">
        <f t="array" ref="AL119">MAX(IF(Table1[COMPETITOR]=Table2[[#This Row],[Athelete]],Table1[YEAR]))</f>
        <v>1968</v>
      </c>
    </row>
    <row r="120" spans="1:38" x14ac:dyDescent="0.25">
      <c r="B120" s="3">
        <v>9.8699999999999992</v>
      </c>
      <c r="C120" t="s">
        <v>49</v>
      </c>
      <c r="D120" t="s">
        <v>28</v>
      </c>
      <c r="E120" s="1">
        <v>30278</v>
      </c>
      <c r="F120" t="s">
        <v>11</v>
      </c>
      <c r="G120">
        <v>1</v>
      </c>
      <c r="H120" t="s">
        <v>77</v>
      </c>
      <c r="I120" s="1">
        <v>39704</v>
      </c>
      <c r="J120" s="2">
        <f>YEAR(Table1[[#This Row],[DATE]])</f>
        <v>2008</v>
      </c>
      <c r="K120" t="s">
        <v>631</v>
      </c>
      <c r="L120" t="s">
        <v>631</v>
      </c>
      <c r="M120" t="str">
        <f t="array" ref="M120">IF(Table1[[#This Row],[MARK]]=MIN(IF(Table1[YEAR]=Table1[[#This Row],[YEAR]],Table1[MARK])),"Y","N")</f>
        <v>N</v>
      </c>
      <c r="AA120" t="s">
        <v>344</v>
      </c>
      <c r="AB120">
        <v>1</v>
      </c>
      <c r="AD120" t="s">
        <v>390</v>
      </c>
      <c r="AE120">
        <f>COUNTIFS(Table1[COMPETITOR],Table2[[#This Row],[Athelete]],Table1[MARK],"&lt;10")</f>
        <v>0</v>
      </c>
      <c r="AF120" s="2">
        <f t="array" ref="AF120">MIN(IF(Table1[COMPETITOR]=Table2[[#This Row],[Athelete]],Table1[MARK]))</f>
        <v>10.02</v>
      </c>
      <c r="AG120" s="2">
        <f t="array" ref="AG120">MAX(IF(Table1[COMPETITOR]=Table2[[#This Row],[Athelete]],Table1[RANK]))</f>
        <v>116</v>
      </c>
      <c r="AH120">
        <f>COUNTIFS(Table1[COMPETITOR],Table2[[#This Row],[Athelete]],Table1[WR],"Y")</f>
        <v>0</v>
      </c>
      <c r="AI120">
        <f>COUNTIFS(Table1[COMPETITOR],Table2[[#This Row],[Athelete]],Table1[SB],"Y")</f>
        <v>0</v>
      </c>
      <c r="AJ120">
        <f>COUNTIFS(Table1[COMPETITOR],Table2[[#This Row],[Athelete]],Table1[POS],"1")</f>
        <v>0</v>
      </c>
      <c r="AK120" s="2">
        <f t="array" ref="AK120">MIN(IF(Table1[COMPETITOR]=Table2[[#This Row],[Athelete]],Table1[YEAR]))</f>
        <v>1990</v>
      </c>
      <c r="AL120" s="2">
        <f t="array" ref="AL120">MAX(IF(Table1[COMPETITOR]=Table2[[#This Row],[Athelete]],Table1[YEAR]))</f>
        <v>1990</v>
      </c>
    </row>
    <row r="121" spans="1:38" x14ac:dyDescent="0.25">
      <c r="B121" s="3">
        <v>9.8699999999999992</v>
      </c>
      <c r="C121" t="s">
        <v>49</v>
      </c>
      <c r="D121" t="s">
        <v>53</v>
      </c>
      <c r="E121" s="1">
        <v>29992</v>
      </c>
      <c r="F121" t="s">
        <v>19</v>
      </c>
      <c r="G121">
        <v>1</v>
      </c>
      <c r="H121" t="s">
        <v>94</v>
      </c>
      <c r="I121" s="1">
        <v>40979</v>
      </c>
      <c r="J121" s="2">
        <f>YEAR(Table1[[#This Row],[DATE]])</f>
        <v>2012</v>
      </c>
      <c r="K121" t="s">
        <v>631</v>
      </c>
      <c r="L121" t="s">
        <v>631</v>
      </c>
      <c r="M121" t="str">
        <f t="array" ref="M121">IF(Table1[[#This Row],[MARK]]=MIN(IF(Table1[YEAR]=Table1[[#This Row],[YEAR]],Table1[MARK])),"Y","N")</f>
        <v>N</v>
      </c>
      <c r="AA121" t="s">
        <v>266</v>
      </c>
      <c r="AB121">
        <v>1</v>
      </c>
      <c r="AD121" t="s">
        <v>391</v>
      </c>
      <c r="AE121">
        <f>COUNTIFS(Table1[COMPETITOR],Table2[[#This Row],[Athelete]],Table1[MARK],"&lt;10")</f>
        <v>0</v>
      </c>
      <c r="AF121" s="2">
        <f t="array" ref="AF121">MIN(IF(Table1[COMPETITOR]=Table2[[#This Row],[Athelete]],Table1[MARK]))</f>
        <v>10.02</v>
      </c>
      <c r="AG121" s="2">
        <f t="array" ref="AG121">MAX(IF(Table1[COMPETITOR]=Table2[[#This Row],[Athelete]],Table1[RANK]))</f>
        <v>116</v>
      </c>
      <c r="AH121">
        <f>COUNTIFS(Table1[COMPETITOR],Table2[[#This Row],[Athelete]],Table1[WR],"Y")</f>
        <v>0</v>
      </c>
      <c r="AI121">
        <f>COUNTIFS(Table1[COMPETITOR],Table2[[#This Row],[Athelete]],Table1[SB],"Y")</f>
        <v>0</v>
      </c>
      <c r="AJ121">
        <f>COUNTIFS(Table1[COMPETITOR],Table2[[#This Row],[Athelete]],Table1[POS],"1")</f>
        <v>0</v>
      </c>
      <c r="AK121" s="2">
        <f t="array" ref="AK121">MIN(IF(Table1[COMPETITOR]=Table2[[#This Row],[Athelete]],Table1[YEAR]))</f>
        <v>1996</v>
      </c>
      <c r="AL121" s="2">
        <f t="array" ref="AL121">MAX(IF(Table1[COMPETITOR]=Table2[[#This Row],[Athelete]],Table1[YEAR]))</f>
        <v>1996</v>
      </c>
    </row>
    <row r="122" spans="1:38" x14ac:dyDescent="0.25">
      <c r="B122" s="3">
        <v>9.8699999999999992</v>
      </c>
      <c r="C122" t="s">
        <v>43</v>
      </c>
      <c r="D122" t="s">
        <v>10</v>
      </c>
      <c r="E122" s="1">
        <v>31645</v>
      </c>
      <c r="F122" t="s">
        <v>11</v>
      </c>
      <c r="G122" t="s">
        <v>123</v>
      </c>
      <c r="H122" t="s">
        <v>268</v>
      </c>
      <c r="I122" s="1">
        <v>41126</v>
      </c>
      <c r="J122" s="2">
        <f>YEAR(Table1[[#This Row],[DATE]])</f>
        <v>2012</v>
      </c>
      <c r="K122" t="s">
        <v>631</v>
      </c>
      <c r="L122" t="s">
        <v>631</v>
      </c>
      <c r="M122" t="str">
        <f t="array" ref="M122">IF(Table1[[#This Row],[MARK]]=MIN(IF(Table1[YEAR]=Table1[[#This Row],[YEAR]],Table1[MARK])),"Y","N")</f>
        <v>N</v>
      </c>
      <c r="AA122" t="s">
        <v>470</v>
      </c>
      <c r="AB122">
        <v>1</v>
      </c>
      <c r="AD122" t="s">
        <v>393</v>
      </c>
      <c r="AE122">
        <f>COUNTIFS(Table1[COMPETITOR],Table2[[#This Row],[Athelete]],Table1[MARK],"&lt;10")</f>
        <v>0</v>
      </c>
      <c r="AF122" s="2">
        <f t="array" ref="AF122">MIN(IF(Table1[COMPETITOR]=Table2[[#This Row],[Athelete]],Table1[MARK]))</f>
        <v>10.02</v>
      </c>
      <c r="AG122" s="2">
        <f t="array" ref="AG122">MAX(IF(Table1[COMPETITOR]=Table2[[#This Row],[Athelete]],Table1[RANK]))</f>
        <v>116</v>
      </c>
      <c r="AH122">
        <f>COUNTIFS(Table1[COMPETITOR],Table2[[#This Row],[Athelete]],Table1[WR],"Y")</f>
        <v>0</v>
      </c>
      <c r="AI122">
        <f>COUNTIFS(Table1[COMPETITOR],Table2[[#This Row],[Athelete]],Table1[SB],"Y")</f>
        <v>0</v>
      </c>
      <c r="AJ122">
        <f>COUNTIFS(Table1[COMPETITOR],Table2[[#This Row],[Athelete]],Table1[POS],"1")</f>
        <v>0</v>
      </c>
      <c r="AK122" s="2">
        <f t="array" ref="AK122">MIN(IF(Table1[COMPETITOR]=Table2[[#This Row],[Athelete]],Table1[YEAR]))</f>
        <v>2001</v>
      </c>
      <c r="AL122" s="2">
        <f t="array" ref="AL122">MAX(IF(Table1[COMPETITOR]=Table2[[#This Row],[Athelete]],Table1[YEAR]))</f>
        <v>2001</v>
      </c>
    </row>
    <row r="123" spans="1:38" x14ac:dyDescent="0.25">
      <c r="B123" s="3">
        <v>9.8699999999999992</v>
      </c>
      <c r="C123" t="s">
        <v>33</v>
      </c>
      <c r="D123" t="s">
        <v>56</v>
      </c>
      <c r="E123" s="1">
        <v>31331</v>
      </c>
      <c r="F123" t="s">
        <v>11</v>
      </c>
      <c r="G123" t="s">
        <v>74</v>
      </c>
      <c r="H123" t="s">
        <v>124</v>
      </c>
      <c r="I123" s="1">
        <v>41468</v>
      </c>
      <c r="J123" s="2">
        <f>YEAR(Table1[[#This Row],[DATE]])</f>
        <v>2013</v>
      </c>
      <c r="K123" t="s">
        <v>631</v>
      </c>
      <c r="L123" t="s">
        <v>631</v>
      </c>
      <c r="M123" t="str">
        <f t="array" ref="M123">IF(Table1[[#This Row],[MARK]]=MIN(IF(Table1[YEAR]=Table1[[#This Row],[YEAR]],Table1[MARK])),"Y","N")</f>
        <v>N</v>
      </c>
      <c r="AA123" t="s">
        <v>551</v>
      </c>
      <c r="AB123">
        <v>1</v>
      </c>
      <c r="AD123" t="s">
        <v>394</v>
      </c>
      <c r="AE123">
        <f>COUNTIFS(Table1[COMPETITOR],Table2[[#This Row],[Athelete]],Table1[MARK],"&lt;10")</f>
        <v>0</v>
      </c>
      <c r="AF123" s="2">
        <f t="array" ref="AF123">MIN(IF(Table1[COMPETITOR]=Table2[[#This Row],[Athelete]],Table1[MARK]))</f>
        <v>10.02</v>
      </c>
      <c r="AG123" s="2">
        <f t="array" ref="AG123">MAX(IF(Table1[COMPETITOR]=Table2[[#This Row],[Athelete]],Table1[RANK]))</f>
        <v>116</v>
      </c>
      <c r="AH123">
        <f>COUNTIFS(Table1[COMPETITOR],Table2[[#This Row],[Athelete]],Table1[WR],"Y")</f>
        <v>0</v>
      </c>
      <c r="AI123">
        <f>COUNTIFS(Table1[COMPETITOR],Table2[[#This Row],[Athelete]],Table1[SB],"Y")</f>
        <v>0</v>
      </c>
      <c r="AJ123">
        <f>COUNTIFS(Table1[COMPETITOR],Table2[[#This Row],[Athelete]],Table1[POS],"1")</f>
        <v>0</v>
      </c>
      <c r="AK123" s="2">
        <f t="array" ref="AK123">MIN(IF(Table1[COMPETITOR]=Table2[[#This Row],[Athelete]],Table1[YEAR]))</f>
        <v>2007</v>
      </c>
      <c r="AL123" s="2">
        <f t="array" ref="AL123">MAX(IF(Table1[COMPETITOR]=Table2[[#This Row],[Athelete]],Table1[YEAR]))</f>
        <v>2007</v>
      </c>
    </row>
    <row r="124" spans="1:38" x14ac:dyDescent="0.25">
      <c r="B124" s="3">
        <v>9.8699999999999992</v>
      </c>
      <c r="C124" t="s">
        <v>15</v>
      </c>
      <c r="D124" t="s">
        <v>53</v>
      </c>
      <c r="E124" s="1">
        <v>29992</v>
      </c>
      <c r="F124" t="s">
        <v>19</v>
      </c>
      <c r="G124">
        <v>1</v>
      </c>
      <c r="H124" t="s">
        <v>125</v>
      </c>
      <c r="I124" s="1">
        <v>41719</v>
      </c>
      <c r="J124" s="2">
        <f>YEAR(Table1[[#This Row],[DATE]])</f>
        <v>2014</v>
      </c>
      <c r="K124" t="s">
        <v>631</v>
      </c>
      <c r="L124" t="s">
        <v>631</v>
      </c>
      <c r="M124" t="str">
        <f t="array" ref="M124">IF(Table1[[#This Row],[MARK]]=MIN(IF(Table1[YEAR]=Table1[[#This Row],[YEAR]],Table1[MARK])),"Y","N")</f>
        <v>N</v>
      </c>
      <c r="AA124" t="s">
        <v>478</v>
      </c>
      <c r="AB124">
        <v>1</v>
      </c>
      <c r="AD124" t="s">
        <v>396</v>
      </c>
      <c r="AE124">
        <f>COUNTIFS(Table1[COMPETITOR],Table2[[#This Row],[Athelete]],Table1[MARK],"&lt;10")</f>
        <v>0</v>
      </c>
      <c r="AF124" s="2">
        <f t="array" ref="AF124">MIN(IF(Table1[COMPETITOR]=Table2[[#This Row],[Athelete]],Table1[MARK]))</f>
        <v>10.02</v>
      </c>
      <c r="AG124" s="2">
        <f t="array" ref="AG124">MAX(IF(Table1[COMPETITOR]=Table2[[#This Row],[Athelete]],Table1[RANK]))</f>
        <v>116</v>
      </c>
      <c r="AH124">
        <f>COUNTIFS(Table1[COMPETITOR],Table2[[#This Row],[Athelete]],Table1[WR],"Y")</f>
        <v>0</v>
      </c>
      <c r="AI124">
        <f>COUNTIFS(Table1[COMPETITOR],Table2[[#This Row],[Athelete]],Table1[SB],"Y")</f>
        <v>0</v>
      </c>
      <c r="AJ124">
        <f>COUNTIFS(Table1[COMPETITOR],Table2[[#This Row],[Athelete]],Table1[POS],"1")</f>
        <v>0</v>
      </c>
      <c r="AK124" s="2">
        <f t="array" ref="AK124">MIN(IF(Table1[COMPETITOR]=Table2[[#This Row],[Athelete]],Table1[YEAR]))</f>
        <v>2008</v>
      </c>
      <c r="AL124" s="2">
        <f t="array" ref="AL124">MAX(IF(Table1[COMPETITOR]=Table2[[#This Row],[Athelete]],Table1[YEAR]))</f>
        <v>2008</v>
      </c>
    </row>
    <row r="125" spans="1:38" x14ac:dyDescent="0.25">
      <c r="B125" s="3">
        <v>9.8699999999999992</v>
      </c>
      <c r="C125" t="s">
        <v>40</v>
      </c>
      <c r="D125" t="s">
        <v>28</v>
      </c>
      <c r="E125" s="1">
        <v>30278</v>
      </c>
      <c r="F125" t="s">
        <v>11</v>
      </c>
      <c r="G125" t="s">
        <v>25</v>
      </c>
      <c r="H125" t="s">
        <v>126</v>
      </c>
      <c r="I125" s="1">
        <v>41874</v>
      </c>
      <c r="J125" s="2">
        <f>YEAR(Table1[[#This Row],[DATE]])</f>
        <v>2014</v>
      </c>
      <c r="K125" t="s">
        <v>631</v>
      </c>
      <c r="L125" t="s">
        <v>631</v>
      </c>
      <c r="M125" t="str">
        <f t="array" ref="M125">IF(Table1[[#This Row],[MARK]]=MIN(IF(Table1[YEAR]=Table1[[#This Row],[YEAR]],Table1[MARK])),"Y","N")</f>
        <v>N</v>
      </c>
      <c r="AA125" t="s">
        <v>88</v>
      </c>
      <c r="AB125">
        <v>1</v>
      </c>
      <c r="AD125" t="s">
        <v>398</v>
      </c>
      <c r="AE125">
        <f>COUNTIFS(Table1[COMPETITOR],Table2[[#This Row],[Athelete]],Table1[MARK],"&lt;10")</f>
        <v>0</v>
      </c>
      <c r="AF125" s="2">
        <f t="array" ref="AF125">MIN(IF(Table1[COMPETITOR]=Table2[[#This Row],[Athelete]],Table1[MARK]))</f>
        <v>10.02</v>
      </c>
      <c r="AG125" s="2">
        <f t="array" ref="AG125">MAX(IF(Table1[COMPETITOR]=Table2[[#This Row],[Athelete]],Table1[RANK]))</f>
        <v>116</v>
      </c>
      <c r="AH125">
        <f>COUNTIFS(Table1[COMPETITOR],Table2[[#This Row],[Athelete]],Table1[WR],"Y")</f>
        <v>0</v>
      </c>
      <c r="AI125">
        <f>COUNTIFS(Table1[COMPETITOR],Table2[[#This Row],[Athelete]],Table1[SB],"Y")</f>
        <v>0</v>
      </c>
      <c r="AJ125">
        <f>COUNTIFS(Table1[COMPETITOR],Table2[[#This Row],[Athelete]],Table1[POS],"1")</f>
        <v>0</v>
      </c>
      <c r="AK125" s="2">
        <f t="array" ref="AK125">MIN(IF(Table1[COMPETITOR]=Table2[[#This Row],[Athelete]],Table1[YEAR]))</f>
        <v>2012</v>
      </c>
      <c r="AL125" s="2">
        <f t="array" ref="AL125">MAX(IF(Table1[COMPETITOR]=Table2[[#This Row],[Athelete]],Table1[YEAR]))</f>
        <v>2012</v>
      </c>
    </row>
    <row r="126" spans="1:38" x14ac:dyDescent="0.25">
      <c r="B126" s="3">
        <v>9.8800000000000008</v>
      </c>
      <c r="C126" t="s">
        <v>89</v>
      </c>
      <c r="D126" t="s">
        <v>90</v>
      </c>
      <c r="E126" s="1">
        <v>24524</v>
      </c>
      <c r="F126" t="s">
        <v>19</v>
      </c>
      <c r="G126">
        <v>2</v>
      </c>
      <c r="H126" t="s">
        <v>101</v>
      </c>
      <c r="I126" s="1">
        <v>33475</v>
      </c>
      <c r="J126" s="2">
        <f>YEAR(Table1[[#This Row],[DATE]])</f>
        <v>1991</v>
      </c>
      <c r="K126" t="s">
        <v>630</v>
      </c>
      <c r="L126" t="s">
        <v>631</v>
      </c>
      <c r="M126" t="str">
        <f t="array" ref="M126">IF(Table1[[#This Row],[MARK]]=MIN(IF(Table1[YEAR]=Table1[[#This Row],[YEAR]],Table1[MARK])),"Y","N")</f>
        <v>N</v>
      </c>
      <c r="AA126" t="s">
        <v>542</v>
      </c>
      <c r="AB126">
        <v>1</v>
      </c>
      <c r="AD126" t="s">
        <v>399</v>
      </c>
      <c r="AE126">
        <f>COUNTIFS(Table1[COMPETITOR],Table2[[#This Row],[Athelete]],Table1[MARK],"&lt;10")</f>
        <v>0</v>
      </c>
      <c r="AF126" s="2">
        <f t="array" ref="AF126">MIN(IF(Table1[COMPETITOR]=Table2[[#This Row],[Athelete]],Table1[MARK]))</f>
        <v>10.02</v>
      </c>
      <c r="AG126" s="2">
        <f t="array" ref="AG126">MAX(IF(Table1[COMPETITOR]=Table2[[#This Row],[Athelete]],Table1[RANK]))</f>
        <v>116</v>
      </c>
      <c r="AH126">
        <f>COUNTIFS(Table1[COMPETITOR],Table2[[#This Row],[Athelete]],Table1[WR],"Y")</f>
        <v>0</v>
      </c>
      <c r="AI126">
        <f>COUNTIFS(Table1[COMPETITOR],Table2[[#This Row],[Athelete]],Table1[SB],"Y")</f>
        <v>0</v>
      </c>
      <c r="AJ126">
        <f>COUNTIFS(Table1[COMPETITOR],Table2[[#This Row],[Athelete]],Table1[POS],"1")</f>
        <v>0</v>
      </c>
      <c r="AK126" s="2">
        <f t="array" ref="AK126">MIN(IF(Table1[COMPETITOR]=Table2[[#This Row],[Athelete]],Table1[YEAR]))</f>
        <v>2013</v>
      </c>
      <c r="AL126" s="2">
        <f t="array" ref="AL126">MAX(IF(Table1[COMPETITOR]=Table2[[#This Row],[Athelete]],Table1[YEAR]))</f>
        <v>2013</v>
      </c>
    </row>
    <row r="127" spans="1:38" x14ac:dyDescent="0.25">
      <c r="B127" s="3">
        <v>9.8800000000000008</v>
      </c>
      <c r="C127" t="s">
        <v>21</v>
      </c>
      <c r="D127" t="s">
        <v>104</v>
      </c>
      <c r="E127" s="1">
        <v>27028</v>
      </c>
      <c r="F127" t="s">
        <v>73</v>
      </c>
      <c r="G127">
        <v>1</v>
      </c>
      <c r="H127" t="s">
        <v>127</v>
      </c>
      <c r="I127" s="1">
        <v>36055</v>
      </c>
      <c r="J127" s="2">
        <f>YEAR(Table1[[#This Row],[DATE]])</f>
        <v>1998</v>
      </c>
      <c r="K127" t="s">
        <v>631</v>
      </c>
      <c r="L127" t="s">
        <v>631</v>
      </c>
      <c r="M127" t="str">
        <f t="array" ref="M127">IF(Table1[[#This Row],[MARK]]=MIN(IF(Table1[YEAR]=Table1[[#This Row],[YEAR]],Table1[MARK])),"Y","N")</f>
        <v>N</v>
      </c>
      <c r="AA127" t="s">
        <v>626</v>
      </c>
      <c r="AB127">
        <v>1</v>
      </c>
      <c r="AD127" t="s">
        <v>400</v>
      </c>
      <c r="AE127">
        <f>COUNTIFS(Table1[COMPETITOR],Table2[[#This Row],[Athelete]],Table1[MARK],"&lt;10")</f>
        <v>0</v>
      </c>
      <c r="AF127" s="2">
        <f t="array" ref="AF127">MIN(IF(Table1[COMPETITOR]=Table2[[#This Row],[Athelete]],Table1[MARK]))</f>
        <v>10.02</v>
      </c>
      <c r="AG127" s="2">
        <f t="array" ref="AG127">MAX(IF(Table1[COMPETITOR]=Table2[[#This Row],[Athelete]],Table1[RANK]))</f>
        <v>116</v>
      </c>
      <c r="AH127">
        <f>COUNTIFS(Table1[COMPETITOR],Table2[[#This Row],[Athelete]],Table1[WR],"Y")</f>
        <v>0</v>
      </c>
      <c r="AI127">
        <f>COUNTIFS(Table1[COMPETITOR],Table2[[#This Row],[Athelete]],Table1[SB],"Y")</f>
        <v>0</v>
      </c>
      <c r="AJ127">
        <f>COUNTIFS(Table1[COMPETITOR],Table2[[#This Row],[Athelete]],Table1[POS],"1")</f>
        <v>0</v>
      </c>
      <c r="AK127" s="2">
        <f t="array" ref="AK127">MIN(IF(Table1[COMPETITOR]=Table2[[#This Row],[Athelete]],Table1[YEAR]))</f>
        <v>2013</v>
      </c>
      <c r="AL127" s="2">
        <f t="array" ref="AL127">MAX(IF(Table1[COMPETITOR]=Table2[[#This Row],[Athelete]],Table1[YEAR]))</f>
        <v>2013</v>
      </c>
    </row>
    <row r="128" spans="1:38" x14ac:dyDescent="0.25">
      <c r="B128" s="3">
        <v>9.8800000000000008</v>
      </c>
      <c r="C128" t="s">
        <v>17</v>
      </c>
      <c r="D128" t="s">
        <v>104</v>
      </c>
      <c r="E128" s="1">
        <v>27028</v>
      </c>
      <c r="F128" t="s">
        <v>73</v>
      </c>
      <c r="G128">
        <v>1</v>
      </c>
      <c r="H128" t="s">
        <v>128</v>
      </c>
      <c r="I128" s="1">
        <v>37085</v>
      </c>
      <c r="J128" s="2">
        <f>YEAR(Table1[[#This Row],[DATE]])</f>
        <v>2001</v>
      </c>
      <c r="K128" t="s">
        <v>631</v>
      </c>
      <c r="L128" t="s">
        <v>631</v>
      </c>
      <c r="M128" t="str">
        <f t="array" ref="M128">IF(Table1[[#This Row],[MARK]]=MIN(IF(Table1[YEAR]=Table1[[#This Row],[YEAR]],Table1[MARK])),"Y","N")</f>
        <v>N</v>
      </c>
      <c r="AA128" t="s">
        <v>554</v>
      </c>
      <c r="AB128">
        <v>1</v>
      </c>
      <c r="AD128" t="s">
        <v>402</v>
      </c>
      <c r="AE128">
        <f>COUNTIFS(Table1[COMPETITOR],Table2[[#This Row],[Athelete]],Table1[MARK],"&lt;10")</f>
        <v>0</v>
      </c>
      <c r="AF128" s="2">
        <f t="array" ref="AF128">MIN(IF(Table1[COMPETITOR]=Table2[[#This Row],[Athelete]],Table1[MARK]))</f>
        <v>10.02</v>
      </c>
      <c r="AG128" s="2">
        <f t="array" ref="AG128">MAX(IF(Table1[COMPETITOR]=Table2[[#This Row],[Athelete]],Table1[RANK]))</f>
        <v>116</v>
      </c>
      <c r="AH128">
        <f>COUNTIFS(Table1[COMPETITOR],Table2[[#This Row],[Athelete]],Table1[WR],"Y")</f>
        <v>0</v>
      </c>
      <c r="AI128">
        <f>COUNTIFS(Table1[COMPETITOR],Table2[[#This Row],[Athelete]],Table1[SB],"Y")</f>
        <v>0</v>
      </c>
      <c r="AJ128">
        <f>COUNTIFS(Table1[COMPETITOR],Table2[[#This Row],[Athelete]],Table1[POS],"1")</f>
        <v>0</v>
      </c>
      <c r="AK128" s="2">
        <f t="array" ref="AK128">MIN(IF(Table1[COMPETITOR]=Table2[[#This Row],[Athelete]],Table1[YEAR]))</f>
        <v>2014</v>
      </c>
      <c r="AL128" s="2">
        <f t="array" ref="AL128">MAX(IF(Table1[COMPETITOR]=Table2[[#This Row],[Athelete]],Table1[YEAR]))</f>
        <v>2014</v>
      </c>
    </row>
    <row r="129" spans="1:38" x14ac:dyDescent="0.25">
      <c r="B129" s="3">
        <v>9.8800000000000008</v>
      </c>
      <c r="D129" t="s">
        <v>58</v>
      </c>
      <c r="E129" s="1">
        <v>27233</v>
      </c>
      <c r="F129" t="s">
        <v>19</v>
      </c>
      <c r="G129" t="s">
        <v>129</v>
      </c>
      <c r="H129" t="s">
        <v>66</v>
      </c>
      <c r="I129" s="1">
        <v>37107</v>
      </c>
      <c r="J129" s="2">
        <f>YEAR(Table1[[#This Row],[DATE]])</f>
        <v>2001</v>
      </c>
      <c r="K129" t="s">
        <v>630</v>
      </c>
      <c r="L129" t="s">
        <v>631</v>
      </c>
      <c r="M129" t="str">
        <f t="array" ref="M129">IF(Table1[[#This Row],[MARK]]=MIN(IF(Table1[YEAR]=Table1[[#This Row],[YEAR]],Table1[MARK])),"Y","N")</f>
        <v>N</v>
      </c>
      <c r="AA129" t="s">
        <v>596</v>
      </c>
      <c r="AB129">
        <v>1</v>
      </c>
      <c r="AD129" t="s">
        <v>401</v>
      </c>
      <c r="AE129">
        <f>COUNTIFS(Table1[COMPETITOR],Table2[[#This Row],[Athelete]],Table1[MARK],"&lt;10")</f>
        <v>0</v>
      </c>
      <c r="AF129" s="2">
        <f t="array" ref="AF129">MIN(IF(Table1[COMPETITOR]=Table2[[#This Row],[Athelete]],Table1[MARK]))</f>
        <v>10.02</v>
      </c>
      <c r="AG129" s="2">
        <f t="array" ref="AG129">MAX(IF(Table1[COMPETITOR]=Table2[[#This Row],[Athelete]],Table1[RANK]))</f>
        <v>116</v>
      </c>
      <c r="AH129">
        <f>COUNTIFS(Table1[COMPETITOR],Table2[[#This Row],[Athelete]],Table1[WR],"Y")</f>
        <v>0</v>
      </c>
      <c r="AI129">
        <f>COUNTIFS(Table1[COMPETITOR],Table2[[#This Row],[Athelete]],Table1[SB],"Y")</f>
        <v>0</v>
      </c>
      <c r="AJ129">
        <f>COUNTIFS(Table1[COMPETITOR],Table2[[#This Row],[Athelete]],Table1[POS],"1")</f>
        <v>0</v>
      </c>
      <c r="AK129" s="2">
        <f t="array" ref="AK129">MIN(IF(Table1[COMPETITOR]=Table2[[#This Row],[Athelete]],Table1[YEAR]))</f>
        <v>2014</v>
      </c>
      <c r="AL129" s="2">
        <f t="array" ref="AL129">MAX(IF(Table1[COMPETITOR]=Table2[[#This Row],[Athelete]],Table1[YEAR]))</f>
        <v>2014</v>
      </c>
    </row>
    <row r="130" spans="1:38" x14ac:dyDescent="0.25">
      <c r="A130">
        <v>22</v>
      </c>
      <c r="B130" s="3">
        <v>9.8800000000000008</v>
      </c>
      <c r="C130" t="s">
        <v>33</v>
      </c>
      <c r="D130" t="s">
        <v>130</v>
      </c>
      <c r="E130" s="1">
        <v>28504</v>
      </c>
      <c r="F130" t="s">
        <v>19</v>
      </c>
      <c r="G130">
        <v>1</v>
      </c>
      <c r="H130" t="s">
        <v>46</v>
      </c>
      <c r="I130" s="1">
        <v>38157</v>
      </c>
      <c r="J130" s="2">
        <f>YEAR(Table1[[#This Row],[DATE]])</f>
        <v>2004</v>
      </c>
      <c r="K130" t="s">
        <v>631</v>
      </c>
      <c r="L130" t="s">
        <v>631</v>
      </c>
      <c r="M130" t="str">
        <f t="array" ref="M130">IF(Table1[[#This Row],[MARK]]=MIN(IF(Table1[YEAR]=Table1[[#This Row],[YEAR]],Table1[MARK])),"Y","N")</f>
        <v>N</v>
      </c>
      <c r="AA130" t="s">
        <v>311</v>
      </c>
      <c r="AB130">
        <v>1</v>
      </c>
      <c r="AD130" t="s">
        <v>407</v>
      </c>
      <c r="AE130">
        <f>COUNTIFS(Table1[COMPETITOR],Table2[[#This Row],[Athelete]],Table1[MARK],"&lt;10")</f>
        <v>0</v>
      </c>
      <c r="AF130" s="2">
        <f t="array" ref="AF130">MIN(IF(Table1[COMPETITOR]=Table2[[#This Row],[Athelete]],Table1[MARK]))</f>
        <v>10.029999999999999</v>
      </c>
      <c r="AG130" s="2">
        <f t="array" ref="AG130">MAX(IF(Table1[COMPETITOR]=Table2[[#This Row],[Athelete]],Table1[RANK]))</f>
        <v>129</v>
      </c>
      <c r="AH130">
        <f>COUNTIFS(Table1[COMPETITOR],Table2[[#This Row],[Athelete]],Table1[WR],"Y")</f>
        <v>0</v>
      </c>
      <c r="AI130">
        <f>COUNTIFS(Table1[COMPETITOR],Table2[[#This Row],[Athelete]],Table1[SB],"Y")</f>
        <v>0</v>
      </c>
      <c r="AJ130">
        <f>COUNTIFS(Table1[COMPETITOR],Table2[[#This Row],[Athelete]],Table1[POS],"1")</f>
        <v>1</v>
      </c>
      <c r="AK130" s="2">
        <f t="array" ref="AK130">MIN(IF(Table1[COMPETITOR]=Table2[[#This Row],[Athelete]],Table1[YEAR]))</f>
        <v>1988</v>
      </c>
      <c r="AL130" s="2">
        <f t="array" ref="AL130">MAX(IF(Table1[COMPETITOR]=Table2[[#This Row],[Athelete]],Table1[YEAR]))</f>
        <v>1988</v>
      </c>
    </row>
    <row r="131" spans="1:38" x14ac:dyDescent="0.25">
      <c r="B131" s="3">
        <v>9.8800000000000008</v>
      </c>
      <c r="C131" t="s">
        <v>49</v>
      </c>
      <c r="D131" t="s">
        <v>53</v>
      </c>
      <c r="E131" s="1">
        <v>29992</v>
      </c>
      <c r="F131" t="s">
        <v>19</v>
      </c>
      <c r="G131">
        <v>1</v>
      </c>
      <c r="H131" t="s">
        <v>118</v>
      </c>
      <c r="I131" s="1">
        <v>38571</v>
      </c>
      <c r="J131" s="2">
        <f>YEAR(Table1[[#This Row],[DATE]])</f>
        <v>2005</v>
      </c>
      <c r="K131" t="s">
        <v>630</v>
      </c>
      <c r="L131" t="s">
        <v>631</v>
      </c>
      <c r="M131" t="str">
        <f t="array" ref="M131">IF(Table1[[#This Row],[MARK]]=MIN(IF(Table1[YEAR]=Table1[[#This Row],[YEAR]],Table1[MARK])),"Y","N")</f>
        <v>N</v>
      </c>
      <c r="AA131" t="s">
        <v>316</v>
      </c>
      <c r="AB131">
        <v>1</v>
      </c>
      <c r="AD131" t="s">
        <v>409</v>
      </c>
      <c r="AE131">
        <f>COUNTIFS(Table1[COMPETITOR],Table2[[#This Row],[Athelete]],Table1[MARK],"&lt;10")</f>
        <v>0</v>
      </c>
      <c r="AF131" s="2">
        <f t="array" ref="AF131">MIN(IF(Table1[COMPETITOR]=Table2[[#This Row],[Athelete]],Table1[MARK]))</f>
        <v>10.029999999999999</v>
      </c>
      <c r="AG131" s="2">
        <f t="array" ref="AG131">MAX(IF(Table1[COMPETITOR]=Table2[[#This Row],[Athelete]],Table1[RANK]))</f>
        <v>129</v>
      </c>
      <c r="AH131">
        <f>COUNTIFS(Table1[COMPETITOR],Table2[[#This Row],[Athelete]],Table1[WR],"Y")</f>
        <v>0</v>
      </c>
      <c r="AI131">
        <f>COUNTIFS(Table1[COMPETITOR],Table2[[#This Row],[Athelete]],Table1[SB],"Y")</f>
        <v>0</v>
      </c>
      <c r="AJ131">
        <f>COUNTIFS(Table1[COMPETITOR],Table2[[#This Row],[Athelete]],Table1[POS],"1")</f>
        <v>1</v>
      </c>
      <c r="AK131" s="2">
        <f t="array" ref="AK131">MIN(IF(Table1[COMPETITOR]=Table2[[#This Row],[Athelete]],Table1[YEAR]))</f>
        <v>2003</v>
      </c>
      <c r="AL131" s="2">
        <f t="array" ref="AL131">MAX(IF(Table1[COMPETITOR]=Table2[[#This Row],[Athelete]],Table1[YEAR]))</f>
        <v>2003</v>
      </c>
    </row>
    <row r="132" spans="1:38" x14ac:dyDescent="0.25">
      <c r="B132" s="3">
        <v>9.8800000000000008</v>
      </c>
      <c r="C132" t="s">
        <v>17</v>
      </c>
      <c r="D132" t="s">
        <v>18</v>
      </c>
      <c r="E132" s="1">
        <v>30172</v>
      </c>
      <c r="F132" t="s">
        <v>19</v>
      </c>
      <c r="G132" t="s">
        <v>25</v>
      </c>
      <c r="H132" t="s">
        <v>131</v>
      </c>
      <c r="I132" s="1">
        <v>38919</v>
      </c>
      <c r="J132" s="2">
        <f>YEAR(Table1[[#This Row],[DATE]])</f>
        <v>2006</v>
      </c>
      <c r="K132" t="s">
        <v>631</v>
      </c>
      <c r="L132" t="s">
        <v>631</v>
      </c>
      <c r="M132" t="str">
        <f t="array" ref="M132">IF(Table1[[#This Row],[MARK]]=MIN(IF(Table1[YEAR]=Table1[[#This Row],[YEAR]],Table1[MARK])),"Y","N")</f>
        <v>N</v>
      </c>
      <c r="AA132" t="s">
        <v>539</v>
      </c>
      <c r="AB132">
        <v>1</v>
      </c>
      <c r="AD132" t="s">
        <v>415</v>
      </c>
      <c r="AE132">
        <f>COUNTIFS(Table1[COMPETITOR],Table2[[#This Row],[Athelete]],Table1[MARK],"&lt;10")</f>
        <v>0</v>
      </c>
      <c r="AF132" s="2">
        <f t="array" ref="AF132">MIN(IF(Table1[COMPETITOR]=Table2[[#This Row],[Athelete]],Table1[MARK]))</f>
        <v>10.029999999999999</v>
      </c>
      <c r="AG132" s="2">
        <f t="array" ref="AG132">MAX(IF(Table1[COMPETITOR]=Table2[[#This Row],[Athelete]],Table1[RANK]))</f>
        <v>129</v>
      </c>
      <c r="AH132">
        <f>COUNTIFS(Table1[COMPETITOR],Table2[[#This Row],[Athelete]],Table1[WR],"Y")</f>
        <v>0</v>
      </c>
      <c r="AI132">
        <f>COUNTIFS(Table1[COMPETITOR],Table2[[#This Row],[Athelete]],Table1[SB],"Y")</f>
        <v>0</v>
      </c>
      <c r="AJ132">
        <f>COUNTIFS(Table1[COMPETITOR],Table2[[#This Row],[Athelete]],Table1[POS],"1")</f>
        <v>1</v>
      </c>
      <c r="AK132" s="2">
        <f t="array" ref="AK132">MIN(IF(Table1[COMPETITOR]=Table2[[#This Row],[Athelete]],Table1[YEAR]))</f>
        <v>2009</v>
      </c>
      <c r="AL132" s="2">
        <f t="array" ref="AL132">MAX(IF(Table1[COMPETITOR]=Table2[[#This Row],[Athelete]],Table1[YEAR]))</f>
        <v>2009</v>
      </c>
    </row>
    <row r="133" spans="1:38" x14ac:dyDescent="0.25">
      <c r="B133" s="3">
        <v>9.8800000000000008</v>
      </c>
      <c r="C133" t="s">
        <v>31</v>
      </c>
      <c r="D133" t="s">
        <v>18</v>
      </c>
      <c r="E133" s="1">
        <v>30172</v>
      </c>
      <c r="F133" t="s">
        <v>19</v>
      </c>
      <c r="G133">
        <v>1</v>
      </c>
      <c r="H133" t="s">
        <v>59</v>
      </c>
      <c r="I133" s="1">
        <v>38976</v>
      </c>
      <c r="J133" s="2">
        <f>YEAR(Table1[[#This Row],[DATE]])</f>
        <v>2006</v>
      </c>
      <c r="K133" t="s">
        <v>631</v>
      </c>
      <c r="L133" t="s">
        <v>631</v>
      </c>
      <c r="M133" t="str">
        <f t="array" ref="M133">IF(Table1[[#This Row],[MARK]]=MIN(IF(Table1[YEAR]=Table1[[#This Row],[YEAR]],Table1[MARK])),"Y","N")</f>
        <v>N</v>
      </c>
      <c r="AA133" t="s">
        <v>569</v>
      </c>
      <c r="AB133">
        <v>1</v>
      </c>
      <c r="AD133" t="s">
        <v>412</v>
      </c>
      <c r="AE133">
        <f>COUNTIFS(Table1[COMPETITOR],Table2[[#This Row],[Athelete]],Table1[MARK],"&lt;10")</f>
        <v>0</v>
      </c>
      <c r="AF133" s="2">
        <f t="array" ref="AF133">MIN(IF(Table1[COMPETITOR]=Table2[[#This Row],[Athelete]],Table1[MARK]))</f>
        <v>10.029999999999999</v>
      </c>
      <c r="AG133" s="2">
        <f t="array" ref="AG133">MAX(IF(Table1[COMPETITOR]=Table2[[#This Row],[Athelete]],Table1[RANK]))</f>
        <v>129</v>
      </c>
      <c r="AH133">
        <f>COUNTIFS(Table1[COMPETITOR],Table2[[#This Row],[Athelete]],Table1[WR],"Y")</f>
        <v>0</v>
      </c>
      <c r="AI133">
        <f>COUNTIFS(Table1[COMPETITOR],Table2[[#This Row],[Athelete]],Table1[SB],"Y")</f>
        <v>0</v>
      </c>
      <c r="AJ133">
        <f>COUNTIFS(Table1[COMPETITOR],Table2[[#This Row],[Athelete]],Table1[POS],"1")</f>
        <v>1</v>
      </c>
      <c r="AK133" s="2">
        <f t="array" ref="AK133">MIN(IF(Table1[COMPETITOR]=Table2[[#This Row],[Athelete]],Table1[YEAR]))</f>
        <v>2009</v>
      </c>
      <c r="AL133" s="2">
        <f t="array" ref="AL133">MAX(IF(Table1[COMPETITOR]=Table2[[#This Row],[Athelete]],Table1[YEAR]))</f>
        <v>2009</v>
      </c>
    </row>
    <row r="134" spans="1:38" x14ac:dyDescent="0.25">
      <c r="B134" s="3">
        <v>9.8800000000000008</v>
      </c>
      <c r="C134" t="s">
        <v>49</v>
      </c>
      <c r="D134" t="s">
        <v>28</v>
      </c>
      <c r="E134" s="1">
        <v>30278</v>
      </c>
      <c r="F134" t="s">
        <v>11</v>
      </c>
      <c r="G134" t="s">
        <v>25</v>
      </c>
      <c r="H134" t="s">
        <v>87</v>
      </c>
      <c r="I134" s="1">
        <v>39651</v>
      </c>
      <c r="J134" s="2">
        <f>YEAR(Table1[[#This Row],[DATE]])</f>
        <v>2008</v>
      </c>
      <c r="K134" t="s">
        <v>631</v>
      </c>
      <c r="L134" t="s">
        <v>631</v>
      </c>
      <c r="M134" t="str">
        <f t="array" ref="M134">IF(Table1[[#This Row],[MARK]]=MIN(IF(Table1[YEAR]=Table1[[#This Row],[YEAR]],Table1[MARK])),"Y","N")</f>
        <v>N</v>
      </c>
      <c r="AA134" t="s">
        <v>624</v>
      </c>
      <c r="AB134">
        <v>1</v>
      </c>
      <c r="AD134" t="s">
        <v>405</v>
      </c>
      <c r="AE134">
        <f>COUNTIFS(Table1[COMPETITOR],Table2[[#This Row],[Athelete]],Table1[MARK],"&lt;10")</f>
        <v>0</v>
      </c>
      <c r="AF134" s="2">
        <f t="array" ref="AF134">MIN(IF(Table1[COMPETITOR]=Table2[[#This Row],[Athelete]],Table1[MARK]))</f>
        <v>10.029999999999999</v>
      </c>
      <c r="AG134" s="2">
        <f t="array" ref="AG134">MAX(IF(Table1[COMPETITOR]=Table2[[#This Row],[Athelete]],Table1[RANK]))</f>
        <v>129</v>
      </c>
      <c r="AH134">
        <f>COUNTIFS(Table1[COMPETITOR],Table2[[#This Row],[Athelete]],Table1[WR],"Y")</f>
        <v>0</v>
      </c>
      <c r="AI134">
        <f>COUNTIFS(Table1[COMPETITOR],Table2[[#This Row],[Athelete]],Table1[SB],"Y")</f>
        <v>0</v>
      </c>
      <c r="AJ134">
        <f>COUNTIFS(Table1[COMPETITOR],Table2[[#This Row],[Athelete]],Table1[POS],"1")</f>
        <v>0</v>
      </c>
      <c r="AK134" s="2">
        <f t="array" ref="AK134">MIN(IF(Table1[COMPETITOR]=Table2[[#This Row],[Athelete]],Table1[YEAR]))</f>
        <v>1982</v>
      </c>
      <c r="AL134" s="2">
        <f t="array" ref="AL134">MAX(IF(Table1[COMPETITOR]=Table2[[#This Row],[Athelete]],Table1[YEAR]))</f>
        <v>1982</v>
      </c>
    </row>
    <row r="135" spans="1:38" x14ac:dyDescent="0.25">
      <c r="B135" s="3">
        <v>9.8800000000000008</v>
      </c>
      <c r="C135" t="s">
        <v>49</v>
      </c>
      <c r="D135" t="s">
        <v>28</v>
      </c>
      <c r="E135" s="1">
        <v>30278</v>
      </c>
      <c r="F135" t="s">
        <v>11</v>
      </c>
      <c r="G135">
        <v>2</v>
      </c>
      <c r="H135" t="s">
        <v>36</v>
      </c>
      <c r="I135" s="1">
        <v>40004</v>
      </c>
      <c r="J135" s="2">
        <f>YEAR(Table1[[#This Row],[DATE]])</f>
        <v>2009</v>
      </c>
      <c r="K135" t="s">
        <v>631</v>
      </c>
      <c r="L135" t="s">
        <v>631</v>
      </c>
      <c r="M135" t="str">
        <f t="array" ref="M135">IF(Table1[[#This Row],[MARK]]=MIN(IF(Table1[YEAR]=Table1[[#This Row],[YEAR]],Table1[MARK])),"Y","N")</f>
        <v>N</v>
      </c>
      <c r="AA135" t="s">
        <v>465</v>
      </c>
      <c r="AB135">
        <v>1</v>
      </c>
      <c r="AD135" t="s">
        <v>408</v>
      </c>
      <c r="AE135">
        <f>COUNTIFS(Table1[COMPETITOR],Table2[[#This Row],[Athelete]],Table1[MARK],"&lt;10")</f>
        <v>0</v>
      </c>
      <c r="AF135" s="2">
        <f t="array" ref="AF135">MIN(IF(Table1[COMPETITOR]=Table2[[#This Row],[Athelete]],Table1[MARK]))</f>
        <v>10.029999999999999</v>
      </c>
      <c r="AG135" s="2">
        <f t="array" ref="AG135">MAX(IF(Table1[COMPETITOR]=Table2[[#This Row],[Athelete]],Table1[RANK]))</f>
        <v>129</v>
      </c>
      <c r="AH135">
        <f>COUNTIFS(Table1[COMPETITOR],Table2[[#This Row],[Athelete]],Table1[WR],"Y")</f>
        <v>0</v>
      </c>
      <c r="AI135">
        <f>COUNTIFS(Table1[COMPETITOR],Table2[[#This Row],[Athelete]],Table1[SB],"Y")</f>
        <v>0</v>
      </c>
      <c r="AJ135">
        <f>COUNTIFS(Table1[COMPETITOR],Table2[[#This Row],[Athelete]],Table1[POS],"1")</f>
        <v>0</v>
      </c>
      <c r="AK135" s="2">
        <f t="array" ref="AK135">MIN(IF(Table1[COMPETITOR]=Table2[[#This Row],[Athelete]],Table1[YEAR]))</f>
        <v>1998</v>
      </c>
      <c r="AL135" s="2">
        <f t="array" ref="AL135">MAX(IF(Table1[COMPETITOR]=Table2[[#This Row],[Athelete]],Table1[YEAR]))</f>
        <v>1998</v>
      </c>
    </row>
    <row r="136" spans="1:38" x14ac:dyDescent="0.25">
      <c r="B136" s="3">
        <v>9.8800000000000008</v>
      </c>
      <c r="C136" t="s">
        <v>15</v>
      </c>
      <c r="D136" t="s">
        <v>28</v>
      </c>
      <c r="E136" s="1">
        <v>30278</v>
      </c>
      <c r="F136" t="s">
        <v>11</v>
      </c>
      <c r="G136">
        <v>2</v>
      </c>
      <c r="H136" t="s">
        <v>44</v>
      </c>
      <c r="I136" s="1">
        <v>40053</v>
      </c>
      <c r="J136" s="2">
        <f>YEAR(Table1[[#This Row],[DATE]])</f>
        <v>2009</v>
      </c>
      <c r="K136" t="s">
        <v>631</v>
      </c>
      <c r="L136" t="s">
        <v>631</v>
      </c>
      <c r="M136" t="str">
        <f t="array" ref="M136">IF(Table1[[#This Row],[MARK]]=MIN(IF(Table1[YEAR]=Table1[[#This Row],[YEAR]],Table1[MARK])),"Y","N")</f>
        <v>N</v>
      </c>
      <c r="AA136" t="s">
        <v>228</v>
      </c>
      <c r="AB136">
        <v>1</v>
      </c>
      <c r="AD136" t="s">
        <v>410</v>
      </c>
      <c r="AE136">
        <f>COUNTIFS(Table1[COMPETITOR],Table2[[#This Row],[Athelete]],Table1[MARK],"&lt;10")</f>
        <v>0</v>
      </c>
      <c r="AF136" s="2">
        <f t="array" ref="AF136">MIN(IF(Table1[COMPETITOR]=Table2[[#This Row],[Athelete]],Table1[MARK]))</f>
        <v>10.029999999999999</v>
      </c>
      <c r="AG136" s="2">
        <f t="array" ref="AG136">MAX(IF(Table1[COMPETITOR]=Table2[[#This Row],[Athelete]],Table1[RANK]))</f>
        <v>129</v>
      </c>
      <c r="AH136">
        <f>COUNTIFS(Table1[COMPETITOR],Table2[[#This Row],[Athelete]],Table1[WR],"Y")</f>
        <v>0</v>
      </c>
      <c r="AI136">
        <f>COUNTIFS(Table1[COMPETITOR],Table2[[#This Row],[Athelete]],Table1[SB],"Y")</f>
        <v>0</v>
      </c>
      <c r="AJ136">
        <f>COUNTIFS(Table1[COMPETITOR],Table2[[#This Row],[Athelete]],Table1[POS],"1")</f>
        <v>0</v>
      </c>
      <c r="AK136" s="2">
        <f t="array" ref="AK136">MIN(IF(Table1[COMPETITOR]=Table2[[#This Row],[Athelete]],Table1[YEAR]))</f>
        <v>2003</v>
      </c>
      <c r="AL136" s="2">
        <f t="array" ref="AL136">MAX(IF(Table1[COMPETITOR]=Table2[[#This Row],[Athelete]],Table1[YEAR]))</f>
        <v>2003</v>
      </c>
    </row>
    <row r="137" spans="1:38" x14ac:dyDescent="0.25">
      <c r="B137" s="3">
        <v>9.8800000000000008</v>
      </c>
      <c r="C137" t="s">
        <v>60</v>
      </c>
      <c r="D137" t="s">
        <v>18</v>
      </c>
      <c r="E137" s="1">
        <v>30172</v>
      </c>
      <c r="F137" t="s">
        <v>19</v>
      </c>
      <c r="G137">
        <v>1</v>
      </c>
      <c r="H137" t="s">
        <v>132</v>
      </c>
      <c r="I137" s="1">
        <v>40068</v>
      </c>
      <c r="J137" s="2">
        <f>YEAR(Table1[[#This Row],[DATE]])</f>
        <v>2009</v>
      </c>
      <c r="K137" t="s">
        <v>631</v>
      </c>
      <c r="L137" t="s">
        <v>631</v>
      </c>
      <c r="M137" t="str">
        <f t="array" ref="M137">IF(Table1[[#This Row],[MARK]]=MIN(IF(Table1[YEAR]=Table1[[#This Row],[YEAR]],Table1[MARK])),"Y","N")</f>
        <v>N</v>
      </c>
      <c r="AA137" t="s">
        <v>220</v>
      </c>
      <c r="AB137">
        <v>1</v>
      </c>
      <c r="AD137" t="s">
        <v>411</v>
      </c>
      <c r="AE137">
        <f>COUNTIFS(Table1[COMPETITOR],Table2[[#This Row],[Athelete]],Table1[MARK],"&lt;10")</f>
        <v>0</v>
      </c>
      <c r="AF137" s="2">
        <f t="array" ref="AF137">MIN(IF(Table1[COMPETITOR]=Table2[[#This Row],[Athelete]],Table1[MARK]))</f>
        <v>10.029999999999999</v>
      </c>
      <c r="AG137" s="2">
        <f t="array" ref="AG137">MAX(IF(Table1[COMPETITOR]=Table2[[#This Row],[Athelete]],Table1[RANK]))</f>
        <v>129</v>
      </c>
      <c r="AH137">
        <f>COUNTIFS(Table1[COMPETITOR],Table2[[#This Row],[Athelete]],Table1[WR],"Y")</f>
        <v>0</v>
      </c>
      <c r="AI137">
        <f>COUNTIFS(Table1[COMPETITOR],Table2[[#This Row],[Athelete]],Table1[SB],"Y")</f>
        <v>0</v>
      </c>
      <c r="AJ137">
        <f>COUNTIFS(Table1[COMPETITOR],Table2[[#This Row],[Athelete]],Table1[POS],"1")</f>
        <v>0</v>
      </c>
      <c r="AK137" s="2">
        <f t="array" ref="AK137">MIN(IF(Table1[COMPETITOR]=Table2[[#This Row],[Athelete]],Table1[YEAR]))</f>
        <v>2008</v>
      </c>
      <c r="AL137" s="2">
        <f t="array" ref="AL137">MAX(IF(Table1[COMPETITOR]=Table2[[#This Row],[Athelete]],Table1[YEAR]))</f>
        <v>2008</v>
      </c>
    </row>
    <row r="138" spans="1:38" x14ac:dyDescent="0.25">
      <c r="B138" s="3">
        <v>9.8800000000000008</v>
      </c>
      <c r="C138" t="s">
        <v>89</v>
      </c>
      <c r="D138" t="s">
        <v>28</v>
      </c>
      <c r="E138" s="1">
        <v>30278</v>
      </c>
      <c r="F138" t="s">
        <v>11</v>
      </c>
      <c r="G138" t="s">
        <v>29</v>
      </c>
      <c r="H138" t="s">
        <v>79</v>
      </c>
      <c r="I138" s="1">
        <v>40264</v>
      </c>
      <c r="J138" s="2">
        <f>YEAR(Table1[[#This Row],[DATE]])</f>
        <v>2010</v>
      </c>
      <c r="K138" t="s">
        <v>631</v>
      </c>
      <c r="L138" t="s">
        <v>631</v>
      </c>
      <c r="M138" t="str">
        <f t="array" ref="M138">IF(Table1[[#This Row],[MARK]]=MIN(IF(Table1[YEAR]=Table1[[#This Row],[YEAR]],Table1[MARK])),"Y","N")</f>
        <v>N</v>
      </c>
      <c r="AA138" t="s">
        <v>511</v>
      </c>
      <c r="AB138">
        <v>1</v>
      </c>
      <c r="AD138" t="s">
        <v>414</v>
      </c>
      <c r="AE138">
        <f>COUNTIFS(Table1[COMPETITOR],Table2[[#This Row],[Athelete]],Table1[MARK],"&lt;10")</f>
        <v>0</v>
      </c>
      <c r="AF138" s="2">
        <f t="array" ref="AF138">MIN(IF(Table1[COMPETITOR]=Table2[[#This Row],[Athelete]],Table1[MARK]))</f>
        <v>10.029999999999999</v>
      </c>
      <c r="AG138" s="2">
        <f t="array" ref="AG138">MAX(IF(Table1[COMPETITOR]=Table2[[#This Row],[Athelete]],Table1[RANK]))</f>
        <v>129</v>
      </c>
      <c r="AH138">
        <f>COUNTIFS(Table1[COMPETITOR],Table2[[#This Row],[Athelete]],Table1[WR],"Y")</f>
        <v>0</v>
      </c>
      <c r="AI138">
        <f>COUNTIFS(Table1[COMPETITOR],Table2[[#This Row],[Athelete]],Table1[SB],"Y")</f>
        <v>0</v>
      </c>
      <c r="AJ138">
        <f>COUNTIFS(Table1[COMPETITOR],Table2[[#This Row],[Athelete]],Table1[POS],"1")</f>
        <v>0</v>
      </c>
      <c r="AK138" s="2">
        <f t="array" ref="AK138">MIN(IF(Table1[COMPETITOR]=Table2[[#This Row],[Athelete]],Table1[YEAR]))</f>
        <v>2009</v>
      </c>
      <c r="AL138" s="2">
        <f t="array" ref="AL138">MAX(IF(Table1[COMPETITOR]=Table2[[#This Row],[Athelete]],Table1[YEAR]))</f>
        <v>2009</v>
      </c>
    </row>
    <row r="139" spans="1:38" x14ac:dyDescent="0.25">
      <c r="A139">
        <v>22</v>
      </c>
      <c r="B139" s="3">
        <v>9.8800000000000008</v>
      </c>
      <c r="C139" t="s">
        <v>43</v>
      </c>
      <c r="D139" t="s">
        <v>133</v>
      </c>
      <c r="E139" s="1">
        <v>31443</v>
      </c>
      <c r="F139" t="s">
        <v>19</v>
      </c>
      <c r="G139" t="s">
        <v>85</v>
      </c>
      <c r="H139" t="s">
        <v>110</v>
      </c>
      <c r="I139" s="1">
        <v>40398</v>
      </c>
      <c r="J139" s="2">
        <f>YEAR(Table1[[#This Row],[DATE]])</f>
        <v>2010</v>
      </c>
      <c r="K139" t="s">
        <v>631</v>
      </c>
      <c r="L139" t="s">
        <v>631</v>
      </c>
      <c r="M139" t="str">
        <f t="array" ref="M139">IF(Table1[[#This Row],[MARK]]=MIN(IF(Table1[YEAR]=Table1[[#This Row],[YEAR]],Table1[MARK])),"Y","N")</f>
        <v>N</v>
      </c>
      <c r="AA139" t="s">
        <v>582</v>
      </c>
      <c r="AB139">
        <v>1</v>
      </c>
      <c r="AD139" t="s">
        <v>416</v>
      </c>
      <c r="AE139">
        <f>COUNTIFS(Table1[COMPETITOR],Table2[[#This Row],[Athelete]],Table1[MARK],"&lt;10")</f>
        <v>0</v>
      </c>
      <c r="AF139" s="2">
        <f t="array" ref="AF139">MIN(IF(Table1[COMPETITOR]=Table2[[#This Row],[Athelete]],Table1[MARK]))</f>
        <v>10.029999999999999</v>
      </c>
      <c r="AG139" s="2">
        <f t="array" ref="AG139">MAX(IF(Table1[COMPETITOR]=Table2[[#This Row],[Athelete]],Table1[RANK]))</f>
        <v>129</v>
      </c>
      <c r="AH139">
        <f>COUNTIFS(Table1[COMPETITOR],Table2[[#This Row],[Athelete]],Table1[WR],"Y")</f>
        <v>0</v>
      </c>
      <c r="AI139">
        <f>COUNTIFS(Table1[COMPETITOR],Table2[[#This Row],[Athelete]],Table1[SB],"Y")</f>
        <v>0</v>
      </c>
      <c r="AJ139">
        <f>COUNTIFS(Table1[COMPETITOR],Table2[[#This Row],[Athelete]],Table1[POS],"1")</f>
        <v>0</v>
      </c>
      <c r="AK139" s="2">
        <f t="array" ref="AK139">MIN(IF(Table1[COMPETITOR]=Table2[[#This Row],[Athelete]],Table1[YEAR]))</f>
        <v>2010</v>
      </c>
      <c r="AL139" s="2">
        <f t="array" ref="AL139">MAX(IF(Table1[COMPETITOR]=Table2[[#This Row],[Athelete]],Table1[YEAR]))</f>
        <v>2010</v>
      </c>
    </row>
    <row r="140" spans="1:38" x14ac:dyDescent="0.25">
      <c r="A140">
        <v>22</v>
      </c>
      <c r="B140" s="3">
        <v>9.8800000000000008</v>
      </c>
      <c r="C140" t="s">
        <v>9</v>
      </c>
      <c r="D140" t="s">
        <v>134</v>
      </c>
      <c r="E140" s="1">
        <v>32611</v>
      </c>
      <c r="F140" t="s">
        <v>19</v>
      </c>
      <c r="G140">
        <v>2</v>
      </c>
      <c r="H140" t="s">
        <v>30</v>
      </c>
      <c r="I140" s="1">
        <v>40419</v>
      </c>
      <c r="J140" s="2">
        <f>YEAR(Table1[[#This Row],[DATE]])</f>
        <v>2010</v>
      </c>
      <c r="K140" t="s">
        <v>631</v>
      </c>
      <c r="L140" t="s">
        <v>631</v>
      </c>
      <c r="M140" t="str">
        <f t="array" ref="M140">IF(Table1[[#This Row],[MARK]]=MIN(IF(Table1[YEAR]=Table1[[#This Row],[YEAR]],Table1[MARK])),"Y","N")</f>
        <v>N</v>
      </c>
      <c r="AA140" t="s">
        <v>601</v>
      </c>
      <c r="AB140">
        <v>1</v>
      </c>
      <c r="AD140" t="s">
        <v>417</v>
      </c>
      <c r="AE140">
        <f>COUNTIFS(Table1[COMPETITOR],Table2[[#This Row],[Athelete]],Table1[MARK],"&lt;10")</f>
        <v>0</v>
      </c>
      <c r="AF140" s="2">
        <f t="array" ref="AF140">MIN(IF(Table1[COMPETITOR]=Table2[[#This Row],[Athelete]],Table1[MARK]))</f>
        <v>10.029999999999999</v>
      </c>
      <c r="AG140" s="2">
        <f t="array" ref="AG140">MAX(IF(Table1[COMPETITOR]=Table2[[#This Row],[Athelete]],Table1[RANK]))</f>
        <v>129</v>
      </c>
      <c r="AH140">
        <f>COUNTIFS(Table1[COMPETITOR],Table2[[#This Row],[Athelete]],Table1[WR],"Y")</f>
        <v>0</v>
      </c>
      <c r="AI140">
        <f>COUNTIFS(Table1[COMPETITOR],Table2[[#This Row],[Athelete]],Table1[SB],"Y")</f>
        <v>0</v>
      </c>
      <c r="AJ140">
        <f>COUNTIFS(Table1[COMPETITOR],Table2[[#This Row],[Athelete]],Table1[POS],"1")</f>
        <v>0</v>
      </c>
      <c r="AK140" s="2">
        <f t="array" ref="AK140">MIN(IF(Table1[COMPETITOR]=Table2[[#This Row],[Athelete]],Table1[YEAR]))</f>
        <v>2012</v>
      </c>
      <c r="AL140" s="2">
        <f t="array" ref="AL140">MAX(IF(Table1[COMPETITOR]=Table2[[#This Row],[Athelete]],Table1[YEAR]))</f>
        <v>2012</v>
      </c>
    </row>
    <row r="141" spans="1:38" x14ac:dyDescent="0.25">
      <c r="A141">
        <v>22</v>
      </c>
      <c r="B141" s="3">
        <v>9.8800000000000008</v>
      </c>
      <c r="C141" t="s">
        <v>43</v>
      </c>
      <c r="D141" t="s">
        <v>135</v>
      </c>
      <c r="E141" s="1">
        <v>30230</v>
      </c>
      <c r="F141" t="s">
        <v>11</v>
      </c>
      <c r="G141" t="s">
        <v>85</v>
      </c>
      <c r="H141" t="s">
        <v>23</v>
      </c>
      <c r="I141" s="1">
        <v>40724</v>
      </c>
      <c r="J141" s="2">
        <f>YEAR(Table1[[#This Row],[DATE]])</f>
        <v>2011</v>
      </c>
      <c r="K141" t="s">
        <v>631</v>
      </c>
      <c r="L141" t="s">
        <v>631</v>
      </c>
      <c r="M141" t="str">
        <f t="array" ref="M141">IF(Table1[[#This Row],[MARK]]=MIN(IF(Table1[YEAR]=Table1[[#This Row],[YEAR]],Table1[MARK])),"Y","N")</f>
        <v>N</v>
      </c>
      <c r="AA141" t="s">
        <v>297</v>
      </c>
      <c r="AB141">
        <v>1</v>
      </c>
      <c r="AD141" t="s">
        <v>420</v>
      </c>
      <c r="AE141">
        <f>COUNTIFS(Table1[COMPETITOR],Table2[[#This Row],[Athelete]],Table1[MARK],"&lt;10")</f>
        <v>0</v>
      </c>
      <c r="AF141" s="2">
        <f t="array" ref="AF141">MIN(IF(Table1[COMPETITOR]=Table2[[#This Row],[Athelete]],Table1[MARK]))</f>
        <v>10.029999999999999</v>
      </c>
      <c r="AG141" s="2">
        <f t="array" ref="AG141">MAX(IF(Table1[COMPETITOR]=Table2[[#This Row],[Athelete]],Table1[RANK]))</f>
        <v>129</v>
      </c>
      <c r="AH141">
        <f>COUNTIFS(Table1[COMPETITOR],Table2[[#This Row],[Athelete]],Table1[WR],"Y")</f>
        <v>0</v>
      </c>
      <c r="AI141">
        <f>COUNTIFS(Table1[COMPETITOR],Table2[[#This Row],[Athelete]],Table1[SB],"Y")</f>
        <v>0</v>
      </c>
      <c r="AJ141">
        <f>COUNTIFS(Table1[COMPETITOR],Table2[[#This Row],[Athelete]],Table1[POS],"1")</f>
        <v>0</v>
      </c>
      <c r="AK141" s="2">
        <f t="array" ref="AK141">MIN(IF(Table1[COMPETITOR]=Table2[[#This Row],[Athelete]],Table1[YEAR]))</f>
        <v>2014</v>
      </c>
      <c r="AL141" s="2">
        <f t="array" ref="AL141">MAX(IF(Table1[COMPETITOR]=Table2[[#This Row],[Athelete]],Table1[YEAR]))</f>
        <v>2014</v>
      </c>
    </row>
    <row r="142" spans="1:38" x14ac:dyDescent="0.25">
      <c r="B142" s="3">
        <v>9.8800000000000008</v>
      </c>
      <c r="C142" t="s">
        <v>43</v>
      </c>
      <c r="D142" t="s">
        <v>10</v>
      </c>
      <c r="E142" s="1">
        <v>31645</v>
      </c>
      <c r="F142" t="s">
        <v>11</v>
      </c>
      <c r="G142">
        <v>1</v>
      </c>
      <c r="H142" t="s">
        <v>67</v>
      </c>
      <c r="I142" s="1">
        <v>40746</v>
      </c>
      <c r="J142" s="2">
        <f>YEAR(Table1[[#This Row],[DATE]])</f>
        <v>2011</v>
      </c>
      <c r="K142" t="s">
        <v>631</v>
      </c>
      <c r="L142" t="s">
        <v>631</v>
      </c>
      <c r="M142" t="str">
        <f t="array" ref="M142">IF(Table1[[#This Row],[MARK]]=MIN(IF(Table1[YEAR]=Table1[[#This Row],[YEAR]],Table1[MARK])),"Y","N")</f>
        <v>N</v>
      </c>
      <c r="AA142" t="s">
        <v>439</v>
      </c>
      <c r="AB142">
        <v>1</v>
      </c>
      <c r="AD142" t="s">
        <v>418</v>
      </c>
      <c r="AE142">
        <f>COUNTIFS(Table1[COMPETITOR],Table2[[#This Row],[Athelete]],Table1[MARK],"&lt;10")</f>
        <v>0</v>
      </c>
      <c r="AF142" s="2">
        <f t="array" ref="AF142">MIN(IF(Table1[COMPETITOR]=Table2[[#This Row],[Athelete]],Table1[MARK]))</f>
        <v>10.029999999999999</v>
      </c>
      <c r="AG142" s="2">
        <f t="array" ref="AG142">MAX(IF(Table1[COMPETITOR]=Table2[[#This Row],[Athelete]],Table1[RANK]))</f>
        <v>129</v>
      </c>
      <c r="AH142">
        <f>COUNTIFS(Table1[COMPETITOR],Table2[[#This Row],[Athelete]],Table1[WR],"Y")</f>
        <v>0</v>
      </c>
      <c r="AI142">
        <f>COUNTIFS(Table1[COMPETITOR],Table2[[#This Row],[Athelete]],Table1[SB],"Y")</f>
        <v>0</v>
      </c>
      <c r="AJ142">
        <f>COUNTIFS(Table1[COMPETITOR],Table2[[#This Row],[Athelete]],Table1[POS],"1")</f>
        <v>0</v>
      </c>
      <c r="AK142" s="2">
        <f t="array" ref="AK142">MIN(IF(Table1[COMPETITOR]=Table2[[#This Row],[Athelete]],Table1[YEAR]))</f>
        <v>2014</v>
      </c>
      <c r="AL142" s="2">
        <f t="array" ref="AL142">MAX(IF(Table1[COMPETITOR]=Table2[[#This Row],[Athelete]],Table1[YEAR]))</f>
        <v>2014</v>
      </c>
    </row>
    <row r="143" spans="1:38" x14ac:dyDescent="0.25">
      <c r="B143" s="3">
        <v>9.8800000000000008</v>
      </c>
      <c r="C143" t="s">
        <v>49</v>
      </c>
      <c r="D143" t="s">
        <v>28</v>
      </c>
      <c r="E143" s="1">
        <v>30278</v>
      </c>
      <c r="F143" t="s">
        <v>11</v>
      </c>
      <c r="G143">
        <v>2</v>
      </c>
      <c r="H143" t="s">
        <v>94</v>
      </c>
      <c r="I143" s="1">
        <v>40979</v>
      </c>
      <c r="J143" s="2">
        <f>YEAR(Table1[[#This Row],[DATE]])</f>
        <v>2012</v>
      </c>
      <c r="K143" t="s">
        <v>631</v>
      </c>
      <c r="L143" t="s">
        <v>631</v>
      </c>
      <c r="M143" t="str">
        <f t="array" ref="M143">IF(Table1[[#This Row],[MARK]]=MIN(IF(Table1[YEAR]=Table1[[#This Row],[YEAR]],Table1[MARK])),"Y","N")</f>
        <v>N</v>
      </c>
      <c r="AA143" t="s">
        <v>487</v>
      </c>
      <c r="AB143">
        <v>1</v>
      </c>
      <c r="AD143" t="s">
        <v>423</v>
      </c>
      <c r="AE143">
        <f>COUNTIFS(Table1[COMPETITOR],Table2[[#This Row],[Athelete]],Table1[MARK],"&lt;10")</f>
        <v>0</v>
      </c>
      <c r="AF143" s="2">
        <f t="array" ref="AF143">MIN(IF(Table1[COMPETITOR]=Table2[[#This Row],[Athelete]],Table1[MARK]))</f>
        <v>10.039999999999999</v>
      </c>
      <c r="AG143" s="2">
        <f t="array" ref="AG143">MAX(IF(Table1[COMPETITOR]=Table2[[#This Row],[Athelete]],Table1[RANK]))</f>
        <v>142</v>
      </c>
      <c r="AH143">
        <f>COUNTIFS(Table1[COMPETITOR],Table2[[#This Row],[Athelete]],Table1[WR],"Y")</f>
        <v>0</v>
      </c>
      <c r="AI143">
        <f>COUNTIFS(Table1[COMPETITOR],Table2[[#This Row],[Athelete]],Table1[SB],"Y")</f>
        <v>0</v>
      </c>
      <c r="AJ143">
        <f>COUNTIFS(Table1[COMPETITOR],Table2[[#This Row],[Athelete]],Table1[POS],"1")</f>
        <v>1</v>
      </c>
      <c r="AK143" s="2">
        <f t="array" ref="AK143">MIN(IF(Table1[COMPETITOR]=Table2[[#This Row],[Athelete]],Table1[YEAR]))</f>
        <v>1987</v>
      </c>
      <c r="AL143" s="2">
        <f t="array" ref="AL143">MAX(IF(Table1[COMPETITOR]=Table2[[#This Row],[Athelete]],Table1[YEAR]))</f>
        <v>1987</v>
      </c>
    </row>
    <row r="144" spans="1:38" x14ac:dyDescent="0.25">
      <c r="B144" s="3">
        <v>9.8800000000000008</v>
      </c>
      <c r="C144" t="s">
        <v>31</v>
      </c>
      <c r="D144" t="s">
        <v>28</v>
      </c>
      <c r="E144" s="1">
        <v>30278</v>
      </c>
      <c r="F144" t="s">
        <v>11</v>
      </c>
      <c r="G144">
        <v>3</v>
      </c>
      <c r="H144" t="s">
        <v>84</v>
      </c>
      <c r="I144" s="1">
        <v>41089</v>
      </c>
      <c r="J144" s="2">
        <f>YEAR(Table1[[#This Row],[DATE]])</f>
        <v>2012</v>
      </c>
      <c r="K144" t="s">
        <v>631</v>
      </c>
      <c r="L144" t="s">
        <v>631</v>
      </c>
      <c r="M144" t="str">
        <f t="array" ref="M144">IF(Table1[[#This Row],[MARK]]=MIN(IF(Table1[YEAR]=Table1[[#This Row],[YEAR]],Table1[MARK])),"Y","N")</f>
        <v>N</v>
      </c>
      <c r="AA144" t="s">
        <v>454</v>
      </c>
      <c r="AB144">
        <v>1</v>
      </c>
      <c r="AD144" t="s">
        <v>425</v>
      </c>
      <c r="AE144">
        <f>COUNTIFS(Table1[COMPETITOR],Table2[[#This Row],[Athelete]],Table1[MARK],"&lt;10")</f>
        <v>0</v>
      </c>
      <c r="AF144" s="2">
        <f t="array" ref="AF144">MIN(IF(Table1[COMPETITOR]=Table2[[#This Row],[Athelete]],Table1[MARK]))</f>
        <v>10.039999999999999</v>
      </c>
      <c r="AG144" s="2">
        <f t="array" ref="AG144">MAX(IF(Table1[COMPETITOR]=Table2[[#This Row],[Athelete]],Table1[RANK]))</f>
        <v>142</v>
      </c>
      <c r="AH144">
        <f>COUNTIFS(Table1[COMPETITOR],Table2[[#This Row],[Athelete]],Table1[WR],"Y")</f>
        <v>0</v>
      </c>
      <c r="AI144">
        <f>COUNTIFS(Table1[COMPETITOR],Table2[[#This Row],[Athelete]],Table1[SB],"Y")</f>
        <v>0</v>
      </c>
      <c r="AJ144">
        <f>COUNTIFS(Table1[COMPETITOR],Table2[[#This Row],[Athelete]],Table1[POS],"1")</f>
        <v>1</v>
      </c>
      <c r="AK144" s="2">
        <f t="array" ref="AK144">MIN(IF(Table1[COMPETITOR]=Table2[[#This Row],[Athelete]],Table1[YEAR]))</f>
        <v>1988</v>
      </c>
      <c r="AL144" s="2">
        <f t="array" ref="AL144">MAX(IF(Table1[COMPETITOR]=Table2[[#This Row],[Athelete]],Table1[YEAR]))</f>
        <v>1988</v>
      </c>
    </row>
    <row r="145" spans="1:38" x14ac:dyDescent="0.25">
      <c r="B145" s="3">
        <v>9.8800000000000008</v>
      </c>
      <c r="C145" t="s">
        <v>13</v>
      </c>
      <c r="D145" t="s">
        <v>134</v>
      </c>
      <c r="E145" s="1">
        <v>32611</v>
      </c>
      <c r="F145" t="s">
        <v>19</v>
      </c>
      <c r="G145" t="s">
        <v>136</v>
      </c>
      <c r="H145" t="s">
        <v>268</v>
      </c>
      <c r="I145" s="1">
        <v>41125</v>
      </c>
      <c r="J145" s="2">
        <f>YEAR(Table1[[#This Row],[DATE]])</f>
        <v>2012</v>
      </c>
      <c r="K145" t="s">
        <v>631</v>
      </c>
      <c r="L145" t="s">
        <v>631</v>
      </c>
      <c r="M145" t="str">
        <f t="array" ref="M145">IF(Table1[[#This Row],[MARK]]=MIN(IF(Table1[YEAR]=Table1[[#This Row],[YEAR]],Table1[MARK])),"Y","N")</f>
        <v>N</v>
      </c>
      <c r="AA145" t="s">
        <v>590</v>
      </c>
      <c r="AB145">
        <v>1</v>
      </c>
      <c r="AD145" t="s">
        <v>427</v>
      </c>
      <c r="AE145">
        <f>COUNTIFS(Table1[COMPETITOR],Table2[[#This Row],[Athelete]],Table1[MARK],"&lt;10")</f>
        <v>0</v>
      </c>
      <c r="AF145" s="2">
        <f t="array" ref="AF145">MIN(IF(Table1[COMPETITOR]=Table2[[#This Row],[Athelete]],Table1[MARK]))</f>
        <v>10.039999999999999</v>
      </c>
      <c r="AG145" s="2">
        <f t="array" ref="AG145">MAX(IF(Table1[COMPETITOR]=Table2[[#This Row],[Athelete]],Table1[RANK]))</f>
        <v>142</v>
      </c>
      <c r="AH145">
        <f>COUNTIFS(Table1[COMPETITOR],Table2[[#This Row],[Athelete]],Table1[WR],"Y")</f>
        <v>0</v>
      </c>
      <c r="AI145">
        <f>COUNTIFS(Table1[COMPETITOR],Table2[[#This Row],[Athelete]],Table1[SB],"Y")</f>
        <v>0</v>
      </c>
      <c r="AJ145">
        <f>COUNTIFS(Table1[COMPETITOR],Table2[[#This Row],[Athelete]],Table1[POS],"1")</f>
        <v>1</v>
      </c>
      <c r="AK145" s="2">
        <f t="array" ref="AK145">MIN(IF(Table1[COMPETITOR]=Table2[[#This Row],[Athelete]],Table1[YEAR]))</f>
        <v>1997</v>
      </c>
      <c r="AL145" s="2">
        <f t="array" ref="AL145">MAX(IF(Table1[COMPETITOR]=Table2[[#This Row],[Athelete]],Table1[YEAR]))</f>
        <v>1997</v>
      </c>
    </row>
    <row r="146" spans="1:38" x14ac:dyDescent="0.25">
      <c r="B146" s="3">
        <v>9.8800000000000008</v>
      </c>
      <c r="C146" t="s">
        <v>13</v>
      </c>
      <c r="D146" t="s">
        <v>134</v>
      </c>
      <c r="E146" s="1">
        <v>32611</v>
      </c>
      <c r="F146" t="s">
        <v>19</v>
      </c>
      <c r="G146">
        <v>5</v>
      </c>
      <c r="H146" t="s">
        <v>268</v>
      </c>
      <c r="I146" s="1">
        <v>41126</v>
      </c>
      <c r="J146" s="2">
        <f>YEAR(Table1[[#This Row],[DATE]])</f>
        <v>2012</v>
      </c>
      <c r="K146" t="s">
        <v>631</v>
      </c>
      <c r="L146" t="s">
        <v>631</v>
      </c>
      <c r="M146" t="str">
        <f t="array" ref="M146">IF(Table1[[#This Row],[MARK]]=MIN(IF(Table1[YEAR]=Table1[[#This Row],[YEAR]],Table1[MARK])),"Y","N")</f>
        <v>N</v>
      </c>
      <c r="AA146" t="s">
        <v>483</v>
      </c>
      <c r="AB146">
        <v>1</v>
      </c>
      <c r="AD146" t="s">
        <v>431</v>
      </c>
      <c r="AE146">
        <f>COUNTIFS(Table1[COMPETITOR],Table2[[#This Row],[Athelete]],Table1[MARK],"&lt;10")</f>
        <v>0</v>
      </c>
      <c r="AF146" s="2">
        <f t="array" ref="AF146">MIN(IF(Table1[COMPETITOR]=Table2[[#This Row],[Athelete]],Table1[MARK]))</f>
        <v>10.039999999999999</v>
      </c>
      <c r="AG146" s="2">
        <f t="array" ref="AG146">MAX(IF(Table1[COMPETITOR]=Table2[[#This Row],[Athelete]],Table1[RANK]))</f>
        <v>142</v>
      </c>
      <c r="AH146">
        <f>COUNTIFS(Table1[COMPETITOR],Table2[[#This Row],[Athelete]],Table1[WR],"Y")</f>
        <v>0</v>
      </c>
      <c r="AI146">
        <f>COUNTIFS(Table1[COMPETITOR],Table2[[#This Row],[Athelete]],Table1[SB],"Y")</f>
        <v>0</v>
      </c>
      <c r="AJ146">
        <f>COUNTIFS(Table1[COMPETITOR],Table2[[#This Row],[Athelete]],Table1[POS],"1")</f>
        <v>1</v>
      </c>
      <c r="AK146" s="2">
        <f t="array" ref="AK146">MIN(IF(Table1[COMPETITOR]=Table2[[#This Row],[Athelete]],Table1[YEAR]))</f>
        <v>1998</v>
      </c>
      <c r="AL146" s="2">
        <f t="array" ref="AL146">MAX(IF(Table1[COMPETITOR]=Table2[[#This Row],[Athelete]],Table1[YEAR]))</f>
        <v>1998</v>
      </c>
    </row>
    <row r="147" spans="1:38" x14ac:dyDescent="0.25">
      <c r="B147" s="3">
        <v>9.8800000000000008</v>
      </c>
      <c r="C147" t="s">
        <v>17</v>
      </c>
      <c r="D147" t="s">
        <v>28</v>
      </c>
      <c r="E147" s="1">
        <v>30278</v>
      </c>
      <c r="F147" t="s">
        <v>11</v>
      </c>
      <c r="G147" t="s">
        <v>74</v>
      </c>
      <c r="H147" t="s">
        <v>23</v>
      </c>
      <c r="I147" s="1">
        <v>41459</v>
      </c>
      <c r="J147" s="2">
        <f>YEAR(Table1[[#This Row],[DATE]])</f>
        <v>2013</v>
      </c>
      <c r="K147" t="s">
        <v>631</v>
      </c>
      <c r="L147" t="s">
        <v>631</v>
      </c>
      <c r="M147" t="str">
        <f t="array" ref="M147">IF(Table1[[#This Row],[MARK]]=MIN(IF(Table1[YEAR]=Table1[[#This Row],[YEAR]],Table1[MARK])),"Y","N")</f>
        <v>N</v>
      </c>
      <c r="AA147" t="s">
        <v>562</v>
      </c>
      <c r="AB147">
        <v>1</v>
      </c>
      <c r="AD147" t="s">
        <v>435</v>
      </c>
      <c r="AE147">
        <f>COUNTIFS(Table1[COMPETITOR],Table2[[#This Row],[Athelete]],Table1[MARK],"&lt;10")</f>
        <v>0</v>
      </c>
      <c r="AF147" s="2">
        <f t="array" ref="AF147">MIN(IF(Table1[COMPETITOR]=Table2[[#This Row],[Athelete]],Table1[MARK]))</f>
        <v>10.039999999999999</v>
      </c>
      <c r="AG147" s="2">
        <f t="array" ref="AG147">MAX(IF(Table1[COMPETITOR]=Table2[[#This Row],[Athelete]],Table1[RANK]))</f>
        <v>142</v>
      </c>
      <c r="AH147">
        <f>COUNTIFS(Table1[COMPETITOR],Table2[[#This Row],[Athelete]],Table1[WR],"Y")</f>
        <v>0</v>
      </c>
      <c r="AI147">
        <f>COUNTIFS(Table1[COMPETITOR],Table2[[#This Row],[Athelete]],Table1[SB],"Y")</f>
        <v>0</v>
      </c>
      <c r="AJ147">
        <f>COUNTIFS(Table1[COMPETITOR],Table2[[#This Row],[Athelete]],Table1[POS],"1")</f>
        <v>1</v>
      </c>
      <c r="AK147" s="2">
        <f t="array" ref="AK147">MIN(IF(Table1[COMPETITOR]=Table2[[#This Row],[Athelete]],Table1[YEAR]))</f>
        <v>2013</v>
      </c>
      <c r="AL147" s="2">
        <f t="array" ref="AL147">MAX(IF(Table1[COMPETITOR]=Table2[[#This Row],[Athelete]],Table1[YEAR]))</f>
        <v>2013</v>
      </c>
    </row>
    <row r="148" spans="1:38" x14ac:dyDescent="0.25">
      <c r="B148" s="3">
        <v>9.89</v>
      </c>
      <c r="C148" t="s">
        <v>70</v>
      </c>
      <c r="D148" t="s">
        <v>102</v>
      </c>
      <c r="E148" s="1">
        <v>24747</v>
      </c>
      <c r="F148" t="s">
        <v>103</v>
      </c>
      <c r="G148">
        <v>2</v>
      </c>
      <c r="H148" t="s">
        <v>82</v>
      </c>
      <c r="I148" s="1">
        <v>35273</v>
      </c>
      <c r="J148" s="2">
        <f>YEAR(Table1[[#This Row],[DATE]])</f>
        <v>1996</v>
      </c>
      <c r="K148" t="s">
        <v>631</v>
      </c>
      <c r="L148" t="s">
        <v>631</v>
      </c>
      <c r="M148" t="str">
        <f t="array" ref="M148">IF(Table1[[#This Row],[MARK]]=MIN(IF(Table1[YEAR]=Table1[[#This Row],[YEAR]],Table1[MARK])),"Y","N")</f>
        <v>N</v>
      </c>
      <c r="AA148" t="s">
        <v>525</v>
      </c>
      <c r="AB148">
        <v>1</v>
      </c>
      <c r="AD148" t="s">
        <v>422</v>
      </c>
      <c r="AE148">
        <f>COUNTIFS(Table1[COMPETITOR],Table2[[#This Row],[Athelete]],Table1[MARK],"&lt;10")</f>
        <v>0</v>
      </c>
      <c r="AF148" s="2">
        <f t="array" ref="AF148">MIN(IF(Table1[COMPETITOR]=Table2[[#This Row],[Athelete]],Table1[MARK]))</f>
        <v>10.039999999999999</v>
      </c>
      <c r="AG148" s="2">
        <f t="array" ref="AG148">MAX(IF(Table1[COMPETITOR]=Table2[[#This Row],[Athelete]],Table1[RANK]))</f>
        <v>142</v>
      </c>
      <c r="AH148">
        <f>COUNTIFS(Table1[COMPETITOR],Table2[[#This Row],[Athelete]],Table1[WR],"Y")</f>
        <v>0</v>
      </c>
      <c r="AI148">
        <f>COUNTIFS(Table1[COMPETITOR],Table2[[#This Row],[Athelete]],Table1[SB],"Y")</f>
        <v>0</v>
      </c>
      <c r="AJ148">
        <f>COUNTIFS(Table1[COMPETITOR],Table2[[#This Row],[Athelete]],Table1[POS],"1")</f>
        <v>0</v>
      </c>
      <c r="AK148" s="2">
        <f t="array" ref="AK148">MIN(IF(Table1[COMPETITOR]=Table2[[#This Row],[Athelete]],Table1[YEAR]))</f>
        <v>1968</v>
      </c>
      <c r="AL148" s="2">
        <f t="array" ref="AL148">MAX(IF(Table1[COMPETITOR]=Table2[[#This Row],[Athelete]],Table1[YEAR]))</f>
        <v>1968</v>
      </c>
    </row>
    <row r="149" spans="1:38" x14ac:dyDescent="0.25">
      <c r="B149" s="3">
        <v>9.89</v>
      </c>
      <c r="C149" t="s">
        <v>91</v>
      </c>
      <c r="D149" t="s">
        <v>104</v>
      </c>
      <c r="E149" s="1">
        <v>27028</v>
      </c>
      <c r="F149" t="s">
        <v>73</v>
      </c>
      <c r="G149">
        <v>1</v>
      </c>
      <c r="H149" t="s">
        <v>137</v>
      </c>
      <c r="I149" s="1">
        <v>35499</v>
      </c>
      <c r="J149" s="2">
        <f>YEAR(Table1[[#This Row],[DATE]])</f>
        <v>1997</v>
      </c>
      <c r="K149" t="s">
        <v>631</v>
      </c>
      <c r="L149" t="s">
        <v>631</v>
      </c>
      <c r="M149" t="str">
        <f t="array" ref="M149">IF(Table1[[#This Row],[MARK]]=MIN(IF(Table1[YEAR]=Table1[[#This Row],[YEAR]],Table1[MARK])),"Y","N")</f>
        <v>N</v>
      </c>
      <c r="AA149" t="s">
        <v>493</v>
      </c>
      <c r="AB149">
        <v>1</v>
      </c>
      <c r="AD149" t="s">
        <v>429</v>
      </c>
      <c r="AE149">
        <f>COUNTIFS(Table1[COMPETITOR],Table2[[#This Row],[Athelete]],Table1[MARK],"&lt;10")</f>
        <v>0</v>
      </c>
      <c r="AF149" s="2">
        <f t="array" ref="AF149">MIN(IF(Table1[COMPETITOR]=Table2[[#This Row],[Athelete]],Table1[MARK]))</f>
        <v>10.039999999999999</v>
      </c>
      <c r="AG149" s="2">
        <f t="array" ref="AG149">MAX(IF(Table1[COMPETITOR]=Table2[[#This Row],[Athelete]],Table1[RANK]))</f>
        <v>142</v>
      </c>
      <c r="AH149">
        <f>COUNTIFS(Table1[COMPETITOR],Table2[[#This Row],[Athelete]],Table1[WR],"Y")</f>
        <v>0</v>
      </c>
      <c r="AI149">
        <f>COUNTIFS(Table1[COMPETITOR],Table2[[#This Row],[Athelete]],Table1[SB],"Y")</f>
        <v>0</v>
      </c>
      <c r="AJ149">
        <f>COUNTIFS(Table1[COMPETITOR],Table2[[#This Row],[Athelete]],Table1[POS],"1")</f>
        <v>0</v>
      </c>
      <c r="AK149" s="2">
        <f t="array" ref="AK149">MIN(IF(Table1[COMPETITOR]=Table2[[#This Row],[Athelete]],Table1[YEAR]))</f>
        <v>1997</v>
      </c>
      <c r="AL149" s="2">
        <f t="array" ref="AL149">MAX(IF(Table1[COMPETITOR]=Table2[[#This Row],[Athelete]],Table1[YEAR]))</f>
        <v>1997</v>
      </c>
    </row>
    <row r="150" spans="1:38" x14ac:dyDescent="0.25">
      <c r="B150" s="3">
        <v>9.89</v>
      </c>
      <c r="C150" t="s">
        <v>13</v>
      </c>
      <c r="D150" t="s">
        <v>83</v>
      </c>
      <c r="E150" s="1">
        <v>24665</v>
      </c>
      <c r="F150" t="s">
        <v>81</v>
      </c>
      <c r="G150">
        <v>1</v>
      </c>
      <c r="H150" t="s">
        <v>138</v>
      </c>
      <c r="I150" s="1">
        <v>36008</v>
      </c>
      <c r="J150" s="2">
        <f>YEAR(Table1[[#This Row],[DATE]])</f>
        <v>1998</v>
      </c>
      <c r="K150" t="s">
        <v>631</v>
      </c>
      <c r="L150" t="s">
        <v>631</v>
      </c>
      <c r="M150" t="str">
        <f t="array" ref="M150">IF(Table1[[#This Row],[MARK]]=MIN(IF(Table1[YEAR]=Table1[[#This Row],[YEAR]],Table1[MARK])),"Y","N")</f>
        <v>N</v>
      </c>
      <c r="AA150" t="s">
        <v>505</v>
      </c>
      <c r="AB150">
        <v>1</v>
      </c>
      <c r="AD150" t="s">
        <v>430</v>
      </c>
      <c r="AE150">
        <f>COUNTIFS(Table1[COMPETITOR],Table2[[#This Row],[Athelete]],Table1[MARK],"&lt;10")</f>
        <v>0</v>
      </c>
      <c r="AF150" s="2">
        <f t="array" ref="AF150">MIN(IF(Table1[COMPETITOR]=Table2[[#This Row],[Athelete]],Table1[MARK]))</f>
        <v>10.039999999999999</v>
      </c>
      <c r="AG150" s="2">
        <f t="array" ref="AG150">MAX(IF(Table1[COMPETITOR]=Table2[[#This Row],[Athelete]],Table1[RANK]))</f>
        <v>142</v>
      </c>
      <c r="AH150">
        <f>COUNTIFS(Table1[COMPETITOR],Table2[[#This Row],[Athelete]],Table1[WR],"Y")</f>
        <v>0</v>
      </c>
      <c r="AI150">
        <f>COUNTIFS(Table1[COMPETITOR],Table2[[#This Row],[Athelete]],Table1[SB],"Y")</f>
        <v>0</v>
      </c>
      <c r="AJ150">
        <f>COUNTIFS(Table1[COMPETITOR],Table2[[#This Row],[Athelete]],Table1[POS],"1")</f>
        <v>0</v>
      </c>
      <c r="AK150" s="2">
        <f t="array" ref="AK150">MIN(IF(Table1[COMPETITOR]=Table2[[#This Row],[Athelete]],Table1[YEAR]))</f>
        <v>1998</v>
      </c>
      <c r="AL150" s="2">
        <f t="array" ref="AL150">MAX(IF(Table1[COMPETITOR]=Table2[[#This Row],[Athelete]],Table1[YEAR]))</f>
        <v>1998</v>
      </c>
    </row>
    <row r="151" spans="1:38" x14ac:dyDescent="0.25">
      <c r="B151" s="3">
        <v>9.89</v>
      </c>
      <c r="C151" t="s">
        <v>9</v>
      </c>
      <c r="D151" t="s">
        <v>58</v>
      </c>
      <c r="E151" s="1">
        <v>27233</v>
      </c>
      <c r="F151" t="s">
        <v>19</v>
      </c>
      <c r="G151" t="s">
        <v>25</v>
      </c>
      <c r="H151" t="s">
        <v>36</v>
      </c>
      <c r="I151" s="1">
        <v>37449</v>
      </c>
      <c r="J151" s="2">
        <f>YEAR(Table1[[#This Row],[DATE]])</f>
        <v>2002</v>
      </c>
      <c r="K151" t="s">
        <v>631</v>
      </c>
      <c r="L151" t="s">
        <v>631</v>
      </c>
      <c r="M151" t="str">
        <f t="array" ref="M151">IF(Table1[[#This Row],[MARK]]=MIN(IF(Table1[YEAR]=Table1[[#This Row],[YEAR]],Table1[MARK])),"Y","N")</f>
        <v>Y</v>
      </c>
      <c r="AA151" t="s">
        <v>352</v>
      </c>
      <c r="AB151">
        <v>1</v>
      </c>
      <c r="AD151" t="s">
        <v>432</v>
      </c>
      <c r="AE151">
        <f>COUNTIFS(Table1[COMPETITOR],Table2[[#This Row],[Athelete]],Table1[MARK],"&lt;10")</f>
        <v>0</v>
      </c>
      <c r="AF151" s="2">
        <f t="array" ref="AF151">MIN(IF(Table1[COMPETITOR]=Table2[[#This Row],[Athelete]],Table1[MARK]))</f>
        <v>10.039999999999999</v>
      </c>
      <c r="AG151" s="2">
        <f t="array" ref="AG151">MAX(IF(Table1[COMPETITOR]=Table2[[#This Row],[Athelete]],Table1[RANK]))</f>
        <v>142</v>
      </c>
      <c r="AH151">
        <f>COUNTIFS(Table1[COMPETITOR],Table2[[#This Row],[Athelete]],Table1[WR],"Y")</f>
        <v>0</v>
      </c>
      <c r="AI151">
        <f>COUNTIFS(Table1[COMPETITOR],Table2[[#This Row],[Athelete]],Table1[SB],"Y")</f>
        <v>0</v>
      </c>
      <c r="AJ151">
        <f>COUNTIFS(Table1[COMPETITOR],Table2[[#This Row],[Athelete]],Table1[POS],"1")</f>
        <v>0</v>
      </c>
      <c r="AK151" s="2">
        <f t="array" ref="AK151">MIN(IF(Table1[COMPETITOR]=Table2[[#This Row],[Athelete]],Table1[YEAR]))</f>
        <v>2000</v>
      </c>
      <c r="AL151" s="2">
        <f t="array" ref="AL151">MAX(IF(Table1[COMPETITOR]=Table2[[#This Row],[Athelete]],Table1[YEAR]))</f>
        <v>2000</v>
      </c>
    </row>
    <row r="152" spans="1:38" x14ac:dyDescent="0.25">
      <c r="B152" s="3">
        <v>9.89</v>
      </c>
      <c r="C152" t="s">
        <v>15</v>
      </c>
      <c r="D152" t="s">
        <v>130</v>
      </c>
      <c r="E152" s="1">
        <v>28504</v>
      </c>
      <c r="F152" t="s">
        <v>19</v>
      </c>
      <c r="G152" t="s">
        <v>129</v>
      </c>
      <c r="H152" t="s">
        <v>59</v>
      </c>
      <c r="I152" s="1">
        <v>38220</v>
      </c>
      <c r="J152" s="2">
        <f>YEAR(Table1[[#This Row],[DATE]])</f>
        <v>2004</v>
      </c>
      <c r="K152" t="s">
        <v>631</v>
      </c>
      <c r="L152" t="s">
        <v>631</v>
      </c>
      <c r="M152" t="str">
        <f t="array" ref="M152">IF(Table1[[#This Row],[MARK]]=MIN(IF(Table1[YEAR]=Table1[[#This Row],[YEAR]],Table1[MARK])),"Y","N")</f>
        <v>N</v>
      </c>
      <c r="AA152" t="s">
        <v>578</v>
      </c>
      <c r="AB152">
        <v>1</v>
      </c>
      <c r="AD152" t="s">
        <v>433</v>
      </c>
      <c r="AE152">
        <f>COUNTIFS(Table1[COMPETITOR],Table2[[#This Row],[Athelete]],Table1[MARK],"&lt;10")</f>
        <v>0</v>
      </c>
      <c r="AF152" s="2">
        <f t="array" ref="AF152">MIN(IF(Table1[COMPETITOR]=Table2[[#This Row],[Athelete]],Table1[MARK]))</f>
        <v>10.039999999999999</v>
      </c>
      <c r="AG152" s="2">
        <f t="array" ref="AG152">MAX(IF(Table1[COMPETITOR]=Table2[[#This Row],[Athelete]],Table1[RANK]))</f>
        <v>142</v>
      </c>
      <c r="AH152">
        <f>COUNTIFS(Table1[COMPETITOR],Table2[[#This Row],[Athelete]],Table1[WR],"Y")</f>
        <v>0</v>
      </c>
      <c r="AI152">
        <f>COUNTIFS(Table1[COMPETITOR],Table2[[#This Row],[Athelete]],Table1[SB],"Y")</f>
        <v>0</v>
      </c>
      <c r="AJ152">
        <f>COUNTIFS(Table1[COMPETITOR],Table2[[#This Row],[Athelete]],Table1[POS],"1")</f>
        <v>0</v>
      </c>
      <c r="AK152" s="2">
        <f t="array" ref="AK152">MIN(IF(Table1[COMPETITOR]=Table2[[#This Row],[Athelete]],Table1[YEAR]))</f>
        <v>2008</v>
      </c>
      <c r="AL152" s="2">
        <f t="array" ref="AL152">MAX(IF(Table1[COMPETITOR]=Table2[[#This Row],[Athelete]],Table1[YEAR]))</f>
        <v>2008</v>
      </c>
    </row>
    <row r="153" spans="1:38" x14ac:dyDescent="0.25">
      <c r="B153" s="3">
        <v>9.89</v>
      </c>
      <c r="C153" t="s">
        <v>52</v>
      </c>
      <c r="D153" t="s">
        <v>130</v>
      </c>
      <c r="E153" s="1">
        <v>28504</v>
      </c>
      <c r="F153" t="s">
        <v>19</v>
      </c>
      <c r="G153">
        <v>4</v>
      </c>
      <c r="H153" t="s">
        <v>59</v>
      </c>
      <c r="I153" s="1">
        <v>38221</v>
      </c>
      <c r="J153" s="2">
        <f>YEAR(Table1[[#This Row],[DATE]])</f>
        <v>2004</v>
      </c>
      <c r="K153" t="s">
        <v>631</v>
      </c>
      <c r="L153" t="s">
        <v>631</v>
      </c>
      <c r="M153" t="str">
        <f t="array" ref="M153">IF(Table1[[#This Row],[MARK]]=MIN(IF(Table1[YEAR]=Table1[[#This Row],[YEAR]],Table1[MARK])),"Y","N")</f>
        <v>N</v>
      </c>
      <c r="AA153" t="s">
        <v>312</v>
      </c>
      <c r="AB153">
        <v>1</v>
      </c>
      <c r="AD153" t="s">
        <v>434</v>
      </c>
      <c r="AE153">
        <f>COUNTIFS(Table1[COMPETITOR],Table2[[#This Row],[Athelete]],Table1[MARK],"&lt;10")</f>
        <v>0</v>
      </c>
      <c r="AF153" s="2">
        <f t="array" ref="AF153">MIN(IF(Table1[COMPETITOR]=Table2[[#This Row],[Athelete]],Table1[MARK]))</f>
        <v>10.039999999999999</v>
      </c>
      <c r="AG153" s="2">
        <f t="array" ref="AG153">MAX(IF(Table1[COMPETITOR]=Table2[[#This Row],[Athelete]],Table1[RANK]))</f>
        <v>142</v>
      </c>
      <c r="AH153">
        <f>COUNTIFS(Table1[COMPETITOR],Table2[[#This Row],[Athelete]],Table1[WR],"Y")</f>
        <v>0</v>
      </c>
      <c r="AI153">
        <f>COUNTIFS(Table1[COMPETITOR],Table2[[#This Row],[Athelete]],Table1[SB],"Y")</f>
        <v>0</v>
      </c>
      <c r="AJ153">
        <f>COUNTIFS(Table1[COMPETITOR],Table2[[#This Row],[Athelete]],Table1[POS],"1")</f>
        <v>0</v>
      </c>
      <c r="AK153" s="2">
        <f t="array" ref="AK153">MIN(IF(Table1[COMPETITOR]=Table2[[#This Row],[Athelete]],Table1[YEAR]))</f>
        <v>2009</v>
      </c>
      <c r="AL153" s="2">
        <f t="array" ref="AL153">MAX(IF(Table1[COMPETITOR]=Table2[[#This Row],[Athelete]],Table1[YEAR]))</f>
        <v>2009</v>
      </c>
    </row>
    <row r="154" spans="1:38" x14ac:dyDescent="0.25">
      <c r="B154" s="3">
        <v>9.89</v>
      </c>
      <c r="C154" t="s">
        <v>43</v>
      </c>
      <c r="D154" t="s">
        <v>53</v>
      </c>
      <c r="E154" s="1">
        <v>29992</v>
      </c>
      <c r="F154" t="s">
        <v>19</v>
      </c>
      <c r="G154">
        <v>1</v>
      </c>
      <c r="H154" t="s">
        <v>268</v>
      </c>
      <c r="I154" s="1">
        <v>38555</v>
      </c>
      <c r="J154" s="2">
        <f>YEAR(Table1[[#This Row],[DATE]])</f>
        <v>2005</v>
      </c>
      <c r="K154" t="s">
        <v>631</v>
      </c>
      <c r="L154" t="s">
        <v>631</v>
      </c>
      <c r="M154" t="str">
        <f t="array" ref="M154">IF(Table1[[#This Row],[MARK]]=MIN(IF(Table1[YEAR]=Table1[[#This Row],[YEAR]],Table1[MARK])),"Y","N")</f>
        <v>N</v>
      </c>
      <c r="AA154" t="s">
        <v>256</v>
      </c>
      <c r="AB154">
        <v>1</v>
      </c>
      <c r="AD154" t="s">
        <v>437</v>
      </c>
      <c r="AE154">
        <f>COUNTIFS(Table1[COMPETITOR],Table2[[#This Row],[Athelete]],Table1[MARK],"&lt;10")</f>
        <v>0</v>
      </c>
      <c r="AF154" s="2">
        <f t="array" ref="AF154">MIN(IF(Table1[COMPETITOR]=Table2[[#This Row],[Athelete]],Table1[MARK]))</f>
        <v>10.039999999999999</v>
      </c>
      <c r="AG154" s="2">
        <f t="array" ref="AG154">MAX(IF(Table1[COMPETITOR]=Table2[[#This Row],[Athelete]],Table1[RANK]))</f>
        <v>142</v>
      </c>
      <c r="AH154">
        <f>COUNTIFS(Table1[COMPETITOR],Table2[[#This Row],[Athelete]],Table1[WR],"Y")</f>
        <v>0</v>
      </c>
      <c r="AI154">
        <f>COUNTIFS(Table1[COMPETITOR],Table2[[#This Row],[Athelete]],Table1[SB],"Y")</f>
        <v>0</v>
      </c>
      <c r="AJ154">
        <f>COUNTIFS(Table1[COMPETITOR],Table2[[#This Row],[Athelete]],Table1[POS],"1")</f>
        <v>0</v>
      </c>
      <c r="AK154" s="2">
        <f t="array" ref="AK154">MIN(IF(Table1[COMPETITOR]=Table2[[#This Row],[Athelete]],Table1[YEAR]))</f>
        <v>2014</v>
      </c>
      <c r="AL154" s="2">
        <f t="array" ref="AL154">MAX(IF(Table1[COMPETITOR]=Table2[[#This Row],[Athelete]],Table1[YEAR]))</f>
        <v>2014</v>
      </c>
    </row>
    <row r="155" spans="1:38" x14ac:dyDescent="0.25">
      <c r="B155" s="3">
        <v>9.89</v>
      </c>
      <c r="C155" t="s">
        <v>9</v>
      </c>
      <c r="D155" t="s">
        <v>28</v>
      </c>
      <c r="E155" s="1">
        <v>30278</v>
      </c>
      <c r="F155" t="s">
        <v>11</v>
      </c>
      <c r="G155">
        <v>1</v>
      </c>
      <c r="H155" t="s">
        <v>77</v>
      </c>
      <c r="I155" s="1">
        <v>38969</v>
      </c>
      <c r="J155" s="2">
        <f>YEAR(Table1[[#This Row],[DATE]])</f>
        <v>2006</v>
      </c>
      <c r="K155" t="s">
        <v>631</v>
      </c>
      <c r="L155" t="s">
        <v>631</v>
      </c>
      <c r="M155" t="str">
        <f t="array" ref="M155">IF(Table1[[#This Row],[MARK]]=MIN(IF(Table1[YEAR]=Table1[[#This Row],[YEAR]],Table1[MARK])),"Y","N")</f>
        <v>N</v>
      </c>
      <c r="AA155" t="s">
        <v>320</v>
      </c>
      <c r="AB155">
        <v>1</v>
      </c>
      <c r="AD155" t="s">
        <v>438</v>
      </c>
      <c r="AE155">
        <f>COUNTIFS(Table1[COMPETITOR],Table2[[#This Row],[Athelete]],Table1[MARK],"&lt;10")</f>
        <v>0</v>
      </c>
      <c r="AF155" s="2">
        <f t="array" ref="AF155">MIN(IF(Table1[COMPETITOR]=Table2[[#This Row],[Athelete]],Table1[MARK]))</f>
        <v>10.039999999999999</v>
      </c>
      <c r="AG155" s="2">
        <f t="array" ref="AG155">MAX(IF(Table1[COMPETITOR]=Table2[[#This Row],[Athelete]],Table1[RANK]))</f>
        <v>142</v>
      </c>
      <c r="AH155">
        <f>COUNTIFS(Table1[COMPETITOR],Table2[[#This Row],[Athelete]],Table1[WR],"Y")</f>
        <v>0</v>
      </c>
      <c r="AI155">
        <f>COUNTIFS(Table1[COMPETITOR],Table2[[#This Row],[Athelete]],Table1[SB],"Y")</f>
        <v>0</v>
      </c>
      <c r="AJ155">
        <f>COUNTIFS(Table1[COMPETITOR],Table2[[#This Row],[Athelete]],Table1[POS],"1")</f>
        <v>0</v>
      </c>
      <c r="AK155" s="2">
        <f t="array" ref="AK155">MIN(IF(Table1[COMPETITOR]=Table2[[#This Row],[Athelete]],Table1[YEAR]))</f>
        <v>2014</v>
      </c>
      <c r="AL155" s="2">
        <f t="array" ref="AL155">MAX(IF(Table1[COMPETITOR]=Table2[[#This Row],[Athelete]],Table1[YEAR]))</f>
        <v>2014</v>
      </c>
    </row>
    <row r="156" spans="1:38" x14ac:dyDescent="0.25">
      <c r="A156">
        <v>26</v>
      </c>
      <c r="B156" s="3">
        <v>9.89</v>
      </c>
      <c r="C156" t="s">
        <v>40</v>
      </c>
      <c r="D156" t="s">
        <v>139</v>
      </c>
      <c r="E156" s="1">
        <v>31759</v>
      </c>
      <c r="F156" t="s">
        <v>19</v>
      </c>
      <c r="G156" t="s">
        <v>129</v>
      </c>
      <c r="H156" t="s">
        <v>46</v>
      </c>
      <c r="I156" s="1">
        <v>39627</v>
      </c>
      <c r="J156" s="2">
        <f>YEAR(Table1[[#This Row],[DATE]])</f>
        <v>2008</v>
      </c>
      <c r="K156" t="s">
        <v>631</v>
      </c>
      <c r="L156" t="s">
        <v>631</v>
      </c>
      <c r="M156" t="str">
        <f t="array" ref="M156">IF(Table1[[#This Row],[MARK]]=MIN(IF(Table1[YEAR]=Table1[[#This Row],[YEAR]],Table1[MARK])),"Y","N")</f>
        <v>N</v>
      </c>
      <c r="AA156" t="s">
        <v>296</v>
      </c>
      <c r="AB156">
        <v>1</v>
      </c>
      <c r="AD156" t="s">
        <v>440</v>
      </c>
      <c r="AE156">
        <f>COUNTIFS(Table1[COMPETITOR],Table2[[#This Row],[Athelete]],Table1[MARK],"&lt;10")</f>
        <v>0</v>
      </c>
      <c r="AF156" s="2">
        <f t="array" ref="AF156">MIN(IF(Table1[COMPETITOR]=Table2[[#This Row],[Athelete]],Table1[MARK]))</f>
        <v>10.050000000000001</v>
      </c>
      <c r="AG156" s="2">
        <f t="array" ref="AG156">MAX(IF(Table1[COMPETITOR]=Table2[[#This Row],[Athelete]],Table1[RANK]))</f>
        <v>155</v>
      </c>
      <c r="AH156">
        <f>COUNTIFS(Table1[COMPETITOR],Table2[[#This Row],[Athelete]],Table1[WR],"Y")</f>
        <v>0</v>
      </c>
      <c r="AI156">
        <f>COUNTIFS(Table1[COMPETITOR],Table2[[#This Row],[Athelete]],Table1[SB],"Y")</f>
        <v>1</v>
      </c>
      <c r="AJ156">
        <f>COUNTIFS(Table1[COMPETITOR],Table2[[#This Row],[Athelete]],Table1[POS],"1")</f>
        <v>1</v>
      </c>
      <c r="AK156" s="2">
        <f t="array" ref="AK156">MIN(IF(Table1[COMPETITOR]=Table2[[#This Row],[Athelete]],Table1[YEAR]))</f>
        <v>1975</v>
      </c>
      <c r="AL156" s="2">
        <f t="array" ref="AL156">MAX(IF(Table1[COMPETITOR]=Table2[[#This Row],[Athelete]],Table1[YEAR]))</f>
        <v>1975</v>
      </c>
    </row>
    <row r="157" spans="1:38" x14ac:dyDescent="0.25">
      <c r="A157">
        <v>26</v>
      </c>
      <c r="B157" s="3">
        <v>9.89</v>
      </c>
      <c r="C157" t="s">
        <v>40</v>
      </c>
      <c r="D157" t="s">
        <v>140</v>
      </c>
      <c r="E157" s="1">
        <v>28463</v>
      </c>
      <c r="F157" t="s">
        <v>19</v>
      </c>
      <c r="G157" t="s">
        <v>141</v>
      </c>
      <c r="H157" t="s">
        <v>46</v>
      </c>
      <c r="I157" s="1">
        <v>39627</v>
      </c>
      <c r="J157" s="2">
        <f>YEAR(Table1[[#This Row],[DATE]])</f>
        <v>2008</v>
      </c>
      <c r="K157" t="s">
        <v>631</v>
      </c>
      <c r="L157" t="s">
        <v>631</v>
      </c>
      <c r="M157" t="str">
        <f t="array" ref="M157">IF(Table1[[#This Row],[MARK]]=MIN(IF(Table1[YEAR]=Table1[[#This Row],[YEAR]],Table1[MARK])),"Y","N")</f>
        <v>N</v>
      </c>
      <c r="AA157" t="s">
        <v>530</v>
      </c>
      <c r="AB157">
        <v>1</v>
      </c>
      <c r="AD157" t="s">
        <v>452</v>
      </c>
      <c r="AE157">
        <f>COUNTIFS(Table1[COMPETITOR],Table2[[#This Row],[Athelete]],Table1[MARK],"&lt;10")</f>
        <v>0</v>
      </c>
      <c r="AF157" s="2">
        <f t="array" ref="AF157">MIN(IF(Table1[COMPETITOR]=Table2[[#This Row],[Athelete]],Table1[MARK]))</f>
        <v>10.050000000000001</v>
      </c>
      <c r="AG157" s="2">
        <f t="array" ref="AG157">MAX(IF(Table1[COMPETITOR]=Table2[[#This Row],[Athelete]],Table1[RANK]))</f>
        <v>155</v>
      </c>
      <c r="AH157">
        <f>COUNTIFS(Table1[COMPETITOR],Table2[[#This Row],[Athelete]],Table1[WR],"Y")</f>
        <v>0</v>
      </c>
      <c r="AI157">
        <f>COUNTIFS(Table1[COMPETITOR],Table2[[#This Row],[Athelete]],Table1[SB],"Y")</f>
        <v>0</v>
      </c>
      <c r="AJ157">
        <f>COUNTIFS(Table1[COMPETITOR],Table2[[#This Row],[Athelete]],Table1[POS],"1")</f>
        <v>1</v>
      </c>
      <c r="AK157" s="2">
        <f t="array" ref="AK157">MIN(IF(Table1[COMPETITOR]=Table2[[#This Row],[Athelete]],Table1[YEAR]))</f>
        <v>2014</v>
      </c>
      <c r="AL157" s="2">
        <f t="array" ref="AL157">MAX(IF(Table1[COMPETITOR]=Table2[[#This Row],[Athelete]],Table1[YEAR]))</f>
        <v>2014</v>
      </c>
    </row>
    <row r="158" spans="1:38" x14ac:dyDescent="0.25">
      <c r="B158" s="3">
        <v>9.89</v>
      </c>
      <c r="C158" t="s">
        <v>49</v>
      </c>
      <c r="D158" t="s">
        <v>10</v>
      </c>
      <c r="E158" s="1">
        <v>31645</v>
      </c>
      <c r="F158" t="s">
        <v>11</v>
      </c>
      <c r="G158" t="s">
        <v>85</v>
      </c>
      <c r="H158" t="s">
        <v>87</v>
      </c>
      <c r="I158" s="1">
        <v>39651</v>
      </c>
      <c r="J158" s="2">
        <f>YEAR(Table1[[#This Row],[DATE]])</f>
        <v>2008</v>
      </c>
      <c r="K158" t="s">
        <v>631</v>
      </c>
      <c r="L158" t="s">
        <v>631</v>
      </c>
      <c r="M158" t="str">
        <f t="array" ref="M158">IF(Table1[[#This Row],[MARK]]=MIN(IF(Table1[YEAR]=Table1[[#This Row],[YEAR]],Table1[MARK])),"Y","N")</f>
        <v>N</v>
      </c>
      <c r="AA158" t="s">
        <v>576</v>
      </c>
      <c r="AB158">
        <v>1</v>
      </c>
      <c r="AD158" t="s">
        <v>441</v>
      </c>
      <c r="AE158">
        <f>COUNTIFS(Table1[COMPETITOR],Table2[[#This Row],[Athelete]],Table1[MARK],"&lt;10")</f>
        <v>0</v>
      </c>
      <c r="AF158" s="2">
        <f t="array" ref="AF158">MIN(IF(Table1[COMPETITOR]=Table2[[#This Row],[Athelete]],Table1[MARK]))</f>
        <v>10.050000000000001</v>
      </c>
      <c r="AG158" s="2">
        <f t="array" ref="AG158">MAX(IF(Table1[COMPETITOR]=Table2[[#This Row],[Athelete]],Table1[RANK]))</f>
        <v>155</v>
      </c>
      <c r="AH158">
        <f>COUNTIFS(Table1[COMPETITOR],Table2[[#This Row],[Athelete]],Table1[WR],"Y")</f>
        <v>0</v>
      </c>
      <c r="AI158">
        <f>COUNTIFS(Table1[COMPETITOR],Table2[[#This Row],[Athelete]],Table1[SB],"Y")</f>
        <v>0</v>
      </c>
      <c r="AJ158">
        <f>COUNTIFS(Table1[COMPETITOR],Table2[[#This Row],[Athelete]],Table1[POS],"1")</f>
        <v>0</v>
      </c>
      <c r="AK158" s="2">
        <f t="array" ref="AK158">MIN(IF(Table1[COMPETITOR]=Table2[[#This Row],[Athelete]],Table1[YEAR]))</f>
        <v>1985</v>
      </c>
      <c r="AL158" s="2">
        <f t="array" ref="AL158">MAX(IF(Table1[COMPETITOR]=Table2[[#This Row],[Athelete]],Table1[YEAR]))</f>
        <v>1985</v>
      </c>
    </row>
    <row r="159" spans="1:38" x14ac:dyDescent="0.25">
      <c r="B159" s="3">
        <v>9.89</v>
      </c>
      <c r="C159" t="s">
        <v>15</v>
      </c>
      <c r="D159" t="s">
        <v>72</v>
      </c>
      <c r="E159" s="1">
        <v>31205</v>
      </c>
      <c r="F159" t="s">
        <v>73</v>
      </c>
      <c r="G159">
        <v>2</v>
      </c>
      <c r="H159" t="s">
        <v>16</v>
      </c>
      <c r="I159" s="1">
        <v>39676</v>
      </c>
      <c r="J159" s="2">
        <f>YEAR(Table1[[#This Row],[DATE]])</f>
        <v>2008</v>
      </c>
      <c r="K159" t="s">
        <v>631</v>
      </c>
      <c r="L159" t="s">
        <v>631</v>
      </c>
      <c r="M159" t="str">
        <f t="array" ref="M159">IF(Table1[[#This Row],[MARK]]=MIN(IF(Table1[YEAR]=Table1[[#This Row],[YEAR]],Table1[MARK])),"Y","N")</f>
        <v>N</v>
      </c>
      <c r="AA159" t="s">
        <v>424</v>
      </c>
      <c r="AB159">
        <v>1</v>
      </c>
      <c r="AD159" t="s">
        <v>442</v>
      </c>
      <c r="AE159">
        <f>COUNTIFS(Table1[COMPETITOR],Table2[[#This Row],[Athelete]],Table1[MARK],"&lt;10")</f>
        <v>0</v>
      </c>
      <c r="AF159" s="2">
        <f t="array" ref="AF159">MIN(IF(Table1[COMPETITOR]=Table2[[#This Row],[Athelete]],Table1[MARK]))</f>
        <v>10.050000000000001</v>
      </c>
      <c r="AG159" s="2">
        <f t="array" ref="AG159">MAX(IF(Table1[COMPETITOR]=Table2[[#This Row],[Athelete]],Table1[RANK]))</f>
        <v>155</v>
      </c>
      <c r="AH159">
        <f>COUNTIFS(Table1[COMPETITOR],Table2[[#This Row],[Athelete]],Table1[WR],"Y")</f>
        <v>0</v>
      </c>
      <c r="AI159">
        <f>COUNTIFS(Table1[COMPETITOR],Table2[[#This Row],[Athelete]],Table1[SB],"Y")</f>
        <v>0</v>
      </c>
      <c r="AJ159">
        <f>COUNTIFS(Table1[COMPETITOR],Table2[[#This Row],[Athelete]],Table1[POS],"1")</f>
        <v>0</v>
      </c>
      <c r="AK159" s="2">
        <f t="array" ref="AK159">MIN(IF(Table1[COMPETITOR]=Table2[[#This Row],[Athelete]],Table1[YEAR]))</f>
        <v>1996</v>
      </c>
      <c r="AL159" s="2">
        <f t="array" ref="AL159">MAX(IF(Table1[COMPETITOR]=Table2[[#This Row],[Athelete]],Table1[YEAR]))</f>
        <v>1996</v>
      </c>
    </row>
    <row r="160" spans="1:38" x14ac:dyDescent="0.25">
      <c r="B160" s="3">
        <v>9.89</v>
      </c>
      <c r="C160" t="s">
        <v>31</v>
      </c>
      <c r="D160" t="s">
        <v>28</v>
      </c>
      <c r="E160" s="1">
        <v>30278</v>
      </c>
      <c r="F160" t="s">
        <v>11</v>
      </c>
      <c r="G160" t="s">
        <v>25</v>
      </c>
      <c r="H160" t="s">
        <v>68</v>
      </c>
      <c r="I160" s="1">
        <v>39708</v>
      </c>
      <c r="J160" s="2">
        <f>YEAR(Table1[[#This Row],[DATE]])</f>
        <v>2008</v>
      </c>
      <c r="K160" t="s">
        <v>631</v>
      </c>
      <c r="L160" t="s">
        <v>631</v>
      </c>
      <c r="M160" t="str">
        <f t="array" ref="M160">IF(Table1[[#This Row],[MARK]]=MIN(IF(Table1[YEAR]=Table1[[#This Row],[YEAR]],Table1[MARK])),"Y","N")</f>
        <v>N</v>
      </c>
      <c r="AA160" t="s">
        <v>610</v>
      </c>
      <c r="AB160">
        <v>1</v>
      </c>
      <c r="AD160" t="s">
        <v>443</v>
      </c>
      <c r="AE160">
        <f>COUNTIFS(Table1[COMPETITOR],Table2[[#This Row],[Athelete]],Table1[MARK],"&lt;10")</f>
        <v>0</v>
      </c>
      <c r="AF160" s="2">
        <f t="array" ref="AF160">MIN(IF(Table1[COMPETITOR]=Table2[[#This Row],[Athelete]],Table1[MARK]))</f>
        <v>10.050000000000001</v>
      </c>
      <c r="AG160" s="2">
        <f t="array" ref="AG160">MAX(IF(Table1[COMPETITOR]=Table2[[#This Row],[Athelete]],Table1[RANK]))</f>
        <v>155</v>
      </c>
      <c r="AH160">
        <f>COUNTIFS(Table1[COMPETITOR],Table2[[#This Row],[Athelete]],Table1[WR],"Y")</f>
        <v>0</v>
      </c>
      <c r="AI160">
        <f>COUNTIFS(Table1[COMPETITOR],Table2[[#This Row],[Athelete]],Table1[SB],"Y")</f>
        <v>0</v>
      </c>
      <c r="AJ160">
        <f>COUNTIFS(Table1[COMPETITOR],Table2[[#This Row],[Athelete]],Table1[POS],"1")</f>
        <v>0</v>
      </c>
      <c r="AK160" s="2">
        <f t="array" ref="AK160">MIN(IF(Table1[COMPETITOR]=Table2[[#This Row],[Athelete]],Table1[YEAR]))</f>
        <v>2000</v>
      </c>
      <c r="AL160" s="2">
        <f t="array" ref="AL160">MAX(IF(Table1[COMPETITOR]=Table2[[#This Row],[Athelete]],Table1[YEAR]))</f>
        <v>2000</v>
      </c>
    </row>
    <row r="161" spans="1:38" x14ac:dyDescent="0.25">
      <c r="B161" s="3">
        <v>9.89</v>
      </c>
      <c r="C161" t="s">
        <v>27</v>
      </c>
      <c r="D161" t="s">
        <v>10</v>
      </c>
      <c r="E161" s="1">
        <v>31645</v>
      </c>
      <c r="F161" t="s">
        <v>11</v>
      </c>
      <c r="G161" t="s">
        <v>71</v>
      </c>
      <c r="H161" t="s">
        <v>12</v>
      </c>
      <c r="I161" s="1">
        <v>40041</v>
      </c>
      <c r="J161" s="2">
        <f>YEAR(Table1[[#This Row],[DATE]])</f>
        <v>2009</v>
      </c>
      <c r="K161" t="s">
        <v>630</v>
      </c>
      <c r="L161" t="s">
        <v>631</v>
      </c>
      <c r="M161" t="str">
        <f t="array" ref="M161">IF(Table1[[#This Row],[MARK]]=MIN(IF(Table1[YEAR]=Table1[[#This Row],[YEAR]],Table1[MARK])),"Y","N")</f>
        <v>N</v>
      </c>
      <c r="AA161" t="s">
        <v>485</v>
      </c>
      <c r="AB161">
        <v>1</v>
      </c>
      <c r="AD161" t="s">
        <v>445</v>
      </c>
      <c r="AE161">
        <f>COUNTIFS(Table1[COMPETITOR],Table2[[#This Row],[Athelete]],Table1[MARK],"&lt;10")</f>
        <v>0</v>
      </c>
      <c r="AF161" s="2">
        <f t="array" ref="AF161">MIN(IF(Table1[COMPETITOR]=Table2[[#This Row],[Athelete]],Table1[MARK]))</f>
        <v>10.050000000000001</v>
      </c>
      <c r="AG161" s="2">
        <f t="array" ref="AG161">MAX(IF(Table1[COMPETITOR]=Table2[[#This Row],[Athelete]],Table1[RANK]))</f>
        <v>155</v>
      </c>
      <c r="AH161">
        <f>COUNTIFS(Table1[COMPETITOR],Table2[[#This Row],[Athelete]],Table1[WR],"Y")</f>
        <v>0</v>
      </c>
      <c r="AI161">
        <f>COUNTIFS(Table1[COMPETITOR],Table2[[#This Row],[Athelete]],Table1[SB],"Y")</f>
        <v>0</v>
      </c>
      <c r="AJ161">
        <f>COUNTIFS(Table1[COMPETITOR],Table2[[#This Row],[Athelete]],Table1[POS],"1")</f>
        <v>0</v>
      </c>
      <c r="AK161" s="2">
        <f t="array" ref="AK161">MIN(IF(Table1[COMPETITOR]=Table2[[#This Row],[Athelete]],Table1[YEAR]))</f>
        <v>2000</v>
      </c>
      <c r="AL161" s="2">
        <f t="array" ref="AL161">MAX(IF(Table1[COMPETITOR]=Table2[[#This Row],[Athelete]],Table1[YEAR]))</f>
        <v>2000</v>
      </c>
    </row>
    <row r="162" spans="1:38" x14ac:dyDescent="0.25">
      <c r="B162" s="3">
        <v>9.89</v>
      </c>
      <c r="C162" t="s">
        <v>17</v>
      </c>
      <c r="D162" t="s">
        <v>140</v>
      </c>
      <c r="E162" s="1">
        <v>28463</v>
      </c>
      <c r="F162" t="s">
        <v>19</v>
      </c>
      <c r="G162">
        <v>3</v>
      </c>
      <c r="H162" t="s">
        <v>20</v>
      </c>
      <c r="I162" s="1">
        <v>40076</v>
      </c>
      <c r="J162" s="2">
        <f>YEAR(Table1[[#This Row],[DATE]])</f>
        <v>2009</v>
      </c>
      <c r="K162" t="s">
        <v>631</v>
      </c>
      <c r="L162" t="s">
        <v>631</v>
      </c>
      <c r="M162" t="str">
        <f t="array" ref="M162">IF(Table1[[#This Row],[MARK]]=MIN(IF(Table1[YEAR]=Table1[[#This Row],[YEAR]],Table1[MARK])),"Y","N")</f>
        <v>N</v>
      </c>
      <c r="AA162" t="s">
        <v>502</v>
      </c>
      <c r="AB162">
        <v>1</v>
      </c>
      <c r="AD162" t="s">
        <v>446</v>
      </c>
      <c r="AE162">
        <f>COUNTIFS(Table1[COMPETITOR],Table2[[#This Row],[Athelete]],Table1[MARK],"&lt;10")</f>
        <v>0</v>
      </c>
      <c r="AF162" s="2">
        <f t="array" ref="AF162">MIN(IF(Table1[COMPETITOR]=Table2[[#This Row],[Athelete]],Table1[MARK]))</f>
        <v>10.050000000000001</v>
      </c>
      <c r="AG162" s="2">
        <f t="array" ref="AG162">MAX(IF(Table1[COMPETITOR]=Table2[[#This Row],[Athelete]],Table1[RANK]))</f>
        <v>155</v>
      </c>
      <c r="AH162">
        <f>COUNTIFS(Table1[COMPETITOR],Table2[[#This Row],[Athelete]],Table1[WR],"Y")</f>
        <v>0</v>
      </c>
      <c r="AI162">
        <f>COUNTIFS(Table1[COMPETITOR],Table2[[#This Row],[Athelete]],Table1[SB],"Y")</f>
        <v>0</v>
      </c>
      <c r="AJ162">
        <f>COUNTIFS(Table1[COMPETITOR],Table2[[#This Row],[Athelete]],Table1[POS],"1")</f>
        <v>0</v>
      </c>
      <c r="AK162" s="2">
        <f t="array" ref="AK162">MIN(IF(Table1[COMPETITOR]=Table2[[#This Row],[Athelete]],Table1[YEAR]))</f>
        <v>2009</v>
      </c>
      <c r="AL162" s="2">
        <f t="array" ref="AL162">MAX(IF(Table1[COMPETITOR]=Table2[[#This Row],[Athelete]],Table1[YEAR]))</f>
        <v>2009</v>
      </c>
    </row>
    <row r="163" spans="1:38" x14ac:dyDescent="0.25">
      <c r="B163" s="3">
        <v>9.89</v>
      </c>
      <c r="C163" t="s">
        <v>54</v>
      </c>
      <c r="D163" t="s">
        <v>22</v>
      </c>
      <c r="E163" s="1">
        <v>32868</v>
      </c>
      <c r="F163" t="s">
        <v>11</v>
      </c>
      <c r="G163">
        <v>2</v>
      </c>
      <c r="H163" t="s">
        <v>268</v>
      </c>
      <c r="I163" s="1">
        <v>40403</v>
      </c>
      <c r="J163" s="2">
        <f>YEAR(Table1[[#This Row],[DATE]])</f>
        <v>2010</v>
      </c>
      <c r="K163" t="s">
        <v>631</v>
      </c>
      <c r="L163" t="s">
        <v>631</v>
      </c>
      <c r="M163" t="str">
        <f t="array" ref="M163">IF(Table1[[#This Row],[MARK]]=MIN(IF(Table1[YEAR]=Table1[[#This Row],[YEAR]],Table1[MARK])),"Y","N")</f>
        <v>N</v>
      </c>
      <c r="AA163" t="s">
        <v>244</v>
      </c>
      <c r="AB163">
        <v>1</v>
      </c>
      <c r="AD163" t="s">
        <v>447</v>
      </c>
      <c r="AE163">
        <f>COUNTIFS(Table1[COMPETITOR],Table2[[#This Row],[Athelete]],Table1[MARK],"&lt;10")</f>
        <v>0</v>
      </c>
      <c r="AF163" s="2">
        <f t="array" ref="AF163">MIN(IF(Table1[COMPETITOR]=Table2[[#This Row],[Athelete]],Table1[MARK]))</f>
        <v>10.050000000000001</v>
      </c>
      <c r="AG163" s="2">
        <f t="array" ref="AG163">MAX(IF(Table1[COMPETITOR]=Table2[[#This Row],[Athelete]],Table1[RANK]))</f>
        <v>155</v>
      </c>
      <c r="AH163">
        <f>COUNTIFS(Table1[COMPETITOR],Table2[[#This Row],[Athelete]],Table1[WR],"Y")</f>
        <v>0</v>
      </c>
      <c r="AI163">
        <f>COUNTIFS(Table1[COMPETITOR],Table2[[#This Row],[Athelete]],Table1[SB],"Y")</f>
        <v>0</v>
      </c>
      <c r="AJ163">
        <f>COUNTIFS(Table1[COMPETITOR],Table2[[#This Row],[Athelete]],Table1[POS],"1")</f>
        <v>0</v>
      </c>
      <c r="AK163" s="2">
        <f t="array" ref="AK163">MIN(IF(Table1[COMPETITOR]=Table2[[#This Row],[Athelete]],Table1[YEAR]))</f>
        <v>2013</v>
      </c>
      <c r="AL163" s="2">
        <f t="array" ref="AL163">MAX(IF(Table1[COMPETITOR]=Table2[[#This Row],[Athelete]],Table1[YEAR]))</f>
        <v>2013</v>
      </c>
    </row>
    <row r="164" spans="1:38" x14ac:dyDescent="0.25">
      <c r="B164" s="3">
        <v>9.89</v>
      </c>
      <c r="C164" t="s">
        <v>17</v>
      </c>
      <c r="D164" t="s">
        <v>65</v>
      </c>
      <c r="E164" s="1">
        <v>30283</v>
      </c>
      <c r="F164" t="s">
        <v>11</v>
      </c>
      <c r="G164" t="s">
        <v>25</v>
      </c>
      <c r="H164" t="s">
        <v>62</v>
      </c>
      <c r="I164" s="1">
        <v>40623</v>
      </c>
      <c r="J164" s="2">
        <f>YEAR(Table1[[#This Row],[DATE]])</f>
        <v>2011</v>
      </c>
      <c r="K164" t="s">
        <v>631</v>
      </c>
      <c r="L164" t="s">
        <v>631</v>
      </c>
      <c r="M164" t="str">
        <f t="array" ref="M164">IF(Table1[[#This Row],[MARK]]=MIN(IF(Table1[YEAR]=Table1[[#This Row],[YEAR]],Table1[MARK])),"Y","N")</f>
        <v>N</v>
      </c>
      <c r="AA164" t="s">
        <v>378</v>
      </c>
      <c r="AB164">
        <v>1</v>
      </c>
      <c r="AD164" t="s">
        <v>449</v>
      </c>
      <c r="AE164">
        <f>COUNTIFS(Table1[COMPETITOR],Table2[[#This Row],[Athelete]],Table1[MARK],"&lt;10")</f>
        <v>0</v>
      </c>
      <c r="AF164" s="2">
        <f t="array" ref="AF164">MIN(IF(Table1[COMPETITOR]=Table2[[#This Row],[Athelete]],Table1[MARK]))</f>
        <v>10.050000000000001</v>
      </c>
      <c r="AG164" s="2">
        <f t="array" ref="AG164">MAX(IF(Table1[COMPETITOR]=Table2[[#This Row],[Athelete]],Table1[RANK]))</f>
        <v>155</v>
      </c>
      <c r="AH164">
        <f>COUNTIFS(Table1[COMPETITOR],Table2[[#This Row],[Athelete]],Table1[WR],"Y")</f>
        <v>0</v>
      </c>
      <c r="AI164">
        <f>COUNTIFS(Table1[COMPETITOR],Table2[[#This Row],[Athelete]],Table1[SB],"Y")</f>
        <v>0</v>
      </c>
      <c r="AJ164">
        <f>COUNTIFS(Table1[COMPETITOR],Table2[[#This Row],[Athelete]],Table1[POS],"1")</f>
        <v>0</v>
      </c>
      <c r="AK164" s="2">
        <f t="array" ref="AK164">MIN(IF(Table1[COMPETITOR]=Table2[[#This Row],[Athelete]],Table1[YEAR]))</f>
        <v>2014</v>
      </c>
      <c r="AL164" s="2">
        <f t="array" ref="AL164">MAX(IF(Table1[COMPETITOR]=Table2[[#This Row],[Athelete]],Table1[YEAR]))</f>
        <v>2014</v>
      </c>
    </row>
    <row r="165" spans="1:38" x14ac:dyDescent="0.25">
      <c r="A165">
        <v>26</v>
      </c>
      <c r="B165" s="3">
        <v>9.89</v>
      </c>
      <c r="C165" t="s">
        <v>34</v>
      </c>
      <c r="D165" t="s">
        <v>142</v>
      </c>
      <c r="E165" s="1">
        <v>31847</v>
      </c>
      <c r="F165" t="s">
        <v>143</v>
      </c>
      <c r="G165">
        <v>1</v>
      </c>
      <c r="H165" t="s">
        <v>144</v>
      </c>
      <c r="I165" s="1">
        <v>40704</v>
      </c>
      <c r="J165" s="2">
        <f>YEAR(Table1[[#This Row],[DATE]])</f>
        <v>2011</v>
      </c>
      <c r="K165" t="s">
        <v>631</v>
      </c>
      <c r="L165" t="s">
        <v>631</v>
      </c>
      <c r="M165" t="str">
        <f t="array" ref="M165">IF(Table1[[#This Row],[MARK]]=MIN(IF(Table1[YEAR]=Table1[[#This Row],[YEAR]],Table1[MARK])),"Y","N")</f>
        <v>N</v>
      </c>
      <c r="AA165" t="s">
        <v>363</v>
      </c>
      <c r="AB165">
        <v>1</v>
      </c>
      <c r="AD165" t="s">
        <v>448</v>
      </c>
      <c r="AE165">
        <f>COUNTIFS(Table1[COMPETITOR],Table2[[#This Row],[Athelete]],Table1[MARK],"&lt;10")</f>
        <v>0</v>
      </c>
      <c r="AF165" s="2">
        <f t="array" ref="AF165">MIN(IF(Table1[COMPETITOR]=Table2[[#This Row],[Athelete]],Table1[MARK]))</f>
        <v>10.050000000000001</v>
      </c>
      <c r="AG165" s="2">
        <f t="array" ref="AG165">MAX(IF(Table1[COMPETITOR]=Table2[[#This Row],[Athelete]],Table1[RANK]))</f>
        <v>155</v>
      </c>
      <c r="AH165">
        <f>COUNTIFS(Table1[COMPETITOR],Table2[[#This Row],[Athelete]],Table1[WR],"Y")</f>
        <v>0</v>
      </c>
      <c r="AI165">
        <f>COUNTIFS(Table1[COMPETITOR],Table2[[#This Row],[Athelete]],Table1[SB],"Y")</f>
        <v>0</v>
      </c>
      <c r="AJ165">
        <f>COUNTIFS(Table1[COMPETITOR],Table2[[#This Row],[Athelete]],Table1[POS],"1")</f>
        <v>0</v>
      </c>
      <c r="AK165" s="2">
        <f t="array" ref="AK165">MIN(IF(Table1[COMPETITOR]=Table2[[#This Row],[Athelete]],Table1[YEAR]))</f>
        <v>2014</v>
      </c>
      <c r="AL165" s="2">
        <f t="array" ref="AL165">MAX(IF(Table1[COMPETITOR]=Table2[[#This Row],[Athelete]],Table1[YEAR]))</f>
        <v>2014</v>
      </c>
    </row>
    <row r="166" spans="1:38" x14ac:dyDescent="0.25">
      <c r="B166" s="3">
        <v>9.89</v>
      </c>
      <c r="C166" t="s">
        <v>34</v>
      </c>
      <c r="D166" t="s">
        <v>56</v>
      </c>
      <c r="E166" s="1">
        <v>31331</v>
      </c>
      <c r="F166" t="s">
        <v>11</v>
      </c>
      <c r="G166">
        <v>2</v>
      </c>
      <c r="H166" t="s">
        <v>35</v>
      </c>
      <c r="I166" s="1">
        <v>40802</v>
      </c>
      <c r="J166" s="2">
        <f>YEAR(Table1[[#This Row],[DATE]])</f>
        <v>2011</v>
      </c>
      <c r="K166" t="s">
        <v>631</v>
      </c>
      <c r="L166" t="s">
        <v>631</v>
      </c>
      <c r="M166" t="str">
        <f t="array" ref="M166">IF(Table1[[#This Row],[MARK]]=MIN(IF(Table1[YEAR]=Table1[[#This Row],[YEAR]],Table1[MARK])),"Y","N")</f>
        <v>N</v>
      </c>
      <c r="AA166" t="s">
        <v>598</v>
      </c>
      <c r="AB166">
        <v>1</v>
      </c>
      <c r="AD166" t="s">
        <v>455</v>
      </c>
      <c r="AE166">
        <f>COUNTIFS(Table1[COMPETITOR],Table2[[#This Row],[Athelete]],Table1[MARK],"&lt;10")</f>
        <v>0</v>
      </c>
      <c r="AF166" s="2">
        <f t="array" ref="AF166">MIN(IF(Table1[COMPETITOR]=Table2[[#This Row],[Athelete]],Table1[MARK]))</f>
        <v>10.050000000000001</v>
      </c>
      <c r="AG166" s="2">
        <f t="array" ref="AG166">MAX(IF(Table1[COMPETITOR]=Table2[[#This Row],[Athelete]],Table1[RANK]))</f>
        <v>155</v>
      </c>
      <c r="AH166">
        <f>COUNTIFS(Table1[COMPETITOR],Table2[[#This Row],[Athelete]],Table1[WR],"Y")</f>
        <v>0</v>
      </c>
      <c r="AI166">
        <f>COUNTIFS(Table1[COMPETITOR],Table2[[#This Row],[Athelete]],Table1[SB],"Y")</f>
        <v>0</v>
      </c>
      <c r="AJ166">
        <f>COUNTIFS(Table1[COMPETITOR],Table2[[#This Row],[Athelete]],Table1[POS],"1")</f>
        <v>0</v>
      </c>
      <c r="AK166" s="2">
        <f t="array" ref="AK166">MIN(IF(Table1[COMPETITOR]=Table2[[#This Row],[Athelete]],Table1[YEAR]))</f>
        <v>2014</v>
      </c>
      <c r="AL166" s="2">
        <f t="array" ref="AL166">MAX(IF(Table1[COMPETITOR]=Table2[[#This Row],[Athelete]],Table1[YEAR]))</f>
        <v>2014</v>
      </c>
    </row>
    <row r="167" spans="1:38" x14ac:dyDescent="0.25">
      <c r="B167" s="3">
        <v>9.89</v>
      </c>
      <c r="C167" t="s">
        <v>9</v>
      </c>
      <c r="D167" t="s">
        <v>112</v>
      </c>
      <c r="E167" s="1">
        <v>32210</v>
      </c>
      <c r="F167" t="s">
        <v>73</v>
      </c>
      <c r="G167" t="s">
        <v>29</v>
      </c>
      <c r="H167" t="s">
        <v>145</v>
      </c>
      <c r="I167" s="1">
        <v>40994</v>
      </c>
      <c r="J167" s="2">
        <f>YEAR(Table1[[#This Row],[DATE]])</f>
        <v>2012</v>
      </c>
      <c r="K167" t="s">
        <v>631</v>
      </c>
      <c r="L167" t="s">
        <v>631</v>
      </c>
      <c r="M167" t="str">
        <f t="array" ref="M167">IF(Table1[[#This Row],[MARK]]=MIN(IF(Table1[YEAR]=Table1[[#This Row],[YEAR]],Table1[MARK])),"Y","N")</f>
        <v>N</v>
      </c>
      <c r="AA167" t="s">
        <v>358</v>
      </c>
      <c r="AB167">
        <v>1</v>
      </c>
      <c r="AD167" t="s">
        <v>456</v>
      </c>
      <c r="AE167">
        <f>COUNTIFS(Table1[COMPETITOR],Table2[[#This Row],[Athelete]],Table1[MARK],"&lt;10")</f>
        <v>0</v>
      </c>
      <c r="AF167" s="2">
        <f t="array" ref="AF167">MIN(IF(Table1[COMPETITOR]=Table2[[#This Row],[Athelete]],Table1[MARK]))</f>
        <v>10.06</v>
      </c>
      <c r="AG167" s="2">
        <f t="array" ref="AG167">MAX(IF(Table1[COMPETITOR]=Table2[[#This Row],[Athelete]],Table1[RANK]))</f>
        <v>166</v>
      </c>
      <c r="AH167">
        <f>COUNTIFS(Table1[COMPETITOR],Table2[[#This Row],[Athelete]],Table1[WR],"Y")</f>
        <v>1</v>
      </c>
      <c r="AI167">
        <f>COUNTIFS(Table1[COMPETITOR],Table2[[#This Row],[Athelete]],Table1[SB],"Y")</f>
        <v>1</v>
      </c>
      <c r="AJ167">
        <f>COUNTIFS(Table1[COMPETITOR],Table2[[#This Row],[Athelete]],Table1[POS],"1")</f>
        <v>1</v>
      </c>
      <c r="AK167" s="2">
        <f t="array" ref="AK167">MIN(IF(Table1[COMPETITOR]=Table2[[#This Row],[Athelete]],Table1[YEAR]))</f>
        <v>1964</v>
      </c>
      <c r="AL167" s="2">
        <f t="array" ref="AL167">MAX(IF(Table1[COMPETITOR]=Table2[[#This Row],[Athelete]],Table1[YEAR]))</f>
        <v>1964</v>
      </c>
    </row>
    <row r="168" spans="1:38" x14ac:dyDescent="0.25">
      <c r="B168" s="3">
        <v>9.89</v>
      </c>
      <c r="C168" t="s">
        <v>31</v>
      </c>
      <c r="D168" t="s">
        <v>53</v>
      </c>
      <c r="E168" s="1">
        <v>29992</v>
      </c>
      <c r="F168" t="s">
        <v>19</v>
      </c>
      <c r="G168">
        <v>1</v>
      </c>
      <c r="H168" t="s">
        <v>144</v>
      </c>
      <c r="I168" s="1">
        <v>41446</v>
      </c>
      <c r="J168" s="2">
        <f>YEAR(Table1[[#This Row],[DATE]])</f>
        <v>2013</v>
      </c>
      <c r="K168" t="s">
        <v>631</v>
      </c>
      <c r="L168" t="s">
        <v>631</v>
      </c>
      <c r="M168" t="str">
        <f t="array" ref="M168">IF(Table1[[#This Row],[MARK]]=MIN(IF(Table1[YEAR]=Table1[[#This Row],[YEAR]],Table1[MARK])),"Y","N")</f>
        <v>N</v>
      </c>
      <c r="AA168" t="s">
        <v>451</v>
      </c>
      <c r="AB168">
        <v>1</v>
      </c>
      <c r="AD168" t="s">
        <v>458</v>
      </c>
      <c r="AE168">
        <f>COUNTIFS(Table1[COMPETITOR],Table2[[#This Row],[Athelete]],Table1[MARK],"&lt;10")</f>
        <v>0</v>
      </c>
      <c r="AF168" s="2">
        <f t="array" ref="AF168">MIN(IF(Table1[COMPETITOR]=Table2[[#This Row],[Athelete]],Table1[MARK]))</f>
        <v>10.06</v>
      </c>
      <c r="AG168" s="2">
        <f t="array" ref="AG168">MAX(IF(Table1[COMPETITOR]=Table2[[#This Row],[Athelete]],Table1[RANK]))</f>
        <v>166</v>
      </c>
      <c r="AH168">
        <f>COUNTIFS(Table1[COMPETITOR],Table2[[#This Row],[Athelete]],Table1[WR],"Y")</f>
        <v>0</v>
      </c>
      <c r="AI168">
        <f>COUNTIFS(Table1[COMPETITOR],Table2[[#This Row],[Athelete]],Table1[SB],"Y")</f>
        <v>1</v>
      </c>
      <c r="AJ168">
        <f>COUNTIFS(Table1[COMPETITOR],Table2[[#This Row],[Athelete]],Table1[POS],"1")</f>
        <v>1</v>
      </c>
      <c r="AK168" s="2">
        <f t="array" ref="AK168">MIN(IF(Table1[COMPETITOR]=Table2[[#This Row],[Athelete]],Table1[YEAR]))</f>
        <v>1976</v>
      </c>
      <c r="AL168" s="2">
        <f t="array" ref="AL168">MAX(IF(Table1[COMPETITOR]=Table2[[#This Row],[Athelete]],Table1[YEAR]))</f>
        <v>1976</v>
      </c>
    </row>
    <row r="169" spans="1:38" x14ac:dyDescent="0.25">
      <c r="B169" s="3">
        <v>9.9</v>
      </c>
      <c r="C169" t="s">
        <v>117</v>
      </c>
      <c r="D169" t="s">
        <v>90</v>
      </c>
      <c r="E169" s="1">
        <v>24524</v>
      </c>
      <c r="F169" t="s">
        <v>19</v>
      </c>
      <c r="G169">
        <v>1</v>
      </c>
      <c r="H169" t="s">
        <v>146</v>
      </c>
      <c r="I169" s="1">
        <v>33403</v>
      </c>
      <c r="J169" s="2">
        <f>YEAR(Table1[[#This Row],[DATE]])</f>
        <v>1991</v>
      </c>
      <c r="K169" t="s">
        <v>631</v>
      </c>
      <c r="L169" t="s">
        <v>630</v>
      </c>
      <c r="M169" t="str">
        <f t="array" ref="M169">IF(Table1[[#This Row],[MARK]]=MIN(IF(Table1[YEAR]=Table1[[#This Row],[YEAR]],Table1[MARK])),"Y","N")</f>
        <v>N</v>
      </c>
      <c r="AA169" t="s">
        <v>302</v>
      </c>
      <c r="AB169">
        <v>1</v>
      </c>
      <c r="AD169" t="s">
        <v>460</v>
      </c>
      <c r="AE169">
        <f>COUNTIFS(Table1[COMPETITOR],Table2[[#This Row],[Athelete]],Table1[MARK],"&lt;10")</f>
        <v>0</v>
      </c>
      <c r="AF169" s="2">
        <f t="array" ref="AF169">MIN(IF(Table1[COMPETITOR]=Table2[[#This Row],[Athelete]],Table1[MARK]))</f>
        <v>10.06</v>
      </c>
      <c r="AG169" s="2">
        <f t="array" ref="AG169">MAX(IF(Table1[COMPETITOR]=Table2[[#This Row],[Athelete]],Table1[RANK]))</f>
        <v>166</v>
      </c>
      <c r="AH169">
        <f>COUNTIFS(Table1[COMPETITOR],Table2[[#This Row],[Athelete]],Table1[WR],"Y")</f>
        <v>0</v>
      </c>
      <c r="AI169">
        <f>COUNTIFS(Table1[COMPETITOR],Table2[[#This Row],[Athelete]],Table1[SB],"Y")</f>
        <v>0</v>
      </c>
      <c r="AJ169">
        <f>COUNTIFS(Table1[COMPETITOR],Table2[[#This Row],[Athelete]],Table1[POS],"1")</f>
        <v>1</v>
      </c>
      <c r="AK169" s="2">
        <f t="array" ref="AK169">MIN(IF(Table1[COMPETITOR]=Table2[[#This Row],[Athelete]],Table1[YEAR]))</f>
        <v>1983</v>
      </c>
      <c r="AL169" s="2">
        <f t="array" ref="AL169">MAX(IF(Table1[COMPETITOR]=Table2[[#This Row],[Athelete]],Table1[YEAR]))</f>
        <v>1983</v>
      </c>
    </row>
    <row r="170" spans="1:38" x14ac:dyDescent="0.25">
      <c r="B170" s="3">
        <v>9.9</v>
      </c>
      <c r="C170" t="s">
        <v>70</v>
      </c>
      <c r="D170" t="s">
        <v>104</v>
      </c>
      <c r="E170" s="1">
        <v>27028</v>
      </c>
      <c r="F170" t="s">
        <v>73</v>
      </c>
      <c r="G170">
        <v>3</v>
      </c>
      <c r="H170" t="s">
        <v>82</v>
      </c>
      <c r="I170" s="1">
        <v>35273</v>
      </c>
      <c r="J170" s="2">
        <f>YEAR(Table1[[#This Row],[DATE]])</f>
        <v>1996</v>
      </c>
      <c r="K170" t="s">
        <v>631</v>
      </c>
      <c r="L170" t="s">
        <v>631</v>
      </c>
      <c r="M170" t="str">
        <f t="array" ref="M170">IF(Table1[[#This Row],[MARK]]=MIN(IF(Table1[YEAR]=Table1[[#This Row],[YEAR]],Table1[MARK])),"Y","N")</f>
        <v>N</v>
      </c>
      <c r="AA170" t="s">
        <v>314</v>
      </c>
      <c r="AB170">
        <v>1</v>
      </c>
      <c r="AD170" t="s">
        <v>463</v>
      </c>
      <c r="AE170">
        <f>COUNTIFS(Table1[COMPETITOR],Table2[[#This Row],[Athelete]],Table1[MARK],"&lt;10")</f>
        <v>0</v>
      </c>
      <c r="AF170" s="2">
        <f t="array" ref="AF170">MIN(IF(Table1[COMPETITOR]=Table2[[#This Row],[Athelete]],Table1[MARK]))</f>
        <v>10.06</v>
      </c>
      <c r="AG170" s="2">
        <f t="array" ref="AG170">MAX(IF(Table1[COMPETITOR]=Table2[[#This Row],[Athelete]],Table1[RANK]))</f>
        <v>166</v>
      </c>
      <c r="AH170">
        <f>COUNTIFS(Table1[COMPETITOR],Table2[[#This Row],[Athelete]],Table1[WR],"Y")</f>
        <v>0</v>
      </c>
      <c r="AI170">
        <f>COUNTIFS(Table1[COMPETITOR],Table2[[#This Row],[Athelete]],Table1[SB],"Y")</f>
        <v>0</v>
      </c>
      <c r="AJ170">
        <f>COUNTIFS(Table1[COMPETITOR],Table2[[#This Row],[Athelete]],Table1[POS],"1")</f>
        <v>1</v>
      </c>
      <c r="AK170" s="2">
        <f t="array" ref="AK170">MIN(IF(Table1[COMPETITOR]=Table2[[#This Row],[Athelete]],Table1[YEAR]))</f>
        <v>1985</v>
      </c>
      <c r="AL170" s="2">
        <f t="array" ref="AL170">MAX(IF(Table1[COMPETITOR]=Table2[[#This Row],[Athelete]],Table1[YEAR]))</f>
        <v>1985</v>
      </c>
    </row>
    <row r="171" spans="1:38" x14ac:dyDescent="0.25">
      <c r="B171" s="3">
        <v>9.9</v>
      </c>
      <c r="C171" t="s">
        <v>27</v>
      </c>
      <c r="D171" t="s">
        <v>58</v>
      </c>
      <c r="E171" s="1">
        <v>27233</v>
      </c>
      <c r="F171" t="s">
        <v>19</v>
      </c>
      <c r="G171">
        <v>1</v>
      </c>
      <c r="H171" t="s">
        <v>86</v>
      </c>
      <c r="I171" s="1">
        <v>35594</v>
      </c>
      <c r="J171" s="2">
        <f>YEAR(Table1[[#This Row],[DATE]])</f>
        <v>1997</v>
      </c>
      <c r="K171" t="s">
        <v>631</v>
      </c>
      <c r="L171" t="s">
        <v>631</v>
      </c>
      <c r="M171" t="str">
        <f t="array" ref="M171">IF(Table1[[#This Row],[MARK]]=MIN(IF(Table1[YEAR]=Table1[[#This Row],[YEAR]],Table1[MARK])),"Y","N")</f>
        <v>N</v>
      </c>
      <c r="AA171" t="s">
        <v>560</v>
      </c>
      <c r="AB171">
        <v>1</v>
      </c>
      <c r="AD171" t="s">
        <v>464</v>
      </c>
      <c r="AE171">
        <f>COUNTIFS(Table1[COMPETITOR],Table2[[#This Row],[Athelete]],Table1[MARK],"&lt;10")</f>
        <v>0</v>
      </c>
      <c r="AF171" s="2">
        <f t="array" ref="AF171">MIN(IF(Table1[COMPETITOR]=Table2[[#This Row],[Athelete]],Table1[MARK]))</f>
        <v>10.06</v>
      </c>
      <c r="AG171" s="2">
        <f t="array" ref="AG171">MAX(IF(Table1[COMPETITOR]=Table2[[#This Row],[Athelete]],Table1[RANK]))</f>
        <v>166</v>
      </c>
      <c r="AH171">
        <f>COUNTIFS(Table1[COMPETITOR],Table2[[#This Row],[Athelete]],Table1[WR],"Y")</f>
        <v>0</v>
      </c>
      <c r="AI171">
        <f>COUNTIFS(Table1[COMPETITOR],Table2[[#This Row],[Athelete]],Table1[SB],"Y")</f>
        <v>0</v>
      </c>
      <c r="AJ171">
        <f>COUNTIFS(Table1[COMPETITOR],Table2[[#This Row],[Athelete]],Table1[POS],"1")</f>
        <v>1</v>
      </c>
      <c r="AK171" s="2">
        <f t="array" ref="AK171">MIN(IF(Table1[COMPETITOR]=Table2[[#This Row],[Athelete]],Table1[YEAR]))</f>
        <v>1987</v>
      </c>
      <c r="AL171" s="2">
        <f t="array" ref="AL171">MAX(IF(Table1[COMPETITOR]=Table2[[#This Row],[Athelete]],Table1[YEAR]))</f>
        <v>1987</v>
      </c>
    </row>
    <row r="172" spans="1:38" x14ac:dyDescent="0.25">
      <c r="B172" s="3">
        <v>9.9</v>
      </c>
      <c r="C172" t="s">
        <v>43</v>
      </c>
      <c r="D172" t="s">
        <v>58</v>
      </c>
      <c r="E172" s="1">
        <v>27233</v>
      </c>
      <c r="F172" t="s">
        <v>19</v>
      </c>
      <c r="G172">
        <v>1</v>
      </c>
      <c r="H172" t="s">
        <v>23</v>
      </c>
      <c r="I172" s="1">
        <v>35613</v>
      </c>
      <c r="J172" s="2">
        <f>YEAR(Table1[[#This Row],[DATE]])</f>
        <v>1997</v>
      </c>
      <c r="K172" t="s">
        <v>631</v>
      </c>
      <c r="L172" t="s">
        <v>631</v>
      </c>
      <c r="M172" t="str">
        <f t="array" ref="M172">IF(Table1[[#This Row],[MARK]]=MIN(IF(Table1[YEAR]=Table1[[#This Row],[YEAR]],Table1[MARK])),"Y","N")</f>
        <v>N</v>
      </c>
      <c r="AA172" t="s">
        <v>263</v>
      </c>
      <c r="AB172">
        <v>1</v>
      </c>
      <c r="AD172" t="s">
        <v>466</v>
      </c>
      <c r="AE172">
        <f>COUNTIFS(Table1[COMPETITOR],Table2[[#This Row],[Athelete]],Table1[MARK],"&lt;10")</f>
        <v>0</v>
      </c>
      <c r="AF172" s="2">
        <f t="array" ref="AF172">MIN(IF(Table1[COMPETITOR]=Table2[[#This Row],[Athelete]],Table1[MARK]))</f>
        <v>10.06</v>
      </c>
      <c r="AG172" s="2">
        <f t="array" ref="AG172">MAX(IF(Table1[COMPETITOR]=Table2[[#This Row],[Athelete]],Table1[RANK]))</f>
        <v>166</v>
      </c>
      <c r="AH172">
        <f>COUNTIFS(Table1[COMPETITOR],Table2[[#This Row],[Athelete]],Table1[WR],"Y")</f>
        <v>0</v>
      </c>
      <c r="AI172">
        <f>COUNTIFS(Table1[COMPETITOR],Table2[[#This Row],[Athelete]],Table1[SB],"Y")</f>
        <v>0</v>
      </c>
      <c r="AJ172">
        <f>COUNTIFS(Table1[COMPETITOR],Table2[[#This Row],[Athelete]],Table1[POS],"1")</f>
        <v>1</v>
      </c>
      <c r="AK172" s="2">
        <f t="array" ref="AK172">MIN(IF(Table1[COMPETITOR]=Table2[[#This Row],[Athelete]],Table1[YEAR]))</f>
        <v>1988</v>
      </c>
      <c r="AL172" s="2">
        <f t="array" ref="AL172">MAX(IF(Table1[COMPETITOR]=Table2[[#This Row],[Athelete]],Table1[YEAR]))</f>
        <v>1988</v>
      </c>
    </row>
    <row r="173" spans="1:38" x14ac:dyDescent="0.25">
      <c r="B173" s="3">
        <v>9.9</v>
      </c>
      <c r="C173" t="s">
        <v>15</v>
      </c>
      <c r="D173" t="s">
        <v>104</v>
      </c>
      <c r="E173" s="1">
        <v>27028</v>
      </c>
      <c r="F173" t="s">
        <v>73</v>
      </c>
      <c r="G173" t="s">
        <v>25</v>
      </c>
      <c r="H173" t="s">
        <v>77</v>
      </c>
      <c r="I173" s="1">
        <v>35624</v>
      </c>
      <c r="J173" s="2">
        <f>YEAR(Table1[[#This Row],[DATE]])</f>
        <v>1997</v>
      </c>
      <c r="K173" t="s">
        <v>631</v>
      </c>
      <c r="L173" t="s">
        <v>631</v>
      </c>
      <c r="M173" t="str">
        <f t="array" ref="M173">IF(Table1[[#This Row],[MARK]]=MIN(IF(Table1[YEAR]=Table1[[#This Row],[YEAR]],Table1[MARK])),"Y","N")</f>
        <v>N</v>
      </c>
      <c r="AA173" t="s">
        <v>527</v>
      </c>
      <c r="AB173">
        <v>1</v>
      </c>
      <c r="AD173" t="s">
        <v>467</v>
      </c>
      <c r="AE173">
        <f>COUNTIFS(Table1[COMPETITOR],Table2[[#This Row],[Athelete]],Table1[MARK],"&lt;10")</f>
        <v>0</v>
      </c>
      <c r="AF173" s="2">
        <f t="array" ref="AF173">MIN(IF(Table1[COMPETITOR]=Table2[[#This Row],[Athelete]],Table1[MARK]))</f>
        <v>10.06</v>
      </c>
      <c r="AG173" s="2">
        <f t="array" ref="AG173">MAX(IF(Table1[COMPETITOR]=Table2[[#This Row],[Athelete]],Table1[RANK]))</f>
        <v>166</v>
      </c>
      <c r="AH173">
        <f>COUNTIFS(Table1[COMPETITOR],Table2[[#This Row],[Athelete]],Table1[WR],"Y")</f>
        <v>0</v>
      </c>
      <c r="AI173">
        <f>COUNTIFS(Table1[COMPETITOR],Table2[[#This Row],[Athelete]],Table1[SB],"Y")</f>
        <v>0</v>
      </c>
      <c r="AJ173">
        <f>COUNTIFS(Table1[COMPETITOR],Table2[[#This Row],[Athelete]],Table1[POS],"1")</f>
        <v>1</v>
      </c>
      <c r="AK173" s="2">
        <f t="array" ref="AK173">MIN(IF(Table1[COMPETITOR]=Table2[[#This Row],[Athelete]],Table1[YEAR]))</f>
        <v>1990</v>
      </c>
      <c r="AL173" s="2">
        <f t="array" ref="AL173">MAX(IF(Table1[COMPETITOR]=Table2[[#This Row],[Athelete]],Table1[YEAR]))</f>
        <v>1990</v>
      </c>
    </row>
    <row r="174" spans="1:38" x14ac:dyDescent="0.25">
      <c r="B174" s="3">
        <v>9.9</v>
      </c>
      <c r="C174" t="s">
        <v>34</v>
      </c>
      <c r="D174" t="s">
        <v>58</v>
      </c>
      <c r="E174" s="1">
        <v>27233</v>
      </c>
      <c r="F174" t="s">
        <v>19</v>
      </c>
      <c r="G174" t="s">
        <v>147</v>
      </c>
      <c r="H174" t="s">
        <v>59</v>
      </c>
      <c r="I174" s="1">
        <v>35644</v>
      </c>
      <c r="J174" s="2">
        <f>YEAR(Table1[[#This Row],[DATE]])</f>
        <v>1997</v>
      </c>
      <c r="K174" t="s">
        <v>630</v>
      </c>
      <c r="L174" t="s">
        <v>631</v>
      </c>
      <c r="M174" t="str">
        <f t="array" ref="M174">IF(Table1[[#This Row],[MARK]]=MIN(IF(Table1[YEAR]=Table1[[#This Row],[YEAR]],Table1[MARK])),"Y","N")</f>
        <v>N</v>
      </c>
      <c r="AA174" t="s">
        <v>208</v>
      </c>
      <c r="AB174">
        <v>1</v>
      </c>
      <c r="AD174" t="s">
        <v>472</v>
      </c>
      <c r="AE174">
        <f>COUNTIFS(Table1[COMPETITOR],Table2[[#This Row],[Athelete]],Table1[MARK],"&lt;10")</f>
        <v>0</v>
      </c>
      <c r="AF174" s="2">
        <f t="array" ref="AF174">MIN(IF(Table1[COMPETITOR]=Table2[[#This Row],[Athelete]],Table1[MARK]))</f>
        <v>10.06</v>
      </c>
      <c r="AG174" s="2">
        <f t="array" ref="AG174">MAX(IF(Table1[COMPETITOR]=Table2[[#This Row],[Athelete]],Table1[RANK]))</f>
        <v>166</v>
      </c>
      <c r="AH174">
        <f>COUNTIFS(Table1[COMPETITOR],Table2[[#This Row],[Athelete]],Table1[WR],"Y")</f>
        <v>0</v>
      </c>
      <c r="AI174">
        <f>COUNTIFS(Table1[COMPETITOR],Table2[[#This Row],[Athelete]],Table1[SB],"Y")</f>
        <v>0</v>
      </c>
      <c r="AJ174">
        <f>COUNTIFS(Table1[COMPETITOR],Table2[[#This Row],[Athelete]],Table1[POS],"1")</f>
        <v>1</v>
      </c>
      <c r="AK174" s="2">
        <f t="array" ref="AK174">MIN(IF(Table1[COMPETITOR]=Table2[[#This Row],[Athelete]],Table1[YEAR]))</f>
        <v>1999</v>
      </c>
      <c r="AL174" s="2">
        <f t="array" ref="AL174">MAX(IF(Table1[COMPETITOR]=Table2[[#This Row],[Athelete]],Table1[YEAR]))</f>
        <v>1999</v>
      </c>
    </row>
    <row r="175" spans="1:38" x14ac:dyDescent="0.25">
      <c r="B175" s="3">
        <v>9.9</v>
      </c>
      <c r="C175" t="s">
        <v>69</v>
      </c>
      <c r="D175" t="s">
        <v>58</v>
      </c>
      <c r="E175" s="1">
        <v>27233</v>
      </c>
      <c r="F175" t="s">
        <v>19</v>
      </c>
      <c r="G175" t="s">
        <v>123</v>
      </c>
      <c r="H175" t="s">
        <v>59</v>
      </c>
      <c r="I175" s="1">
        <v>35645</v>
      </c>
      <c r="J175" s="2">
        <f>YEAR(Table1[[#This Row],[DATE]])</f>
        <v>1997</v>
      </c>
      <c r="K175" t="s">
        <v>630</v>
      </c>
      <c r="L175" t="s">
        <v>631</v>
      </c>
      <c r="M175" t="str">
        <f t="array" ref="M175">IF(Table1[[#This Row],[MARK]]=MIN(IF(Table1[YEAR]=Table1[[#This Row],[YEAR]],Table1[MARK])),"Y","N")</f>
        <v>N</v>
      </c>
      <c r="AA175" t="s">
        <v>614</v>
      </c>
      <c r="AB175">
        <v>1</v>
      </c>
      <c r="AD175" t="s">
        <v>479</v>
      </c>
      <c r="AE175">
        <f>COUNTIFS(Table1[COMPETITOR],Table2[[#This Row],[Athelete]],Table1[MARK],"&lt;10")</f>
        <v>0</v>
      </c>
      <c r="AF175" s="2">
        <f t="array" ref="AF175">MIN(IF(Table1[COMPETITOR]=Table2[[#This Row],[Athelete]],Table1[MARK]))</f>
        <v>10.06</v>
      </c>
      <c r="AG175" s="2">
        <f t="array" ref="AG175">MAX(IF(Table1[COMPETITOR]=Table2[[#This Row],[Athelete]],Table1[RANK]))</f>
        <v>166</v>
      </c>
      <c r="AH175">
        <f>COUNTIFS(Table1[COMPETITOR],Table2[[#This Row],[Athelete]],Table1[WR],"Y")</f>
        <v>0</v>
      </c>
      <c r="AI175">
        <f>COUNTIFS(Table1[COMPETITOR],Table2[[#This Row],[Athelete]],Table1[SB],"Y")</f>
        <v>0</v>
      </c>
      <c r="AJ175">
        <f>COUNTIFS(Table1[COMPETITOR],Table2[[#This Row],[Athelete]],Table1[POS],"1")</f>
        <v>1</v>
      </c>
      <c r="AK175" s="2">
        <f t="array" ref="AK175">MIN(IF(Table1[COMPETITOR]=Table2[[#This Row],[Athelete]],Table1[YEAR]))</f>
        <v>2008</v>
      </c>
      <c r="AL175" s="2">
        <f t="array" ref="AL175">MAX(IF(Table1[COMPETITOR]=Table2[[#This Row],[Athelete]],Table1[YEAR]))</f>
        <v>2008</v>
      </c>
    </row>
    <row r="176" spans="1:38" x14ac:dyDescent="0.25">
      <c r="B176" s="3">
        <v>9.9</v>
      </c>
      <c r="C176" t="s">
        <v>27</v>
      </c>
      <c r="D176" t="s">
        <v>102</v>
      </c>
      <c r="E176" s="1">
        <v>24747</v>
      </c>
      <c r="F176" t="s">
        <v>103</v>
      </c>
      <c r="G176">
        <v>1</v>
      </c>
      <c r="H176" t="s">
        <v>35</v>
      </c>
      <c r="I176" s="1">
        <v>35664</v>
      </c>
      <c r="J176" s="2">
        <f>YEAR(Table1[[#This Row],[DATE]])</f>
        <v>1997</v>
      </c>
      <c r="K176" t="s">
        <v>631</v>
      </c>
      <c r="L176" t="s">
        <v>631</v>
      </c>
      <c r="M176" t="str">
        <f t="array" ref="M176">IF(Table1[[#This Row],[MARK]]=MIN(IF(Table1[YEAR]=Table1[[#This Row],[YEAR]],Table1[MARK])),"Y","N")</f>
        <v>N</v>
      </c>
      <c r="AA176" t="s">
        <v>272</v>
      </c>
      <c r="AB176">
        <v>1</v>
      </c>
      <c r="AD176" t="s">
        <v>481</v>
      </c>
      <c r="AE176">
        <f>COUNTIFS(Table1[COMPETITOR],Table2[[#This Row],[Athelete]],Table1[MARK],"&lt;10")</f>
        <v>0</v>
      </c>
      <c r="AF176" s="2">
        <f t="array" ref="AF176">MIN(IF(Table1[COMPETITOR]=Table2[[#This Row],[Athelete]],Table1[MARK]))</f>
        <v>10.06</v>
      </c>
      <c r="AG176" s="2">
        <f t="array" ref="AG176">MAX(IF(Table1[COMPETITOR]=Table2[[#This Row],[Athelete]],Table1[RANK]))</f>
        <v>166</v>
      </c>
      <c r="AH176">
        <f>COUNTIFS(Table1[COMPETITOR],Table2[[#This Row],[Athelete]],Table1[WR],"Y")</f>
        <v>0</v>
      </c>
      <c r="AI176">
        <f>COUNTIFS(Table1[COMPETITOR],Table2[[#This Row],[Athelete]],Table1[SB],"Y")</f>
        <v>0</v>
      </c>
      <c r="AJ176">
        <f>COUNTIFS(Table1[COMPETITOR],Table2[[#This Row],[Athelete]],Table1[POS],"1")</f>
        <v>1</v>
      </c>
      <c r="AK176" s="2">
        <f t="array" ref="AK176">MIN(IF(Table1[COMPETITOR]=Table2[[#This Row],[Athelete]],Table1[YEAR]))</f>
        <v>2009</v>
      </c>
      <c r="AL176" s="2">
        <f t="array" ref="AL176">MAX(IF(Table1[COMPETITOR]=Table2[[#This Row],[Athelete]],Table1[YEAR]))</f>
        <v>2009</v>
      </c>
    </row>
    <row r="177" spans="2:38" x14ac:dyDescent="0.25">
      <c r="B177" s="3">
        <v>9.9</v>
      </c>
      <c r="C177" t="s">
        <v>113</v>
      </c>
      <c r="D177" t="s">
        <v>58</v>
      </c>
      <c r="E177" s="1">
        <v>27233</v>
      </c>
      <c r="F177" t="s">
        <v>19</v>
      </c>
      <c r="G177">
        <v>1</v>
      </c>
      <c r="H177" t="s">
        <v>87</v>
      </c>
      <c r="I177" s="1">
        <v>36012</v>
      </c>
      <c r="J177" s="2">
        <f>YEAR(Table1[[#This Row],[DATE]])</f>
        <v>1998</v>
      </c>
      <c r="K177" t="s">
        <v>631</v>
      </c>
      <c r="L177" t="s">
        <v>631</v>
      </c>
      <c r="M177" t="str">
        <f t="array" ref="M177">IF(Table1[[#This Row],[MARK]]=MIN(IF(Table1[YEAR]=Table1[[#This Row],[YEAR]],Table1[MARK])),"Y","N")</f>
        <v>N</v>
      </c>
      <c r="AA177" t="s">
        <v>395</v>
      </c>
      <c r="AB177">
        <v>1</v>
      </c>
      <c r="AD177" t="s">
        <v>482</v>
      </c>
      <c r="AE177">
        <f>COUNTIFS(Table1[COMPETITOR],Table2[[#This Row],[Athelete]],Table1[MARK],"&lt;10")</f>
        <v>0</v>
      </c>
      <c r="AF177" s="2">
        <f t="array" ref="AF177">MIN(IF(Table1[COMPETITOR]=Table2[[#This Row],[Athelete]],Table1[MARK]))</f>
        <v>10.06</v>
      </c>
      <c r="AG177" s="2">
        <f t="array" ref="AG177">MAX(IF(Table1[COMPETITOR]=Table2[[#This Row],[Athelete]],Table1[RANK]))</f>
        <v>166</v>
      </c>
      <c r="AH177">
        <f>COUNTIFS(Table1[COMPETITOR],Table2[[#This Row],[Athelete]],Table1[WR],"Y")</f>
        <v>0</v>
      </c>
      <c r="AI177">
        <f>COUNTIFS(Table1[COMPETITOR],Table2[[#This Row],[Athelete]],Table1[SB],"Y")</f>
        <v>0</v>
      </c>
      <c r="AJ177">
        <f>COUNTIFS(Table1[COMPETITOR],Table2[[#This Row],[Athelete]],Table1[POS],"1")</f>
        <v>1</v>
      </c>
      <c r="AK177" s="2">
        <f t="array" ref="AK177">MIN(IF(Table1[COMPETITOR]=Table2[[#This Row],[Athelete]],Table1[YEAR]))</f>
        <v>2010</v>
      </c>
      <c r="AL177" s="2">
        <f t="array" ref="AL177">MAX(IF(Table1[COMPETITOR]=Table2[[#This Row],[Athelete]],Table1[YEAR]))</f>
        <v>2010</v>
      </c>
    </row>
    <row r="178" spans="2:38" x14ac:dyDescent="0.25">
      <c r="B178" s="3">
        <v>9.9</v>
      </c>
      <c r="C178" t="s">
        <v>113</v>
      </c>
      <c r="D178" t="s">
        <v>58</v>
      </c>
      <c r="E178" s="1">
        <v>27233</v>
      </c>
      <c r="F178" t="s">
        <v>19</v>
      </c>
      <c r="G178" t="s">
        <v>148</v>
      </c>
      <c r="H178" t="s">
        <v>46</v>
      </c>
      <c r="I178" s="1">
        <v>37063</v>
      </c>
      <c r="J178" s="2">
        <f>YEAR(Table1[[#This Row],[DATE]])</f>
        <v>2001</v>
      </c>
      <c r="K178" t="s">
        <v>631</v>
      </c>
      <c r="L178" t="s">
        <v>631</v>
      </c>
      <c r="M178" t="str">
        <f t="array" ref="M178">IF(Table1[[#This Row],[MARK]]=MIN(IF(Table1[YEAR]=Table1[[#This Row],[YEAR]],Table1[MARK])),"Y","N")</f>
        <v>N</v>
      </c>
      <c r="AD178" t="s">
        <v>462</v>
      </c>
      <c r="AE178">
        <f>COUNTIFS(Table1[COMPETITOR],Table2[[#This Row],[Athelete]],Table1[MARK],"&lt;10")</f>
        <v>0</v>
      </c>
      <c r="AF178" s="2">
        <f t="array" ref="AF178">MIN(IF(Table1[COMPETITOR]=Table2[[#This Row],[Athelete]],Table1[MARK]))</f>
        <v>10.06</v>
      </c>
      <c r="AG178" s="2">
        <f t="array" ref="AG178">MAX(IF(Table1[COMPETITOR]=Table2[[#This Row],[Athelete]],Table1[RANK]))</f>
        <v>166</v>
      </c>
      <c r="AH178">
        <f>COUNTIFS(Table1[COMPETITOR],Table2[[#This Row],[Athelete]],Table1[WR],"Y")</f>
        <v>0</v>
      </c>
      <c r="AI178">
        <f>COUNTIFS(Table1[COMPETITOR],Table2[[#This Row],[Athelete]],Table1[SB],"Y")</f>
        <v>0</v>
      </c>
      <c r="AJ178">
        <f>COUNTIFS(Table1[COMPETITOR],Table2[[#This Row],[Athelete]],Table1[POS],"1")</f>
        <v>0</v>
      </c>
      <c r="AK178" s="2">
        <f t="array" ref="AK178">MIN(IF(Table1[COMPETITOR]=Table2[[#This Row],[Athelete]],Table1[YEAR]))</f>
        <v>1983</v>
      </c>
      <c r="AL178" s="2">
        <f t="array" ref="AL178">MAX(IF(Table1[COMPETITOR]=Table2[[#This Row],[Athelete]],Table1[YEAR]))</f>
        <v>1983</v>
      </c>
    </row>
    <row r="179" spans="2:38" x14ac:dyDescent="0.25">
      <c r="B179" s="3">
        <v>9.9</v>
      </c>
      <c r="C179" t="s">
        <v>31</v>
      </c>
      <c r="D179" t="s">
        <v>58</v>
      </c>
      <c r="E179" s="1">
        <v>27233</v>
      </c>
      <c r="F179" t="s">
        <v>19</v>
      </c>
      <c r="G179" t="s">
        <v>25</v>
      </c>
      <c r="H179" t="s">
        <v>23</v>
      </c>
      <c r="I179" s="1">
        <v>37076</v>
      </c>
      <c r="J179" s="2">
        <f>YEAR(Table1[[#This Row],[DATE]])</f>
        <v>2001</v>
      </c>
      <c r="K179" t="s">
        <v>631</v>
      </c>
      <c r="L179" t="s">
        <v>631</v>
      </c>
      <c r="M179" t="str">
        <f t="array" ref="M179">IF(Table1[[#This Row],[MARK]]=MIN(IF(Table1[YEAR]=Table1[[#This Row],[YEAR]],Table1[MARK])),"Y","N")</f>
        <v>N</v>
      </c>
      <c r="AD179" t="s">
        <v>468</v>
      </c>
      <c r="AE179">
        <f>COUNTIFS(Table1[COMPETITOR],Table2[[#This Row],[Athelete]],Table1[MARK],"&lt;10")</f>
        <v>0</v>
      </c>
      <c r="AF179" s="2">
        <f t="array" ref="AF179">MIN(IF(Table1[COMPETITOR]=Table2[[#This Row],[Athelete]],Table1[MARK]))</f>
        <v>10.06</v>
      </c>
      <c r="AG179" s="2">
        <f t="array" ref="AG179">MAX(IF(Table1[COMPETITOR]=Table2[[#This Row],[Athelete]],Table1[RANK]))</f>
        <v>166</v>
      </c>
      <c r="AH179">
        <f>COUNTIFS(Table1[COMPETITOR],Table2[[#This Row],[Athelete]],Table1[WR],"Y")</f>
        <v>0</v>
      </c>
      <c r="AI179">
        <f>COUNTIFS(Table1[COMPETITOR],Table2[[#This Row],[Athelete]],Table1[SB],"Y")</f>
        <v>0</v>
      </c>
      <c r="AJ179">
        <f>COUNTIFS(Table1[COMPETITOR],Table2[[#This Row],[Athelete]],Table1[POS],"1")</f>
        <v>0</v>
      </c>
      <c r="AK179" s="2">
        <f t="array" ref="AK179">MIN(IF(Table1[COMPETITOR]=Table2[[#This Row],[Athelete]],Table1[YEAR]))</f>
        <v>1994</v>
      </c>
      <c r="AL179" s="2">
        <f t="array" ref="AL179">MAX(IF(Table1[COMPETITOR]=Table2[[#This Row],[Athelete]],Table1[YEAR]))</f>
        <v>1994</v>
      </c>
    </row>
    <row r="180" spans="2:38" x14ac:dyDescent="0.25">
      <c r="B180" s="3">
        <v>9.9</v>
      </c>
      <c r="C180" t="s">
        <v>69</v>
      </c>
      <c r="D180" t="s">
        <v>28</v>
      </c>
      <c r="E180" s="1">
        <v>30278</v>
      </c>
      <c r="F180" t="s">
        <v>11</v>
      </c>
      <c r="G180">
        <v>1</v>
      </c>
      <c r="H180" t="s">
        <v>36</v>
      </c>
      <c r="I180" s="1">
        <v>39276</v>
      </c>
      <c r="J180" s="2">
        <f>YEAR(Table1[[#This Row],[DATE]])</f>
        <v>2007</v>
      </c>
      <c r="K180" t="s">
        <v>631</v>
      </c>
      <c r="L180" t="s">
        <v>631</v>
      </c>
      <c r="M180" t="str">
        <f t="array" ref="M180">IF(Table1[[#This Row],[MARK]]=MIN(IF(Table1[YEAR]=Table1[[#This Row],[YEAR]],Table1[MARK])),"Y","N")</f>
        <v>N</v>
      </c>
      <c r="AD180" t="s">
        <v>469</v>
      </c>
      <c r="AE180">
        <f>COUNTIFS(Table1[COMPETITOR],Table2[[#This Row],[Athelete]],Table1[MARK],"&lt;10")</f>
        <v>0</v>
      </c>
      <c r="AF180" s="2">
        <f t="array" ref="AF180">MIN(IF(Table1[COMPETITOR]=Table2[[#This Row],[Athelete]],Table1[MARK]))</f>
        <v>10.06</v>
      </c>
      <c r="AG180" s="2">
        <f t="array" ref="AG180">MAX(IF(Table1[COMPETITOR]=Table2[[#This Row],[Athelete]],Table1[RANK]))</f>
        <v>166</v>
      </c>
      <c r="AH180">
        <f>COUNTIFS(Table1[COMPETITOR],Table2[[#This Row],[Athelete]],Table1[WR],"Y")</f>
        <v>0</v>
      </c>
      <c r="AI180">
        <f>COUNTIFS(Table1[COMPETITOR],Table2[[#This Row],[Athelete]],Table1[SB],"Y")</f>
        <v>0</v>
      </c>
      <c r="AJ180">
        <f>COUNTIFS(Table1[COMPETITOR],Table2[[#This Row],[Athelete]],Table1[POS],"1")</f>
        <v>0</v>
      </c>
      <c r="AK180" s="2">
        <f t="array" ref="AK180">MIN(IF(Table1[COMPETITOR]=Table2[[#This Row],[Athelete]],Table1[YEAR]))</f>
        <v>1995</v>
      </c>
      <c r="AL180" s="2">
        <f t="array" ref="AL180">MAX(IF(Table1[COMPETITOR]=Table2[[#This Row],[Athelete]],Table1[YEAR]))</f>
        <v>1995</v>
      </c>
    </row>
    <row r="181" spans="2:38" x14ac:dyDescent="0.25">
      <c r="B181" s="3">
        <v>9.9</v>
      </c>
      <c r="C181" t="s">
        <v>43</v>
      </c>
      <c r="D181" t="s">
        <v>28</v>
      </c>
      <c r="E181" s="1">
        <v>30278</v>
      </c>
      <c r="F181" t="s">
        <v>11</v>
      </c>
      <c r="G181" t="s">
        <v>29</v>
      </c>
      <c r="H181" t="s">
        <v>84</v>
      </c>
      <c r="I181" s="1">
        <v>39626</v>
      </c>
      <c r="J181" s="2">
        <f>YEAR(Table1[[#This Row],[DATE]])</f>
        <v>2008</v>
      </c>
      <c r="K181" t="s">
        <v>631</v>
      </c>
      <c r="L181" t="s">
        <v>631</v>
      </c>
      <c r="M181" t="str">
        <f t="array" ref="M181">IF(Table1[[#This Row],[MARK]]=MIN(IF(Table1[YEAR]=Table1[[#This Row],[YEAR]],Table1[MARK])),"Y","N")</f>
        <v>N</v>
      </c>
      <c r="AD181" t="s">
        <v>471</v>
      </c>
      <c r="AE181">
        <f>COUNTIFS(Table1[COMPETITOR],Table2[[#This Row],[Athelete]],Table1[MARK],"&lt;10")</f>
        <v>0</v>
      </c>
      <c r="AF181" s="2">
        <f t="array" ref="AF181">MIN(IF(Table1[COMPETITOR]=Table2[[#This Row],[Athelete]],Table1[MARK]))</f>
        <v>10.06</v>
      </c>
      <c r="AG181" s="2">
        <f t="array" ref="AG181">MAX(IF(Table1[COMPETITOR]=Table2[[#This Row],[Athelete]],Table1[RANK]))</f>
        <v>166</v>
      </c>
      <c r="AH181">
        <f>COUNTIFS(Table1[COMPETITOR],Table2[[#This Row],[Athelete]],Table1[WR],"Y")</f>
        <v>0</v>
      </c>
      <c r="AI181">
        <f>COUNTIFS(Table1[COMPETITOR],Table2[[#This Row],[Athelete]],Table1[SB],"Y")</f>
        <v>0</v>
      </c>
      <c r="AJ181">
        <f>COUNTIFS(Table1[COMPETITOR],Table2[[#This Row],[Athelete]],Table1[POS],"1")</f>
        <v>0</v>
      </c>
      <c r="AK181" s="2">
        <f t="array" ref="AK181">MIN(IF(Table1[COMPETITOR]=Table2[[#This Row],[Athelete]],Table1[YEAR]))</f>
        <v>1997</v>
      </c>
      <c r="AL181" s="2">
        <f t="array" ref="AL181">MAX(IF(Table1[COMPETITOR]=Table2[[#This Row],[Athelete]],Table1[YEAR]))</f>
        <v>1997</v>
      </c>
    </row>
    <row r="182" spans="2:38" x14ac:dyDescent="0.25">
      <c r="B182" s="3">
        <v>9.9</v>
      </c>
      <c r="C182" t="s">
        <v>54</v>
      </c>
      <c r="D182" t="s">
        <v>28</v>
      </c>
      <c r="E182" s="1">
        <v>30278</v>
      </c>
      <c r="F182" t="s">
        <v>11</v>
      </c>
      <c r="G182">
        <v>1</v>
      </c>
      <c r="H182" t="s">
        <v>35</v>
      </c>
      <c r="I182" s="1">
        <v>40060</v>
      </c>
      <c r="J182" s="2">
        <f>YEAR(Table1[[#This Row],[DATE]])</f>
        <v>2009</v>
      </c>
      <c r="K182" t="s">
        <v>631</v>
      </c>
      <c r="L182" t="s">
        <v>631</v>
      </c>
      <c r="M182" t="str">
        <f t="array" ref="M182">IF(Table1[[#This Row],[MARK]]=MIN(IF(Table1[YEAR]=Table1[[#This Row],[YEAR]],Table1[MARK])),"Y","N")</f>
        <v>N</v>
      </c>
      <c r="AD182" t="s">
        <v>474</v>
      </c>
      <c r="AE182">
        <f>COUNTIFS(Table1[COMPETITOR],Table2[[#This Row],[Athelete]],Table1[MARK],"&lt;10")</f>
        <v>0</v>
      </c>
      <c r="AF182" s="2">
        <f t="array" ref="AF182">MIN(IF(Table1[COMPETITOR]=Table2[[#This Row],[Athelete]],Table1[MARK]))</f>
        <v>10.06</v>
      </c>
      <c r="AG182" s="2">
        <f t="array" ref="AG182">MAX(IF(Table1[COMPETITOR]=Table2[[#This Row],[Athelete]],Table1[RANK]))</f>
        <v>166</v>
      </c>
      <c r="AH182">
        <f>COUNTIFS(Table1[COMPETITOR],Table2[[#This Row],[Athelete]],Table1[WR],"Y")</f>
        <v>0</v>
      </c>
      <c r="AI182">
        <f>COUNTIFS(Table1[COMPETITOR],Table2[[#This Row],[Athelete]],Table1[SB],"Y")</f>
        <v>0</v>
      </c>
      <c r="AJ182">
        <f>COUNTIFS(Table1[COMPETITOR],Table2[[#This Row],[Athelete]],Table1[POS],"1")</f>
        <v>0</v>
      </c>
      <c r="AK182" s="2">
        <f t="array" ref="AK182">MIN(IF(Table1[COMPETITOR]=Table2[[#This Row],[Athelete]],Table1[YEAR]))</f>
        <v>2000</v>
      </c>
      <c r="AL182" s="2">
        <f t="array" ref="AL182">MAX(IF(Table1[COMPETITOR]=Table2[[#This Row],[Athelete]],Table1[YEAR]))</f>
        <v>2000</v>
      </c>
    </row>
    <row r="183" spans="2:38" x14ac:dyDescent="0.25">
      <c r="B183" s="3">
        <v>9.9</v>
      </c>
      <c r="C183" t="s">
        <v>60</v>
      </c>
      <c r="D183" t="s">
        <v>28</v>
      </c>
      <c r="E183" s="1">
        <v>30278</v>
      </c>
      <c r="F183" t="s">
        <v>11</v>
      </c>
      <c r="G183">
        <v>2</v>
      </c>
      <c r="H183" t="s">
        <v>132</v>
      </c>
      <c r="I183" s="1">
        <v>40068</v>
      </c>
      <c r="J183" s="2">
        <f>YEAR(Table1[[#This Row],[DATE]])</f>
        <v>2009</v>
      </c>
      <c r="K183" t="s">
        <v>631</v>
      </c>
      <c r="L183" t="s">
        <v>631</v>
      </c>
      <c r="M183" t="str">
        <f t="array" ref="M183">IF(Table1[[#This Row],[MARK]]=MIN(IF(Table1[YEAR]=Table1[[#This Row],[YEAR]],Table1[MARK])),"Y","N")</f>
        <v>N</v>
      </c>
      <c r="AD183" t="s">
        <v>475</v>
      </c>
      <c r="AE183">
        <f>COUNTIFS(Table1[COMPETITOR],Table2[[#This Row],[Athelete]],Table1[MARK],"&lt;10")</f>
        <v>0</v>
      </c>
      <c r="AF183" s="2">
        <f t="array" ref="AF183">MIN(IF(Table1[COMPETITOR]=Table2[[#This Row],[Athelete]],Table1[MARK]))</f>
        <v>10.06</v>
      </c>
      <c r="AG183" s="2">
        <f t="array" ref="AG183">MAX(IF(Table1[COMPETITOR]=Table2[[#This Row],[Athelete]],Table1[RANK]))</f>
        <v>166</v>
      </c>
      <c r="AH183">
        <f>COUNTIFS(Table1[COMPETITOR],Table2[[#This Row],[Athelete]],Table1[WR],"Y")</f>
        <v>0</v>
      </c>
      <c r="AI183">
        <f>COUNTIFS(Table1[COMPETITOR],Table2[[#This Row],[Athelete]],Table1[SB],"Y")</f>
        <v>0</v>
      </c>
      <c r="AJ183">
        <f>COUNTIFS(Table1[COMPETITOR],Table2[[#This Row],[Athelete]],Table1[POS],"1")</f>
        <v>0</v>
      </c>
      <c r="AK183" s="2">
        <f t="array" ref="AK183">MIN(IF(Table1[COMPETITOR]=Table2[[#This Row],[Athelete]],Table1[YEAR]))</f>
        <v>2007</v>
      </c>
      <c r="AL183" s="2">
        <f t="array" ref="AL183">MAX(IF(Table1[COMPETITOR]=Table2[[#This Row],[Athelete]],Table1[YEAR]))</f>
        <v>2007</v>
      </c>
    </row>
    <row r="184" spans="2:38" x14ac:dyDescent="0.25">
      <c r="B184" s="3">
        <v>9.9</v>
      </c>
      <c r="C184" t="s">
        <v>17</v>
      </c>
      <c r="D184" t="s">
        <v>65</v>
      </c>
      <c r="E184" s="1">
        <v>30283</v>
      </c>
      <c r="F184" t="s">
        <v>11</v>
      </c>
      <c r="G184" t="s">
        <v>25</v>
      </c>
      <c r="H184" t="s">
        <v>149</v>
      </c>
      <c r="I184" s="1">
        <v>40649</v>
      </c>
      <c r="J184" s="2">
        <f>YEAR(Table1[[#This Row],[DATE]])</f>
        <v>2011</v>
      </c>
      <c r="K184" t="s">
        <v>631</v>
      </c>
      <c r="L184" t="s">
        <v>631</v>
      </c>
      <c r="M184" t="str">
        <f t="array" ref="M184">IF(Table1[[#This Row],[MARK]]=MIN(IF(Table1[YEAR]=Table1[[#This Row],[YEAR]],Table1[MARK])),"Y","N")</f>
        <v>N</v>
      </c>
      <c r="AD184" t="s">
        <v>476</v>
      </c>
      <c r="AE184">
        <f>COUNTIFS(Table1[COMPETITOR],Table2[[#This Row],[Athelete]],Table1[MARK],"&lt;10")</f>
        <v>0</v>
      </c>
      <c r="AF184" s="2">
        <f t="array" ref="AF184">MIN(IF(Table1[COMPETITOR]=Table2[[#This Row],[Athelete]],Table1[MARK]))</f>
        <v>10.06</v>
      </c>
      <c r="AG184" s="2">
        <f t="array" ref="AG184">MAX(IF(Table1[COMPETITOR]=Table2[[#This Row],[Athelete]],Table1[RANK]))</f>
        <v>166</v>
      </c>
      <c r="AH184">
        <f>COUNTIFS(Table1[COMPETITOR],Table2[[#This Row],[Athelete]],Table1[WR],"Y")</f>
        <v>0</v>
      </c>
      <c r="AI184">
        <f>COUNTIFS(Table1[COMPETITOR],Table2[[#This Row],[Athelete]],Table1[SB],"Y")</f>
        <v>0</v>
      </c>
      <c r="AJ184">
        <f>COUNTIFS(Table1[COMPETITOR],Table2[[#This Row],[Athelete]],Table1[POS],"1")</f>
        <v>0</v>
      </c>
      <c r="AK184" s="2">
        <f t="array" ref="AK184">MIN(IF(Table1[COMPETITOR]=Table2[[#This Row],[Athelete]],Table1[YEAR]))</f>
        <v>2008</v>
      </c>
      <c r="AL184" s="2">
        <f t="array" ref="AL184">MAX(IF(Table1[COMPETITOR]=Table2[[#This Row],[Athelete]],Table1[YEAR]))</f>
        <v>2008</v>
      </c>
    </row>
    <row r="185" spans="2:38" x14ac:dyDescent="0.25">
      <c r="B185" s="3">
        <v>9.9</v>
      </c>
      <c r="C185" t="s">
        <v>52</v>
      </c>
      <c r="D185" t="s">
        <v>28</v>
      </c>
      <c r="E185" s="1">
        <v>30278</v>
      </c>
      <c r="F185" t="s">
        <v>11</v>
      </c>
      <c r="G185" t="s">
        <v>123</v>
      </c>
      <c r="H185" t="s">
        <v>84</v>
      </c>
      <c r="I185" s="1">
        <v>40718</v>
      </c>
      <c r="J185" s="2">
        <f>YEAR(Table1[[#This Row],[DATE]])</f>
        <v>2011</v>
      </c>
      <c r="K185" t="s">
        <v>631</v>
      </c>
      <c r="L185" t="s">
        <v>631</v>
      </c>
      <c r="M185" t="str">
        <f t="array" ref="M185">IF(Table1[[#This Row],[MARK]]=MIN(IF(Table1[YEAR]=Table1[[#This Row],[YEAR]],Table1[MARK])),"Y","N")</f>
        <v>N</v>
      </c>
      <c r="AD185" t="s">
        <v>480</v>
      </c>
      <c r="AE185">
        <f>COUNTIFS(Table1[COMPETITOR],Table2[[#This Row],[Athelete]],Table1[MARK],"&lt;10")</f>
        <v>0</v>
      </c>
      <c r="AF185" s="2">
        <f t="array" ref="AF185">MIN(IF(Table1[COMPETITOR]=Table2[[#This Row],[Athelete]],Table1[MARK]))</f>
        <v>10.06</v>
      </c>
      <c r="AG185" s="2">
        <f t="array" ref="AG185">MAX(IF(Table1[COMPETITOR]=Table2[[#This Row],[Athelete]],Table1[RANK]))</f>
        <v>166</v>
      </c>
      <c r="AH185">
        <f>COUNTIFS(Table1[COMPETITOR],Table2[[#This Row],[Athelete]],Table1[WR],"Y")</f>
        <v>0</v>
      </c>
      <c r="AI185">
        <f>COUNTIFS(Table1[COMPETITOR],Table2[[#This Row],[Athelete]],Table1[SB],"Y")</f>
        <v>0</v>
      </c>
      <c r="AJ185">
        <f>COUNTIFS(Table1[COMPETITOR],Table2[[#This Row],[Athelete]],Table1[POS],"1")</f>
        <v>0</v>
      </c>
      <c r="AK185" s="2">
        <f t="array" ref="AK185">MIN(IF(Table1[COMPETITOR]=Table2[[#This Row],[Athelete]],Table1[YEAR]))</f>
        <v>2009</v>
      </c>
      <c r="AL185" s="2">
        <f t="array" ref="AL185">MAX(IF(Table1[COMPETITOR]=Table2[[#This Row],[Athelete]],Table1[YEAR]))</f>
        <v>2009</v>
      </c>
    </row>
    <row r="186" spans="2:38" x14ac:dyDescent="0.25">
      <c r="B186" s="3">
        <v>9.9</v>
      </c>
      <c r="C186" t="s">
        <v>43</v>
      </c>
      <c r="D186" t="s">
        <v>56</v>
      </c>
      <c r="E186" s="1">
        <v>31331</v>
      </c>
      <c r="F186" t="s">
        <v>11</v>
      </c>
      <c r="G186">
        <v>2</v>
      </c>
      <c r="H186" t="s">
        <v>67</v>
      </c>
      <c r="I186" s="1">
        <v>40746</v>
      </c>
      <c r="J186" s="2">
        <f>YEAR(Table1[[#This Row],[DATE]])</f>
        <v>2011</v>
      </c>
      <c r="K186" t="s">
        <v>631</v>
      </c>
      <c r="L186" t="s">
        <v>631</v>
      </c>
      <c r="M186" t="str">
        <f t="array" ref="M186">IF(Table1[[#This Row],[MARK]]=MIN(IF(Table1[YEAR]=Table1[[#This Row],[YEAR]],Table1[MARK])),"Y","N")</f>
        <v>N</v>
      </c>
      <c r="AD186" t="s">
        <v>486</v>
      </c>
      <c r="AE186">
        <f>COUNTIFS(Table1[COMPETITOR],Table2[[#This Row],[Athelete]],Table1[MARK],"&lt;10")</f>
        <v>0</v>
      </c>
      <c r="AF186" s="2">
        <f t="array" ref="AF186">MIN(IF(Table1[COMPETITOR]=Table2[[#This Row],[Athelete]],Table1[MARK]))</f>
        <v>10.06</v>
      </c>
      <c r="AG186" s="2">
        <f t="array" ref="AG186">MAX(IF(Table1[COMPETITOR]=Table2[[#This Row],[Athelete]],Table1[RANK]))</f>
        <v>166</v>
      </c>
      <c r="AH186">
        <f>COUNTIFS(Table1[COMPETITOR],Table2[[#This Row],[Athelete]],Table1[WR],"Y")</f>
        <v>0</v>
      </c>
      <c r="AI186">
        <f>COUNTIFS(Table1[COMPETITOR],Table2[[#This Row],[Athelete]],Table1[SB],"Y")</f>
        <v>0</v>
      </c>
      <c r="AJ186">
        <f>COUNTIFS(Table1[COMPETITOR],Table2[[#This Row],[Athelete]],Table1[POS],"1")</f>
        <v>0</v>
      </c>
      <c r="AK186" s="2">
        <f t="array" ref="AK186">MIN(IF(Table1[COMPETITOR]=Table2[[#This Row],[Athelete]],Table1[YEAR]))</f>
        <v>2011</v>
      </c>
      <c r="AL186" s="2">
        <f t="array" ref="AL186">MAX(IF(Table1[COMPETITOR]=Table2[[#This Row],[Athelete]],Table1[YEAR]))</f>
        <v>2011</v>
      </c>
    </row>
    <row r="187" spans="2:38" x14ac:dyDescent="0.25">
      <c r="B187" s="3">
        <v>9.9</v>
      </c>
      <c r="C187" t="s">
        <v>33</v>
      </c>
      <c r="D187" t="s">
        <v>28</v>
      </c>
      <c r="E187" s="1">
        <v>30278</v>
      </c>
      <c r="F187" t="s">
        <v>11</v>
      </c>
      <c r="G187" t="s">
        <v>48</v>
      </c>
      <c r="H187" t="s">
        <v>111</v>
      </c>
      <c r="I187" s="1">
        <v>40754</v>
      </c>
      <c r="J187" s="2">
        <f>YEAR(Table1[[#This Row],[DATE]])</f>
        <v>2011</v>
      </c>
      <c r="K187" t="s">
        <v>631</v>
      </c>
      <c r="L187" t="s">
        <v>631</v>
      </c>
      <c r="M187" t="str">
        <f t="array" ref="M187">IF(Table1[[#This Row],[MARK]]=MIN(IF(Table1[YEAR]=Table1[[#This Row],[YEAR]],Table1[MARK])),"Y","N")</f>
        <v>N</v>
      </c>
      <c r="AD187" t="s">
        <v>484</v>
      </c>
      <c r="AE187">
        <f>COUNTIFS(Table1[COMPETITOR],Table2[[#This Row],[Athelete]],Table1[MARK],"&lt;10")</f>
        <v>0</v>
      </c>
      <c r="AF187" s="2">
        <f t="array" ref="AF187">MIN(IF(Table1[COMPETITOR]=Table2[[#This Row],[Athelete]],Table1[MARK]))</f>
        <v>10.06</v>
      </c>
      <c r="AG187" s="2">
        <f t="array" ref="AG187">MAX(IF(Table1[COMPETITOR]=Table2[[#This Row],[Athelete]],Table1[RANK]))</f>
        <v>166</v>
      </c>
      <c r="AH187">
        <f>COUNTIFS(Table1[COMPETITOR],Table2[[#This Row],[Athelete]],Table1[WR],"Y")</f>
        <v>0</v>
      </c>
      <c r="AI187">
        <f>COUNTIFS(Table1[COMPETITOR],Table2[[#This Row],[Athelete]],Table1[SB],"Y")</f>
        <v>0</v>
      </c>
      <c r="AJ187">
        <f>COUNTIFS(Table1[COMPETITOR],Table2[[#This Row],[Athelete]],Table1[POS],"1")</f>
        <v>0</v>
      </c>
      <c r="AK187" s="2">
        <f t="array" ref="AK187">MIN(IF(Table1[COMPETITOR]=Table2[[#This Row],[Athelete]],Table1[YEAR]))</f>
        <v>2011</v>
      </c>
      <c r="AL187" s="2">
        <f t="array" ref="AL187">MAX(IF(Table1[COMPETITOR]=Table2[[#This Row],[Athelete]],Table1[YEAR]))</f>
        <v>2011</v>
      </c>
    </row>
    <row r="188" spans="2:38" x14ac:dyDescent="0.25">
      <c r="B188" s="3">
        <v>9.9</v>
      </c>
      <c r="C188" t="s">
        <v>40</v>
      </c>
      <c r="D188" t="s">
        <v>22</v>
      </c>
      <c r="E188" s="1">
        <v>32868</v>
      </c>
      <c r="F188" t="s">
        <v>11</v>
      </c>
      <c r="G188" t="s">
        <v>150</v>
      </c>
      <c r="H188" t="s">
        <v>84</v>
      </c>
      <c r="I188" s="1">
        <v>41013</v>
      </c>
      <c r="J188" s="2">
        <f>YEAR(Table1[[#This Row],[DATE]])</f>
        <v>2012</v>
      </c>
      <c r="K188" t="s">
        <v>631</v>
      </c>
      <c r="L188" t="s">
        <v>631</v>
      </c>
      <c r="M188" t="str">
        <f t="array" ref="M188">IF(Table1[[#This Row],[MARK]]=MIN(IF(Table1[YEAR]=Table1[[#This Row],[YEAR]],Table1[MARK])),"Y","N")</f>
        <v>N</v>
      </c>
      <c r="AD188" t="s">
        <v>488</v>
      </c>
      <c r="AE188">
        <f>COUNTIFS(Table1[COMPETITOR],Table2[[#This Row],[Athelete]],Table1[MARK],"&lt;10")</f>
        <v>0</v>
      </c>
      <c r="AF188" s="2">
        <f t="array" ref="AF188">MIN(IF(Table1[COMPETITOR]=Table2[[#This Row],[Athelete]],Table1[MARK]))</f>
        <v>10.06</v>
      </c>
      <c r="AG188" s="2">
        <f t="array" ref="AG188">MAX(IF(Table1[COMPETITOR]=Table2[[#This Row],[Athelete]],Table1[RANK]))</f>
        <v>166</v>
      </c>
      <c r="AH188">
        <f>COUNTIFS(Table1[COMPETITOR],Table2[[#This Row],[Athelete]],Table1[WR],"Y")</f>
        <v>0</v>
      </c>
      <c r="AI188">
        <f>COUNTIFS(Table1[COMPETITOR],Table2[[#This Row],[Athelete]],Table1[SB],"Y")</f>
        <v>0</v>
      </c>
      <c r="AJ188">
        <f>COUNTIFS(Table1[COMPETITOR],Table2[[#This Row],[Athelete]],Table1[POS],"1")</f>
        <v>0</v>
      </c>
      <c r="AK188" s="2">
        <f t="array" ref="AK188">MIN(IF(Table1[COMPETITOR]=Table2[[#This Row],[Athelete]],Table1[YEAR]))</f>
        <v>2012</v>
      </c>
      <c r="AL188" s="2">
        <f t="array" ref="AL188">MAX(IF(Table1[COMPETITOR]=Table2[[#This Row],[Athelete]],Table1[YEAR]))</f>
        <v>2012</v>
      </c>
    </row>
    <row r="189" spans="2:38" x14ac:dyDescent="0.25">
      <c r="B189" s="3">
        <v>9.9</v>
      </c>
      <c r="C189" t="s">
        <v>34</v>
      </c>
      <c r="D189" t="s">
        <v>53</v>
      </c>
      <c r="E189" s="1">
        <v>29992</v>
      </c>
      <c r="F189" t="s">
        <v>19</v>
      </c>
      <c r="G189">
        <v>1</v>
      </c>
      <c r="H189" t="s">
        <v>46</v>
      </c>
      <c r="I189" s="1">
        <v>41062</v>
      </c>
      <c r="J189" s="2">
        <f>YEAR(Table1[[#This Row],[DATE]])</f>
        <v>2012</v>
      </c>
      <c r="K189" t="s">
        <v>631</v>
      </c>
      <c r="L189" t="s">
        <v>631</v>
      </c>
      <c r="M189" t="str">
        <f t="array" ref="M189">IF(Table1[[#This Row],[MARK]]=MIN(IF(Table1[YEAR]=Table1[[#This Row],[YEAR]],Table1[MARK])),"Y","N")</f>
        <v>N</v>
      </c>
      <c r="AD189" t="s">
        <v>489</v>
      </c>
      <c r="AE189">
        <f>COUNTIFS(Table1[COMPETITOR],Table2[[#This Row],[Athelete]],Table1[MARK],"&lt;10")</f>
        <v>0</v>
      </c>
      <c r="AF189" s="2">
        <f t="array" ref="AF189">MIN(IF(Table1[COMPETITOR]=Table2[[#This Row],[Athelete]],Table1[MARK]))</f>
        <v>10.06</v>
      </c>
      <c r="AG189" s="2">
        <f t="array" ref="AG189">MAX(IF(Table1[COMPETITOR]=Table2[[#This Row],[Athelete]],Table1[RANK]))</f>
        <v>166</v>
      </c>
      <c r="AH189">
        <f>COUNTIFS(Table1[COMPETITOR],Table2[[#This Row],[Athelete]],Table1[WR],"Y")</f>
        <v>0</v>
      </c>
      <c r="AI189">
        <f>COUNTIFS(Table1[COMPETITOR],Table2[[#This Row],[Athelete]],Table1[SB],"Y")</f>
        <v>0</v>
      </c>
      <c r="AJ189">
        <f>COUNTIFS(Table1[COMPETITOR],Table2[[#This Row],[Athelete]],Table1[POS],"1")</f>
        <v>0</v>
      </c>
      <c r="AK189" s="2">
        <f t="array" ref="AK189">MIN(IF(Table1[COMPETITOR]=Table2[[#This Row],[Athelete]],Table1[YEAR]))</f>
        <v>2012</v>
      </c>
      <c r="AL189" s="2">
        <f t="array" ref="AL189">MAX(IF(Table1[COMPETITOR]=Table2[[#This Row],[Athelete]],Table1[YEAR]))</f>
        <v>2012</v>
      </c>
    </row>
    <row r="190" spans="2:38" x14ac:dyDescent="0.25">
      <c r="B190" s="3">
        <v>9.9</v>
      </c>
      <c r="C190" t="s">
        <v>70</v>
      </c>
      <c r="D190" t="s">
        <v>22</v>
      </c>
      <c r="E190" s="1">
        <v>32868</v>
      </c>
      <c r="F190" t="s">
        <v>11</v>
      </c>
      <c r="G190" t="s">
        <v>74</v>
      </c>
      <c r="H190" t="s">
        <v>26</v>
      </c>
      <c r="I190" s="1">
        <v>41069</v>
      </c>
      <c r="J190" s="2">
        <f>YEAR(Table1[[#This Row],[DATE]])</f>
        <v>2012</v>
      </c>
      <c r="K190" t="s">
        <v>631</v>
      </c>
      <c r="L190" t="s">
        <v>631</v>
      </c>
      <c r="M190" t="str">
        <f t="array" ref="M190">IF(Table1[[#This Row],[MARK]]=MIN(IF(Table1[YEAR]=Table1[[#This Row],[YEAR]],Table1[MARK])),"Y","N")</f>
        <v>N</v>
      </c>
      <c r="AD190" t="s">
        <v>490</v>
      </c>
      <c r="AE190">
        <f>COUNTIFS(Table1[COMPETITOR],Table2[[#This Row],[Athelete]],Table1[MARK],"&lt;10")</f>
        <v>0</v>
      </c>
      <c r="AF190" s="2">
        <f t="array" ref="AF190">MIN(IF(Table1[COMPETITOR]=Table2[[#This Row],[Athelete]],Table1[MARK]))</f>
        <v>10.06</v>
      </c>
      <c r="AG190" s="2">
        <f t="array" ref="AG190">MAX(IF(Table1[COMPETITOR]=Table2[[#This Row],[Athelete]],Table1[RANK]))</f>
        <v>166</v>
      </c>
      <c r="AH190">
        <f>COUNTIFS(Table1[COMPETITOR],Table2[[#This Row],[Athelete]],Table1[WR],"Y")</f>
        <v>0</v>
      </c>
      <c r="AI190">
        <f>COUNTIFS(Table1[COMPETITOR],Table2[[#This Row],[Athelete]],Table1[SB],"Y")</f>
        <v>0</v>
      </c>
      <c r="AJ190">
        <f>COUNTIFS(Table1[COMPETITOR],Table2[[#This Row],[Athelete]],Table1[POS],"1")</f>
        <v>0</v>
      </c>
      <c r="AK190" s="2">
        <f t="array" ref="AK190">MIN(IF(Table1[COMPETITOR]=Table2[[#This Row],[Athelete]],Table1[YEAR]))</f>
        <v>2013</v>
      </c>
      <c r="AL190" s="2">
        <f t="array" ref="AL190">MAX(IF(Table1[COMPETITOR]=Table2[[#This Row],[Athelete]],Table1[YEAR]))</f>
        <v>2013</v>
      </c>
    </row>
    <row r="191" spans="2:38" x14ac:dyDescent="0.25">
      <c r="B191" s="3">
        <v>9.9</v>
      </c>
      <c r="C191" t="s">
        <v>24</v>
      </c>
      <c r="D191" t="s">
        <v>53</v>
      </c>
      <c r="E191" s="1">
        <v>29992</v>
      </c>
      <c r="F191" t="s">
        <v>19</v>
      </c>
      <c r="G191" t="s">
        <v>151</v>
      </c>
      <c r="H191" t="s">
        <v>46</v>
      </c>
      <c r="I191" s="1">
        <v>41083</v>
      </c>
      <c r="J191" s="2">
        <f>YEAR(Table1[[#This Row],[DATE]])</f>
        <v>2012</v>
      </c>
      <c r="K191" t="s">
        <v>631</v>
      </c>
      <c r="L191" t="s">
        <v>631</v>
      </c>
      <c r="M191" t="str">
        <f t="array" ref="M191">IF(Table1[[#This Row],[MARK]]=MIN(IF(Table1[YEAR]=Table1[[#This Row],[YEAR]],Table1[MARK])),"Y","N")</f>
        <v>N</v>
      </c>
      <c r="AD191" t="s">
        <v>497</v>
      </c>
      <c r="AE191">
        <f>COUNTIFS(Table1[COMPETITOR],Table2[[#This Row],[Athelete]],Table1[MARK],"&lt;10")</f>
        <v>0</v>
      </c>
      <c r="AF191" s="2">
        <f t="array" ref="AF191">MIN(IF(Table1[COMPETITOR]=Table2[[#This Row],[Athelete]],Table1[MARK]))</f>
        <v>10.07</v>
      </c>
      <c r="AG191" s="2">
        <f t="array" ref="AG191">MAX(IF(Table1[COMPETITOR]=Table2[[#This Row],[Athelete]],Table1[RANK]))</f>
        <v>190</v>
      </c>
      <c r="AH191">
        <f>COUNTIFS(Table1[COMPETITOR],Table2[[#This Row],[Athelete]],Table1[WR],"Y")</f>
        <v>0</v>
      </c>
      <c r="AI191">
        <f>COUNTIFS(Table1[COMPETITOR],Table2[[#This Row],[Athelete]],Table1[SB],"Y")</f>
        <v>1</v>
      </c>
      <c r="AJ191">
        <f>COUNTIFS(Table1[COMPETITOR],Table2[[#This Row],[Athelete]],Table1[POS],"1")</f>
        <v>1</v>
      </c>
      <c r="AK191" s="2">
        <f t="array" ref="AK191">MIN(IF(Table1[COMPETITOR]=Table2[[#This Row],[Athelete]],Table1[YEAR]))</f>
        <v>1978</v>
      </c>
      <c r="AL191" s="2">
        <f t="array" ref="AL191">MAX(IF(Table1[COMPETITOR]=Table2[[#This Row],[Athelete]],Table1[YEAR]))</f>
        <v>1978</v>
      </c>
    </row>
    <row r="192" spans="2:38" x14ac:dyDescent="0.25">
      <c r="B192" s="3">
        <v>9.9</v>
      </c>
      <c r="C192" t="s">
        <v>24</v>
      </c>
      <c r="D192" t="s">
        <v>18</v>
      </c>
      <c r="E192" s="1">
        <v>30172</v>
      </c>
      <c r="F192" t="s">
        <v>19</v>
      </c>
      <c r="G192" t="s">
        <v>152</v>
      </c>
      <c r="H192" t="s">
        <v>268</v>
      </c>
      <c r="I192" s="1">
        <v>41126</v>
      </c>
      <c r="J192" s="2">
        <f>YEAR(Table1[[#This Row],[DATE]])</f>
        <v>2012</v>
      </c>
      <c r="K192" t="s">
        <v>631</v>
      </c>
      <c r="L192" t="s">
        <v>631</v>
      </c>
      <c r="M192" t="str">
        <f t="array" ref="M192">IF(Table1[[#This Row],[MARK]]=MIN(IF(Table1[YEAR]=Table1[[#This Row],[YEAR]],Table1[MARK])),"Y","N")</f>
        <v>N</v>
      </c>
      <c r="AD192" t="s">
        <v>496</v>
      </c>
      <c r="AE192">
        <f>COUNTIFS(Table1[COMPETITOR],Table2[[#This Row],[Athelete]],Table1[MARK],"&lt;10")</f>
        <v>0</v>
      </c>
      <c r="AF192" s="2">
        <f t="array" ref="AF192">MIN(IF(Table1[COMPETITOR]=Table2[[#This Row],[Athelete]],Table1[MARK]))</f>
        <v>10.07</v>
      </c>
      <c r="AG192" s="2">
        <f t="array" ref="AG192">MAX(IF(Table1[COMPETITOR]=Table2[[#This Row],[Athelete]],Table1[RANK]))</f>
        <v>190</v>
      </c>
      <c r="AH192">
        <f>COUNTIFS(Table1[COMPETITOR],Table2[[#This Row],[Athelete]],Table1[WR],"Y")</f>
        <v>0</v>
      </c>
      <c r="AI192">
        <f>COUNTIFS(Table1[COMPETITOR],Table2[[#This Row],[Athelete]],Table1[SB],"Y")</f>
        <v>1</v>
      </c>
      <c r="AJ192">
        <f>COUNTIFS(Table1[COMPETITOR],Table2[[#This Row],[Athelete]],Table1[POS],"1")</f>
        <v>1</v>
      </c>
      <c r="AK192" s="2">
        <f t="array" ref="AK192">MIN(IF(Table1[COMPETITOR]=Table2[[#This Row],[Athelete]],Table1[YEAR]))</f>
        <v>1978</v>
      </c>
      <c r="AL192" s="2">
        <f t="array" ref="AL192">MAX(IF(Table1[COMPETITOR]=Table2[[#This Row],[Athelete]],Table1[YEAR]))</f>
        <v>1978</v>
      </c>
    </row>
    <row r="193" spans="1:38" x14ac:dyDescent="0.25">
      <c r="A193">
        <v>29</v>
      </c>
      <c r="B193" s="3">
        <v>9.9</v>
      </c>
      <c r="C193" t="s">
        <v>49</v>
      </c>
      <c r="D193" t="s">
        <v>153</v>
      </c>
      <c r="E193" s="1">
        <v>32970</v>
      </c>
      <c r="F193" t="s">
        <v>11</v>
      </c>
      <c r="G193" t="s">
        <v>123</v>
      </c>
      <c r="H193" t="s">
        <v>51</v>
      </c>
      <c r="I193" s="1">
        <v>41497</v>
      </c>
      <c r="J193" s="2">
        <f>YEAR(Table1[[#This Row],[DATE]])</f>
        <v>2013</v>
      </c>
      <c r="K193" t="s">
        <v>630</v>
      </c>
      <c r="L193" t="s">
        <v>631</v>
      </c>
      <c r="M193" t="str">
        <f t="array" ref="M193">IF(Table1[[#This Row],[MARK]]=MIN(IF(Table1[YEAR]=Table1[[#This Row],[YEAR]],Table1[MARK])),"Y","N")</f>
        <v>N</v>
      </c>
      <c r="AD193" t="s">
        <v>495</v>
      </c>
      <c r="AE193">
        <f>COUNTIFS(Table1[COMPETITOR],Table2[[#This Row],[Athelete]],Table1[MARK],"&lt;10")</f>
        <v>0</v>
      </c>
      <c r="AF193" s="2">
        <f t="array" ref="AF193">MIN(IF(Table1[COMPETITOR]=Table2[[#This Row],[Athelete]],Table1[MARK]))</f>
        <v>10.07</v>
      </c>
      <c r="AG193" s="2">
        <f t="array" ref="AG193">MAX(IF(Table1[COMPETITOR]=Table2[[#This Row],[Athelete]],Table1[RANK]))</f>
        <v>190</v>
      </c>
      <c r="AH193">
        <f>COUNTIFS(Table1[COMPETITOR],Table2[[#This Row],[Athelete]],Table1[WR],"Y")</f>
        <v>0</v>
      </c>
      <c r="AI193">
        <f>COUNTIFS(Table1[COMPETITOR],Table2[[#This Row],[Athelete]],Table1[SB],"Y")</f>
        <v>1</v>
      </c>
      <c r="AJ193">
        <f>COUNTIFS(Table1[COMPETITOR],Table2[[#This Row],[Athelete]],Table1[POS],"1")</f>
        <v>1</v>
      </c>
      <c r="AK193" s="2">
        <f t="array" ref="AK193">MIN(IF(Table1[COMPETITOR]=Table2[[#This Row],[Athelete]],Table1[YEAR]))</f>
        <v>1978</v>
      </c>
      <c r="AL193" s="2">
        <f t="array" ref="AL193">MAX(IF(Table1[COMPETITOR]=Table2[[#This Row],[Athelete]],Table1[YEAR]))</f>
        <v>1978</v>
      </c>
    </row>
    <row r="194" spans="1:38" x14ac:dyDescent="0.25">
      <c r="B194" s="3">
        <v>9.9</v>
      </c>
      <c r="C194" t="s">
        <v>50</v>
      </c>
      <c r="D194" t="s">
        <v>10</v>
      </c>
      <c r="E194" s="1">
        <v>31645</v>
      </c>
      <c r="F194" t="s">
        <v>11</v>
      </c>
      <c r="G194">
        <v>1</v>
      </c>
      <c r="H194" t="s">
        <v>44</v>
      </c>
      <c r="I194" s="1">
        <v>41515</v>
      </c>
      <c r="J194" s="2">
        <f>YEAR(Table1[[#This Row],[DATE]])</f>
        <v>2013</v>
      </c>
      <c r="K194" t="s">
        <v>631</v>
      </c>
      <c r="L194" t="s">
        <v>631</v>
      </c>
      <c r="M194" t="str">
        <f t="array" ref="M194">IF(Table1[[#This Row],[MARK]]=MIN(IF(Table1[YEAR]=Table1[[#This Row],[YEAR]],Table1[MARK])),"Y","N")</f>
        <v>N</v>
      </c>
      <c r="AD194" t="s">
        <v>499</v>
      </c>
      <c r="AE194">
        <f>COUNTIFS(Table1[COMPETITOR],Table2[[#This Row],[Athelete]],Table1[MARK],"&lt;10")</f>
        <v>0</v>
      </c>
      <c r="AF194" s="2">
        <f t="array" ref="AF194">MIN(IF(Table1[COMPETITOR]=Table2[[#This Row],[Athelete]],Table1[MARK]))</f>
        <v>10.07</v>
      </c>
      <c r="AG194" s="2">
        <f t="array" ref="AG194">MAX(IF(Table1[COMPETITOR]=Table2[[#This Row],[Athelete]],Table1[RANK]))</f>
        <v>190</v>
      </c>
      <c r="AH194">
        <f>COUNTIFS(Table1[COMPETITOR],Table2[[#This Row],[Athelete]],Table1[WR],"Y")</f>
        <v>0</v>
      </c>
      <c r="AI194">
        <f>COUNTIFS(Table1[COMPETITOR],Table2[[#This Row],[Athelete]],Table1[SB],"Y")</f>
        <v>0</v>
      </c>
      <c r="AJ194">
        <f>COUNTIFS(Table1[COMPETITOR],Table2[[#This Row],[Athelete]],Table1[POS],"1")</f>
        <v>1</v>
      </c>
      <c r="AK194" s="2">
        <f t="array" ref="AK194">MIN(IF(Table1[COMPETITOR]=Table2[[#This Row],[Athelete]],Table1[YEAR]))</f>
        <v>1987</v>
      </c>
      <c r="AL194" s="2">
        <f t="array" ref="AL194">MAX(IF(Table1[COMPETITOR]=Table2[[#This Row],[Athelete]],Table1[YEAR]))</f>
        <v>1987</v>
      </c>
    </row>
    <row r="195" spans="1:38" x14ac:dyDescent="0.25">
      <c r="B195" s="3">
        <v>9.9</v>
      </c>
      <c r="C195" t="s">
        <v>52</v>
      </c>
      <c r="D195" t="s">
        <v>96</v>
      </c>
      <c r="E195" s="1">
        <v>31161</v>
      </c>
      <c r="F195" t="s">
        <v>19</v>
      </c>
      <c r="G195">
        <v>2</v>
      </c>
      <c r="H195" t="s">
        <v>35</v>
      </c>
      <c r="I195" s="1">
        <v>41523</v>
      </c>
      <c r="J195" s="2">
        <f>YEAR(Table1[[#This Row],[DATE]])</f>
        <v>2013</v>
      </c>
      <c r="K195" t="s">
        <v>631</v>
      </c>
      <c r="L195" t="s">
        <v>631</v>
      </c>
      <c r="M195" t="str">
        <f t="array" ref="M195">IF(Table1[[#This Row],[MARK]]=MIN(IF(Table1[YEAR]=Table1[[#This Row],[YEAR]],Table1[MARK])),"Y","N")</f>
        <v>N</v>
      </c>
      <c r="AD195" t="s">
        <v>501</v>
      </c>
      <c r="AE195">
        <f>COUNTIFS(Table1[COMPETITOR],Table2[[#This Row],[Athelete]],Table1[MARK],"&lt;10")</f>
        <v>0</v>
      </c>
      <c r="AF195" s="2">
        <f t="array" ref="AF195">MIN(IF(Table1[COMPETITOR]=Table2[[#This Row],[Athelete]],Table1[MARK]))</f>
        <v>10.07</v>
      </c>
      <c r="AG195" s="2">
        <f t="array" ref="AG195">MAX(IF(Table1[COMPETITOR]=Table2[[#This Row],[Athelete]],Table1[RANK]))</f>
        <v>190</v>
      </c>
      <c r="AH195">
        <f>COUNTIFS(Table1[COMPETITOR],Table2[[#This Row],[Athelete]],Table1[WR],"Y")</f>
        <v>0</v>
      </c>
      <c r="AI195">
        <f>COUNTIFS(Table1[COMPETITOR],Table2[[#This Row],[Athelete]],Table1[SB],"Y")</f>
        <v>0</v>
      </c>
      <c r="AJ195">
        <f>COUNTIFS(Table1[COMPETITOR],Table2[[#This Row],[Athelete]],Table1[POS],"1")</f>
        <v>1</v>
      </c>
      <c r="AK195" s="2">
        <f t="array" ref="AK195">MIN(IF(Table1[COMPETITOR]=Table2[[#This Row],[Athelete]],Table1[YEAR]))</f>
        <v>1994</v>
      </c>
      <c r="AL195" s="2">
        <f t="array" ref="AL195">MAX(IF(Table1[COMPETITOR]=Table2[[#This Row],[Athelete]],Table1[YEAR]))</f>
        <v>1994</v>
      </c>
    </row>
    <row r="196" spans="1:38" x14ac:dyDescent="0.25">
      <c r="B196" s="3">
        <v>9.9</v>
      </c>
      <c r="C196" t="s">
        <v>70</v>
      </c>
      <c r="D196" t="s">
        <v>28</v>
      </c>
      <c r="E196" s="1">
        <v>30278</v>
      </c>
      <c r="F196" t="s">
        <v>11</v>
      </c>
      <c r="G196" t="s">
        <v>25</v>
      </c>
      <c r="H196" t="s">
        <v>30</v>
      </c>
      <c r="I196" s="1">
        <v>41889</v>
      </c>
      <c r="J196" s="2">
        <f>YEAR(Table1[[#This Row],[DATE]])</f>
        <v>2014</v>
      </c>
      <c r="K196" t="s">
        <v>631</v>
      </c>
      <c r="L196" t="s">
        <v>631</v>
      </c>
      <c r="M196" t="str">
        <f t="array" ref="M196">IF(Table1[[#This Row],[MARK]]=MIN(IF(Table1[YEAR]=Table1[[#This Row],[YEAR]],Table1[MARK])),"Y","N")</f>
        <v>N</v>
      </c>
      <c r="AD196" t="s">
        <v>504</v>
      </c>
      <c r="AE196">
        <f>COUNTIFS(Table1[COMPETITOR],Table2[[#This Row],[Athelete]],Table1[MARK],"&lt;10")</f>
        <v>0</v>
      </c>
      <c r="AF196" s="2">
        <f t="array" ref="AF196">MIN(IF(Table1[COMPETITOR]=Table2[[#This Row],[Athelete]],Table1[MARK]))</f>
        <v>10.07</v>
      </c>
      <c r="AG196" s="2">
        <f t="array" ref="AG196">MAX(IF(Table1[COMPETITOR]=Table2[[#This Row],[Athelete]],Table1[RANK]))</f>
        <v>190</v>
      </c>
      <c r="AH196">
        <f>COUNTIFS(Table1[COMPETITOR],Table2[[#This Row],[Athelete]],Table1[WR],"Y")</f>
        <v>0</v>
      </c>
      <c r="AI196">
        <f>COUNTIFS(Table1[COMPETITOR],Table2[[#This Row],[Athelete]],Table1[SB],"Y")</f>
        <v>0</v>
      </c>
      <c r="AJ196">
        <f>COUNTIFS(Table1[COMPETITOR],Table2[[#This Row],[Athelete]],Table1[POS],"1")</f>
        <v>1</v>
      </c>
      <c r="AK196" s="2">
        <f t="array" ref="AK196">MIN(IF(Table1[COMPETITOR]=Table2[[#This Row],[Athelete]],Table1[YEAR]))</f>
        <v>1996</v>
      </c>
      <c r="AL196" s="2">
        <f t="array" ref="AL196">MAX(IF(Table1[COMPETITOR]=Table2[[#This Row],[Athelete]],Table1[YEAR]))</f>
        <v>1996</v>
      </c>
    </row>
    <row r="197" spans="1:38" x14ac:dyDescent="0.25">
      <c r="A197">
        <v>30</v>
      </c>
      <c r="B197" s="3">
        <v>9.91</v>
      </c>
      <c r="C197" t="s">
        <v>89</v>
      </c>
      <c r="D197" t="s">
        <v>154</v>
      </c>
      <c r="E197" s="1">
        <v>24158</v>
      </c>
      <c r="F197" t="s">
        <v>19</v>
      </c>
      <c r="G197">
        <v>3</v>
      </c>
      <c r="H197" t="s">
        <v>101</v>
      </c>
      <c r="I197" s="1">
        <v>33475</v>
      </c>
      <c r="J197" s="2">
        <f>YEAR(Table1[[#This Row],[DATE]])</f>
        <v>1991</v>
      </c>
      <c r="K197" t="s">
        <v>630</v>
      </c>
      <c r="L197" t="s">
        <v>631</v>
      </c>
      <c r="M197" t="str">
        <f t="array" ref="M197">IF(Table1[[#This Row],[MARK]]=MIN(IF(Table1[YEAR]=Table1[[#This Row],[YEAR]],Table1[MARK])),"Y","N")</f>
        <v>N</v>
      </c>
      <c r="AD197" t="s">
        <v>506</v>
      </c>
      <c r="AE197">
        <f>COUNTIFS(Table1[COMPETITOR],Table2[[#This Row],[Athelete]],Table1[MARK],"&lt;10")</f>
        <v>0</v>
      </c>
      <c r="AF197" s="2">
        <f t="array" ref="AF197">MIN(IF(Table1[COMPETITOR]=Table2[[#This Row],[Athelete]],Table1[MARK]))</f>
        <v>10.07</v>
      </c>
      <c r="AG197" s="2">
        <f t="array" ref="AG197">MAX(IF(Table1[COMPETITOR]=Table2[[#This Row],[Athelete]],Table1[RANK]))</f>
        <v>190</v>
      </c>
      <c r="AH197">
        <f>COUNTIFS(Table1[COMPETITOR],Table2[[#This Row],[Athelete]],Table1[WR],"Y")</f>
        <v>0</v>
      </c>
      <c r="AI197">
        <f>COUNTIFS(Table1[COMPETITOR],Table2[[#This Row],[Athelete]],Table1[SB],"Y")</f>
        <v>0</v>
      </c>
      <c r="AJ197">
        <f>COUNTIFS(Table1[COMPETITOR],Table2[[#This Row],[Athelete]],Table1[POS],"1")</f>
        <v>1</v>
      </c>
      <c r="AK197" s="2">
        <f t="array" ref="AK197">MIN(IF(Table1[COMPETITOR]=Table2[[#This Row],[Athelete]],Table1[YEAR]))</f>
        <v>1997</v>
      </c>
      <c r="AL197" s="2">
        <f t="array" ref="AL197">MAX(IF(Table1[COMPETITOR]=Table2[[#This Row],[Athelete]],Table1[YEAR]))</f>
        <v>1997</v>
      </c>
    </row>
    <row r="198" spans="1:38" x14ac:dyDescent="0.25">
      <c r="B198" s="3">
        <v>9.91</v>
      </c>
      <c r="C198" t="s">
        <v>117</v>
      </c>
      <c r="D198" t="s">
        <v>114</v>
      </c>
      <c r="E198" s="1">
        <v>22008</v>
      </c>
      <c r="F198" t="s">
        <v>115</v>
      </c>
      <c r="G198">
        <v>1</v>
      </c>
      <c r="H198" t="s">
        <v>155</v>
      </c>
      <c r="I198" s="1">
        <v>34569</v>
      </c>
      <c r="J198" s="2">
        <f>YEAR(Table1[[#This Row],[DATE]])</f>
        <v>1994</v>
      </c>
      <c r="K198" t="s">
        <v>631</v>
      </c>
      <c r="L198" t="s">
        <v>631</v>
      </c>
      <c r="M198" t="str">
        <f t="array" ref="M198">IF(Table1[[#This Row],[MARK]]=MIN(IF(Table1[YEAR]=Table1[[#This Row],[YEAR]],Table1[MARK])),"Y","N")</f>
        <v>N</v>
      </c>
      <c r="AD198" t="s">
        <v>519</v>
      </c>
      <c r="AE198">
        <f>COUNTIFS(Table1[COMPETITOR],Table2[[#This Row],[Athelete]],Table1[MARK],"&lt;10")</f>
        <v>0</v>
      </c>
      <c r="AF198" s="2">
        <f t="array" ref="AF198">MIN(IF(Table1[COMPETITOR]=Table2[[#This Row],[Athelete]],Table1[MARK]))</f>
        <v>10.07</v>
      </c>
      <c r="AG198" s="2">
        <f t="array" ref="AG198">MAX(IF(Table1[COMPETITOR]=Table2[[#This Row],[Athelete]],Table1[RANK]))</f>
        <v>190</v>
      </c>
      <c r="AH198">
        <f>COUNTIFS(Table1[COMPETITOR],Table2[[#This Row],[Athelete]],Table1[WR],"Y")</f>
        <v>0</v>
      </c>
      <c r="AI198">
        <f>COUNTIFS(Table1[COMPETITOR],Table2[[#This Row],[Athelete]],Table1[SB],"Y")</f>
        <v>0</v>
      </c>
      <c r="AJ198">
        <f>COUNTIFS(Table1[COMPETITOR],Table2[[#This Row],[Athelete]],Table1[POS],"1")</f>
        <v>1</v>
      </c>
      <c r="AK198" s="2">
        <f t="array" ref="AK198">MIN(IF(Table1[COMPETITOR]=Table2[[#This Row],[Athelete]],Table1[YEAR]))</f>
        <v>2012</v>
      </c>
      <c r="AL198" s="2">
        <f t="array" ref="AL198">MAX(IF(Table1[COMPETITOR]=Table2[[#This Row],[Athelete]],Table1[YEAR]))</f>
        <v>2012</v>
      </c>
    </row>
    <row r="199" spans="1:38" x14ac:dyDescent="0.25">
      <c r="B199" s="3">
        <v>9.91</v>
      </c>
      <c r="C199" t="s">
        <v>34</v>
      </c>
      <c r="D199" t="s">
        <v>80</v>
      </c>
      <c r="E199" s="1">
        <v>24822</v>
      </c>
      <c r="F199" t="s">
        <v>81</v>
      </c>
      <c r="G199">
        <v>1</v>
      </c>
      <c r="H199" t="s">
        <v>138</v>
      </c>
      <c r="I199" s="1">
        <v>34895</v>
      </c>
      <c r="J199" s="2">
        <f>YEAR(Table1[[#This Row],[DATE]])</f>
        <v>1995</v>
      </c>
      <c r="K199" t="s">
        <v>631</v>
      </c>
      <c r="L199" t="s">
        <v>631</v>
      </c>
      <c r="M199" t="str">
        <f t="array" ref="M199">IF(Table1[[#This Row],[MARK]]=MIN(IF(Table1[YEAR]=Table1[[#This Row],[YEAR]],Table1[MARK])),"Y","N")</f>
        <v>Y</v>
      </c>
      <c r="AD199" t="s">
        <v>522</v>
      </c>
      <c r="AE199">
        <f>COUNTIFS(Table1[COMPETITOR],Table2[[#This Row],[Athelete]],Table1[MARK],"&lt;10")</f>
        <v>0</v>
      </c>
      <c r="AF199" s="2">
        <f t="array" ref="AF199">MIN(IF(Table1[COMPETITOR]=Table2[[#This Row],[Athelete]],Table1[MARK]))</f>
        <v>10.07</v>
      </c>
      <c r="AG199" s="2">
        <f t="array" ref="AG199">MAX(IF(Table1[COMPETITOR]=Table2[[#This Row],[Athelete]],Table1[RANK]))</f>
        <v>190</v>
      </c>
      <c r="AH199">
        <f>COUNTIFS(Table1[COMPETITOR],Table2[[#This Row],[Athelete]],Table1[WR],"Y")</f>
        <v>0</v>
      </c>
      <c r="AI199">
        <f>COUNTIFS(Table1[COMPETITOR],Table2[[#This Row],[Athelete]],Table1[SB],"Y")</f>
        <v>0</v>
      </c>
      <c r="AJ199">
        <f>COUNTIFS(Table1[COMPETITOR],Table2[[#This Row],[Athelete]],Table1[POS],"1")</f>
        <v>1</v>
      </c>
      <c r="AK199" s="2">
        <f t="array" ref="AK199">MIN(IF(Table1[COMPETITOR]=Table2[[#This Row],[Athelete]],Table1[YEAR]))</f>
        <v>2013</v>
      </c>
      <c r="AL199" s="2">
        <f t="array" ref="AL199">MAX(IF(Table1[COMPETITOR]=Table2[[#This Row],[Athelete]],Table1[YEAR]))</f>
        <v>2013</v>
      </c>
    </row>
    <row r="200" spans="1:38" x14ac:dyDescent="0.25">
      <c r="B200" s="3">
        <v>9.91</v>
      </c>
      <c r="C200" t="s">
        <v>13</v>
      </c>
      <c r="D200" t="s">
        <v>154</v>
      </c>
      <c r="E200" s="1">
        <v>24158</v>
      </c>
      <c r="F200" t="s">
        <v>19</v>
      </c>
      <c r="G200">
        <v>1</v>
      </c>
      <c r="H200" t="s">
        <v>156</v>
      </c>
      <c r="I200" s="1">
        <v>35315</v>
      </c>
      <c r="J200" s="2">
        <f>YEAR(Table1[[#This Row],[DATE]])</f>
        <v>1996</v>
      </c>
      <c r="K200" t="s">
        <v>631</v>
      </c>
      <c r="L200" t="s">
        <v>631</v>
      </c>
      <c r="M200" t="str">
        <f t="array" ref="M200">IF(Table1[[#This Row],[MARK]]=MIN(IF(Table1[YEAR]=Table1[[#This Row],[YEAR]],Table1[MARK])),"Y","N")</f>
        <v>N</v>
      </c>
      <c r="AD200" t="s">
        <v>491</v>
      </c>
      <c r="AE200">
        <f>COUNTIFS(Table1[COMPETITOR],Table2[[#This Row],[Athelete]],Table1[MARK],"&lt;10")</f>
        <v>0</v>
      </c>
      <c r="AF200" s="2">
        <f t="array" ref="AF200">MIN(IF(Table1[COMPETITOR]=Table2[[#This Row],[Athelete]],Table1[MARK]))</f>
        <v>10.07</v>
      </c>
      <c r="AG200" s="2">
        <f t="array" ref="AG200">MAX(IF(Table1[COMPETITOR]=Table2[[#This Row],[Athelete]],Table1[RANK]))</f>
        <v>190</v>
      </c>
      <c r="AH200">
        <f>COUNTIFS(Table1[COMPETITOR],Table2[[#This Row],[Athelete]],Table1[WR],"Y")</f>
        <v>0</v>
      </c>
      <c r="AI200">
        <f>COUNTIFS(Table1[COMPETITOR],Table2[[#This Row],[Athelete]],Table1[SB],"Y")</f>
        <v>1</v>
      </c>
      <c r="AJ200">
        <f>COUNTIFS(Table1[COMPETITOR],Table2[[#This Row],[Athelete]],Table1[POS],"1")</f>
        <v>0</v>
      </c>
      <c r="AK200" s="2">
        <f t="array" ref="AK200">MIN(IF(Table1[COMPETITOR]=Table2[[#This Row],[Athelete]],Table1[YEAR]))</f>
        <v>1972</v>
      </c>
      <c r="AL200" s="2">
        <f t="array" ref="AL200">MAX(IF(Table1[COMPETITOR]=Table2[[#This Row],[Athelete]],Table1[YEAR]))</f>
        <v>1972</v>
      </c>
    </row>
    <row r="201" spans="1:38" x14ac:dyDescent="0.25">
      <c r="B201" s="3">
        <v>9.91</v>
      </c>
      <c r="C201" t="s">
        <v>43</v>
      </c>
      <c r="D201" t="s">
        <v>102</v>
      </c>
      <c r="E201" s="1">
        <v>24747</v>
      </c>
      <c r="F201" t="s">
        <v>103</v>
      </c>
      <c r="G201">
        <v>2</v>
      </c>
      <c r="H201" t="s">
        <v>23</v>
      </c>
      <c r="I201" s="1">
        <v>35613</v>
      </c>
      <c r="J201" s="2">
        <f>YEAR(Table1[[#This Row],[DATE]])</f>
        <v>1997</v>
      </c>
      <c r="K201" t="s">
        <v>631</v>
      </c>
      <c r="L201" t="s">
        <v>631</v>
      </c>
      <c r="M201" t="str">
        <f t="array" ref="M201">IF(Table1[[#This Row],[MARK]]=MIN(IF(Table1[YEAR]=Table1[[#This Row],[YEAR]],Table1[MARK])),"Y","N")</f>
        <v>N</v>
      </c>
      <c r="AD201" t="s">
        <v>494</v>
      </c>
      <c r="AE201">
        <f>COUNTIFS(Table1[COMPETITOR],Table2[[#This Row],[Athelete]],Table1[MARK],"&lt;10")</f>
        <v>0</v>
      </c>
      <c r="AF201" s="2">
        <f t="array" ref="AF201">MIN(IF(Table1[COMPETITOR]=Table2[[#This Row],[Athelete]],Table1[MARK]))</f>
        <v>10.07</v>
      </c>
      <c r="AG201" s="2">
        <f t="array" ref="AG201">MAX(IF(Table1[COMPETITOR]=Table2[[#This Row],[Athelete]],Table1[RANK]))</f>
        <v>190</v>
      </c>
      <c r="AH201">
        <f>COUNTIFS(Table1[COMPETITOR],Table2[[#This Row],[Athelete]],Table1[WR],"Y")</f>
        <v>0</v>
      </c>
      <c r="AI201">
        <f>COUNTIFS(Table1[COMPETITOR],Table2[[#This Row],[Athelete]],Table1[SB],"Y")</f>
        <v>0</v>
      </c>
      <c r="AJ201">
        <f>COUNTIFS(Table1[COMPETITOR],Table2[[#This Row],[Athelete]],Table1[POS],"1")</f>
        <v>0</v>
      </c>
      <c r="AK201" s="2">
        <f t="array" ref="AK201">MIN(IF(Table1[COMPETITOR]=Table2[[#This Row],[Athelete]],Table1[YEAR]))</f>
        <v>1976</v>
      </c>
      <c r="AL201" s="2">
        <f t="array" ref="AL201">MAX(IF(Table1[COMPETITOR]=Table2[[#This Row],[Athelete]],Table1[YEAR]))</f>
        <v>1976</v>
      </c>
    </row>
    <row r="202" spans="1:38" x14ac:dyDescent="0.25">
      <c r="B202" s="3">
        <v>9.91</v>
      </c>
      <c r="C202" t="s">
        <v>27</v>
      </c>
      <c r="D202" t="s">
        <v>80</v>
      </c>
      <c r="E202" s="1">
        <v>24822</v>
      </c>
      <c r="F202" t="s">
        <v>81</v>
      </c>
      <c r="G202">
        <v>2</v>
      </c>
      <c r="H202" t="s">
        <v>59</v>
      </c>
      <c r="I202" s="1">
        <v>35645</v>
      </c>
      <c r="J202" s="2">
        <f>YEAR(Table1[[#This Row],[DATE]])</f>
        <v>1997</v>
      </c>
      <c r="K202" t="s">
        <v>630</v>
      </c>
      <c r="L202" t="s">
        <v>631</v>
      </c>
      <c r="M202" t="str">
        <f t="array" ref="M202">IF(Table1[[#This Row],[MARK]]=MIN(IF(Table1[YEAR]=Table1[[#This Row],[YEAR]],Table1[MARK])),"Y","N")</f>
        <v>N</v>
      </c>
      <c r="AD202" t="s">
        <v>498</v>
      </c>
      <c r="AE202">
        <f>COUNTIFS(Table1[COMPETITOR],Table2[[#This Row],[Athelete]],Table1[MARK],"&lt;10")</f>
        <v>0</v>
      </c>
      <c r="AF202" s="2">
        <f t="array" ref="AF202">MIN(IF(Table1[COMPETITOR]=Table2[[#This Row],[Athelete]],Table1[MARK]))</f>
        <v>10.07</v>
      </c>
      <c r="AG202" s="2">
        <f t="array" ref="AG202">MAX(IF(Table1[COMPETITOR]=Table2[[#This Row],[Athelete]],Table1[RANK]))</f>
        <v>190</v>
      </c>
      <c r="AH202">
        <f>COUNTIFS(Table1[COMPETITOR],Table2[[#This Row],[Athelete]],Table1[WR],"Y")</f>
        <v>0</v>
      </c>
      <c r="AI202">
        <f>COUNTIFS(Table1[COMPETITOR],Table2[[#This Row],[Athelete]],Table1[SB],"Y")</f>
        <v>0</v>
      </c>
      <c r="AJ202">
        <f>COUNTIFS(Table1[COMPETITOR],Table2[[#This Row],[Athelete]],Table1[POS],"1")</f>
        <v>0</v>
      </c>
      <c r="AK202" s="2">
        <f t="array" ref="AK202">MIN(IF(Table1[COMPETITOR]=Table2[[#This Row],[Athelete]],Table1[YEAR]))</f>
        <v>1979</v>
      </c>
      <c r="AL202" s="2">
        <f t="array" ref="AL202">MAX(IF(Table1[COMPETITOR]=Table2[[#This Row],[Athelete]],Table1[YEAR]))</f>
        <v>1979</v>
      </c>
    </row>
    <row r="203" spans="1:38" x14ac:dyDescent="0.25">
      <c r="B203" s="3">
        <v>9.91</v>
      </c>
      <c r="C203" t="s">
        <v>69</v>
      </c>
      <c r="D203" t="s">
        <v>80</v>
      </c>
      <c r="E203" s="1">
        <v>24822</v>
      </c>
      <c r="F203" t="s">
        <v>81</v>
      </c>
      <c r="G203" t="s">
        <v>157</v>
      </c>
      <c r="H203" t="s">
        <v>59</v>
      </c>
      <c r="I203" s="1">
        <v>35645</v>
      </c>
      <c r="J203" s="2">
        <f>YEAR(Table1[[#This Row],[DATE]])</f>
        <v>1997</v>
      </c>
      <c r="K203" t="s">
        <v>630</v>
      </c>
      <c r="L203" t="s">
        <v>631</v>
      </c>
      <c r="M203" t="str">
        <f t="array" ref="M203">IF(Table1[[#This Row],[MARK]]=MIN(IF(Table1[YEAR]=Table1[[#This Row],[YEAR]],Table1[MARK])),"Y","N")</f>
        <v>N</v>
      </c>
      <c r="AD203" t="s">
        <v>500</v>
      </c>
      <c r="AE203">
        <f>COUNTIFS(Table1[COMPETITOR],Table2[[#This Row],[Athelete]],Table1[MARK],"&lt;10")</f>
        <v>0</v>
      </c>
      <c r="AF203" s="2">
        <f t="array" ref="AF203">MIN(IF(Table1[COMPETITOR]=Table2[[#This Row],[Athelete]],Table1[MARK]))</f>
        <v>10.07</v>
      </c>
      <c r="AG203" s="2">
        <f t="array" ref="AG203">MAX(IF(Table1[COMPETITOR]=Table2[[#This Row],[Athelete]],Table1[RANK]))</f>
        <v>190</v>
      </c>
      <c r="AH203">
        <f>COUNTIFS(Table1[COMPETITOR],Table2[[#This Row],[Athelete]],Table1[WR],"Y")</f>
        <v>0</v>
      </c>
      <c r="AI203">
        <f>COUNTIFS(Table1[COMPETITOR],Table2[[#This Row],[Athelete]],Table1[SB],"Y")</f>
        <v>0</v>
      </c>
      <c r="AJ203">
        <f>COUNTIFS(Table1[COMPETITOR],Table2[[#This Row],[Athelete]],Table1[POS],"1")</f>
        <v>0</v>
      </c>
      <c r="AK203" s="2">
        <f t="array" ref="AK203">MIN(IF(Table1[COMPETITOR]=Table2[[#This Row],[Athelete]],Table1[YEAR]))</f>
        <v>1988</v>
      </c>
      <c r="AL203" s="2">
        <f t="array" ref="AL203">MAX(IF(Table1[COMPETITOR]=Table2[[#This Row],[Athelete]],Table1[YEAR]))</f>
        <v>1988</v>
      </c>
    </row>
    <row r="204" spans="1:38" x14ac:dyDescent="0.25">
      <c r="B204" s="3">
        <v>9.91</v>
      </c>
      <c r="C204" t="s">
        <v>60</v>
      </c>
      <c r="D204" t="s">
        <v>58</v>
      </c>
      <c r="E204" s="1">
        <v>27233</v>
      </c>
      <c r="F204" t="s">
        <v>19</v>
      </c>
      <c r="G204" t="s">
        <v>158</v>
      </c>
      <c r="H204" t="s">
        <v>64</v>
      </c>
      <c r="I204" s="1">
        <v>36393</v>
      </c>
      <c r="J204" s="2">
        <f>YEAR(Table1[[#This Row],[DATE]])</f>
        <v>1999</v>
      </c>
      <c r="K204" t="s">
        <v>630</v>
      </c>
      <c r="L204" t="s">
        <v>631</v>
      </c>
      <c r="M204" t="str">
        <f t="array" ref="M204">IF(Table1[[#This Row],[MARK]]=MIN(IF(Table1[YEAR]=Table1[[#This Row],[YEAR]],Table1[MARK])),"Y","N")</f>
        <v>N</v>
      </c>
      <c r="AD204" t="s">
        <v>503</v>
      </c>
      <c r="AE204">
        <f>COUNTIFS(Table1[COMPETITOR],Table2[[#This Row],[Athelete]],Table1[MARK],"&lt;10")</f>
        <v>0</v>
      </c>
      <c r="AF204" s="2">
        <f t="array" ref="AF204">MIN(IF(Table1[COMPETITOR]=Table2[[#This Row],[Athelete]],Table1[MARK]))</f>
        <v>10.07</v>
      </c>
      <c r="AG204" s="2">
        <f t="array" ref="AG204">MAX(IF(Table1[COMPETITOR]=Table2[[#This Row],[Athelete]],Table1[RANK]))</f>
        <v>190</v>
      </c>
      <c r="AH204">
        <f>COUNTIFS(Table1[COMPETITOR],Table2[[#This Row],[Athelete]],Table1[WR],"Y")</f>
        <v>0</v>
      </c>
      <c r="AI204">
        <f>COUNTIFS(Table1[COMPETITOR],Table2[[#This Row],[Athelete]],Table1[SB],"Y")</f>
        <v>0</v>
      </c>
      <c r="AJ204">
        <f>COUNTIFS(Table1[COMPETITOR],Table2[[#This Row],[Athelete]],Table1[POS],"1")</f>
        <v>0</v>
      </c>
      <c r="AK204" s="2">
        <f t="array" ref="AK204">MIN(IF(Table1[COMPETITOR]=Table2[[#This Row],[Athelete]],Table1[YEAR]))</f>
        <v>1995</v>
      </c>
      <c r="AL204" s="2">
        <f t="array" ref="AL204">MAX(IF(Table1[COMPETITOR]=Table2[[#This Row],[Athelete]],Table1[YEAR]))</f>
        <v>1995</v>
      </c>
    </row>
    <row r="205" spans="1:38" x14ac:dyDescent="0.25">
      <c r="B205" s="3">
        <v>9.91</v>
      </c>
      <c r="C205" t="s">
        <v>54</v>
      </c>
      <c r="D205" t="s">
        <v>58</v>
      </c>
      <c r="E205" s="1">
        <v>27233</v>
      </c>
      <c r="F205" t="s">
        <v>19</v>
      </c>
      <c r="G205">
        <v>1</v>
      </c>
      <c r="H205" t="s">
        <v>159</v>
      </c>
      <c r="I205" s="1">
        <v>36598</v>
      </c>
      <c r="J205" s="2">
        <f>YEAR(Table1[[#This Row],[DATE]])</f>
        <v>2000</v>
      </c>
      <c r="K205" t="s">
        <v>631</v>
      </c>
      <c r="L205" t="s">
        <v>631</v>
      </c>
      <c r="M205" t="str">
        <f t="array" ref="M205">IF(Table1[[#This Row],[MARK]]=MIN(IF(Table1[YEAR]=Table1[[#This Row],[YEAR]],Table1[MARK])),"Y","N")</f>
        <v>N</v>
      </c>
      <c r="AD205" t="s">
        <v>508</v>
      </c>
      <c r="AE205">
        <f>COUNTIFS(Table1[COMPETITOR],Table2[[#This Row],[Athelete]],Table1[MARK],"&lt;10")</f>
        <v>0</v>
      </c>
      <c r="AF205" s="2">
        <f t="array" ref="AF205">MIN(IF(Table1[COMPETITOR]=Table2[[#This Row],[Athelete]],Table1[MARK]))</f>
        <v>10.07</v>
      </c>
      <c r="AG205" s="2">
        <f t="array" ref="AG205">MAX(IF(Table1[COMPETITOR]=Table2[[#This Row],[Athelete]],Table1[RANK]))</f>
        <v>190</v>
      </c>
      <c r="AH205">
        <f>COUNTIFS(Table1[COMPETITOR],Table2[[#This Row],[Athelete]],Table1[WR],"Y")</f>
        <v>0</v>
      </c>
      <c r="AI205">
        <f>COUNTIFS(Table1[COMPETITOR],Table2[[#This Row],[Athelete]],Table1[SB],"Y")</f>
        <v>0</v>
      </c>
      <c r="AJ205">
        <f>COUNTIFS(Table1[COMPETITOR],Table2[[#This Row],[Athelete]],Table1[POS],"1")</f>
        <v>0</v>
      </c>
      <c r="AK205" s="2">
        <f t="array" ref="AK205">MIN(IF(Table1[COMPETITOR]=Table2[[#This Row],[Athelete]],Table1[YEAR]))</f>
        <v>2000</v>
      </c>
      <c r="AL205" s="2">
        <f t="array" ref="AL205">MAX(IF(Table1[COMPETITOR]=Table2[[#This Row],[Athelete]],Table1[YEAR]))</f>
        <v>2000</v>
      </c>
    </row>
    <row r="206" spans="1:38" x14ac:dyDescent="0.25">
      <c r="B206" s="3">
        <v>9.91</v>
      </c>
      <c r="C206" t="s">
        <v>50</v>
      </c>
      <c r="D206" t="s">
        <v>58</v>
      </c>
      <c r="E206" s="1">
        <v>27233</v>
      </c>
      <c r="F206" t="s">
        <v>19</v>
      </c>
      <c r="G206">
        <v>1</v>
      </c>
      <c r="H206" t="s">
        <v>59</v>
      </c>
      <c r="I206" s="1">
        <v>37053</v>
      </c>
      <c r="J206" s="2">
        <f>YEAR(Table1[[#This Row],[DATE]])</f>
        <v>2001</v>
      </c>
      <c r="K206" t="s">
        <v>631</v>
      </c>
      <c r="L206" t="s">
        <v>631</v>
      </c>
      <c r="M206" t="str">
        <f t="array" ref="M206">IF(Table1[[#This Row],[MARK]]=MIN(IF(Table1[YEAR]=Table1[[#This Row],[YEAR]],Table1[MARK])),"Y","N")</f>
        <v>N</v>
      </c>
      <c r="AD206" t="s">
        <v>509</v>
      </c>
      <c r="AE206">
        <f>COUNTIFS(Table1[COMPETITOR],Table2[[#This Row],[Athelete]],Table1[MARK],"&lt;10")</f>
        <v>0</v>
      </c>
      <c r="AF206" s="2">
        <f t="array" ref="AF206">MIN(IF(Table1[COMPETITOR]=Table2[[#This Row],[Athelete]],Table1[MARK]))</f>
        <v>10.07</v>
      </c>
      <c r="AG206" s="2">
        <f t="array" ref="AG206">MAX(IF(Table1[COMPETITOR]=Table2[[#This Row],[Athelete]],Table1[RANK]))</f>
        <v>190</v>
      </c>
      <c r="AH206">
        <f>COUNTIFS(Table1[COMPETITOR],Table2[[#This Row],[Athelete]],Table1[WR],"Y")</f>
        <v>0</v>
      </c>
      <c r="AI206">
        <f>COUNTIFS(Table1[COMPETITOR],Table2[[#This Row],[Athelete]],Table1[SB],"Y")</f>
        <v>0</v>
      </c>
      <c r="AJ206">
        <f>COUNTIFS(Table1[COMPETITOR],Table2[[#This Row],[Athelete]],Table1[POS],"1")</f>
        <v>0</v>
      </c>
      <c r="AK206" s="2">
        <f t="array" ref="AK206">MIN(IF(Table1[COMPETITOR]=Table2[[#This Row],[Athelete]],Table1[YEAR]))</f>
        <v>2000</v>
      </c>
      <c r="AL206" s="2">
        <f t="array" ref="AL206">MAX(IF(Table1[COMPETITOR]=Table2[[#This Row],[Athelete]],Table1[YEAR]))</f>
        <v>2000</v>
      </c>
    </row>
    <row r="207" spans="1:38" x14ac:dyDescent="0.25">
      <c r="B207" s="3">
        <v>9.91</v>
      </c>
      <c r="C207" t="s">
        <v>21</v>
      </c>
      <c r="D207" t="s">
        <v>28</v>
      </c>
      <c r="E207" s="1">
        <v>30278</v>
      </c>
      <c r="F207" t="s">
        <v>11</v>
      </c>
      <c r="G207">
        <v>1</v>
      </c>
      <c r="H207" t="s">
        <v>650</v>
      </c>
      <c r="I207" s="1">
        <v>38165</v>
      </c>
      <c r="J207" s="2">
        <f>YEAR(Table1[[#This Row],[DATE]])</f>
        <v>2004</v>
      </c>
      <c r="K207" t="s">
        <v>631</v>
      </c>
      <c r="L207" t="s">
        <v>631</v>
      </c>
      <c r="M207" t="str">
        <f t="array" ref="M207">IF(Table1[[#This Row],[MARK]]=MIN(IF(Table1[YEAR]=Table1[[#This Row],[YEAR]],Table1[MARK])),"Y","N")</f>
        <v>N</v>
      </c>
      <c r="AD207" t="s">
        <v>510</v>
      </c>
      <c r="AE207">
        <f>COUNTIFS(Table1[COMPETITOR],Table2[[#This Row],[Athelete]],Table1[MARK],"&lt;10")</f>
        <v>0</v>
      </c>
      <c r="AF207" s="2">
        <f t="array" ref="AF207">MIN(IF(Table1[COMPETITOR]=Table2[[#This Row],[Athelete]],Table1[MARK]))</f>
        <v>10.07</v>
      </c>
      <c r="AG207" s="2">
        <f t="array" ref="AG207">MAX(IF(Table1[COMPETITOR]=Table2[[#This Row],[Athelete]],Table1[RANK]))</f>
        <v>190</v>
      </c>
      <c r="AH207">
        <f>COUNTIFS(Table1[COMPETITOR],Table2[[#This Row],[Athelete]],Table1[WR],"Y")</f>
        <v>0</v>
      </c>
      <c r="AI207">
        <f>COUNTIFS(Table1[COMPETITOR],Table2[[#This Row],[Athelete]],Table1[SB],"Y")</f>
        <v>0</v>
      </c>
      <c r="AJ207">
        <f>COUNTIFS(Table1[COMPETITOR],Table2[[#This Row],[Athelete]],Table1[POS],"1")</f>
        <v>0</v>
      </c>
      <c r="AK207" s="2">
        <f t="array" ref="AK207">MIN(IF(Table1[COMPETITOR]=Table2[[#This Row],[Athelete]],Table1[YEAR]))</f>
        <v>2003</v>
      </c>
      <c r="AL207" s="2">
        <f t="array" ref="AL207">MAX(IF(Table1[COMPETITOR]=Table2[[#This Row],[Athelete]],Table1[YEAR]))</f>
        <v>2003</v>
      </c>
    </row>
    <row r="208" spans="1:38" x14ac:dyDescent="0.25">
      <c r="B208" s="3">
        <v>9.91</v>
      </c>
      <c r="C208" t="s">
        <v>15</v>
      </c>
      <c r="D208" t="s">
        <v>58</v>
      </c>
      <c r="E208" s="1">
        <v>27233</v>
      </c>
      <c r="F208" t="s">
        <v>19</v>
      </c>
      <c r="G208">
        <v>1</v>
      </c>
      <c r="H208" t="s">
        <v>160</v>
      </c>
      <c r="I208" s="1">
        <v>38179</v>
      </c>
      <c r="J208" s="2">
        <f>YEAR(Table1[[#This Row],[DATE]])</f>
        <v>2004</v>
      </c>
      <c r="K208" t="s">
        <v>631</v>
      </c>
      <c r="L208" t="s">
        <v>631</v>
      </c>
      <c r="M208" t="str">
        <f t="array" ref="M208">IF(Table1[[#This Row],[MARK]]=MIN(IF(Table1[YEAR]=Table1[[#This Row],[YEAR]],Table1[MARK])),"Y","N")</f>
        <v>N</v>
      </c>
      <c r="AD208" t="s">
        <v>513</v>
      </c>
      <c r="AE208">
        <f>COUNTIFS(Table1[COMPETITOR],Table2[[#This Row],[Athelete]],Table1[MARK],"&lt;10")</f>
        <v>0</v>
      </c>
      <c r="AF208" s="2">
        <f t="array" ref="AF208">MIN(IF(Table1[COMPETITOR]=Table2[[#This Row],[Athelete]],Table1[MARK]))</f>
        <v>10.07</v>
      </c>
      <c r="AG208" s="2">
        <f t="array" ref="AG208">MAX(IF(Table1[COMPETITOR]=Table2[[#This Row],[Athelete]],Table1[RANK]))</f>
        <v>190</v>
      </c>
      <c r="AH208">
        <f>COUNTIFS(Table1[COMPETITOR],Table2[[#This Row],[Athelete]],Table1[WR],"Y")</f>
        <v>0</v>
      </c>
      <c r="AI208">
        <f>COUNTIFS(Table1[COMPETITOR],Table2[[#This Row],[Athelete]],Table1[SB],"Y")</f>
        <v>0</v>
      </c>
      <c r="AJ208">
        <f>COUNTIFS(Table1[COMPETITOR],Table2[[#This Row],[Athelete]],Table1[POS],"1")</f>
        <v>0</v>
      </c>
      <c r="AK208" s="2">
        <f t="array" ref="AK208">MIN(IF(Table1[COMPETITOR]=Table2[[#This Row],[Athelete]],Table1[YEAR]))</f>
        <v>2004</v>
      </c>
      <c r="AL208" s="2">
        <f t="array" ref="AL208">MAX(IF(Table1[COMPETITOR]=Table2[[#This Row],[Athelete]],Table1[YEAR]))</f>
        <v>2004</v>
      </c>
    </row>
    <row r="209" spans="1:38" x14ac:dyDescent="0.25">
      <c r="B209" s="3">
        <v>9.91</v>
      </c>
      <c r="C209" t="s">
        <v>50</v>
      </c>
      <c r="D209" t="s">
        <v>28</v>
      </c>
      <c r="E209" s="1">
        <v>30278</v>
      </c>
      <c r="F209" t="s">
        <v>11</v>
      </c>
      <c r="G209">
        <v>1</v>
      </c>
      <c r="H209" t="s">
        <v>268</v>
      </c>
      <c r="I209" s="1">
        <v>38198</v>
      </c>
      <c r="J209" s="2">
        <f>YEAR(Table1[[#This Row],[DATE]])</f>
        <v>2004</v>
      </c>
      <c r="K209" t="s">
        <v>631</v>
      </c>
      <c r="L209" t="s">
        <v>631</v>
      </c>
      <c r="M209" t="str">
        <f t="array" ref="M209">IF(Table1[[#This Row],[MARK]]=MIN(IF(Table1[YEAR]=Table1[[#This Row],[YEAR]],Table1[MARK])),"Y","N")</f>
        <v>N</v>
      </c>
      <c r="AD209" t="s">
        <v>512</v>
      </c>
      <c r="AE209">
        <f>COUNTIFS(Table1[COMPETITOR],Table2[[#This Row],[Athelete]],Table1[MARK],"&lt;10")</f>
        <v>0</v>
      </c>
      <c r="AF209" s="2">
        <f t="array" ref="AF209">MIN(IF(Table1[COMPETITOR]=Table2[[#This Row],[Athelete]],Table1[MARK]))</f>
        <v>10.07</v>
      </c>
      <c r="AG209" s="2">
        <f t="array" ref="AG209">MAX(IF(Table1[COMPETITOR]=Table2[[#This Row],[Athelete]],Table1[RANK]))</f>
        <v>190</v>
      </c>
      <c r="AH209">
        <f>COUNTIFS(Table1[COMPETITOR],Table2[[#This Row],[Athelete]],Table1[WR],"Y")</f>
        <v>0</v>
      </c>
      <c r="AI209">
        <f>COUNTIFS(Table1[COMPETITOR],Table2[[#This Row],[Athelete]],Table1[SB],"Y")</f>
        <v>0</v>
      </c>
      <c r="AJ209">
        <f>COUNTIFS(Table1[COMPETITOR],Table2[[#This Row],[Athelete]],Table1[POS],"1")</f>
        <v>0</v>
      </c>
      <c r="AK209" s="2">
        <f t="array" ref="AK209">MIN(IF(Table1[COMPETITOR]=Table2[[#This Row],[Athelete]],Table1[YEAR]))</f>
        <v>2004</v>
      </c>
      <c r="AL209" s="2">
        <f t="array" ref="AL209">MAX(IF(Table1[COMPETITOR]=Table2[[#This Row],[Athelete]],Table1[YEAR]))</f>
        <v>2004</v>
      </c>
    </row>
    <row r="210" spans="1:38" x14ac:dyDescent="0.25">
      <c r="B210" s="3">
        <v>9.91</v>
      </c>
      <c r="C210" t="s">
        <v>161</v>
      </c>
      <c r="D210" t="s">
        <v>28</v>
      </c>
      <c r="E210" s="1">
        <v>30278</v>
      </c>
      <c r="F210" t="s">
        <v>11</v>
      </c>
      <c r="G210">
        <v>1</v>
      </c>
      <c r="H210" t="s">
        <v>268</v>
      </c>
      <c r="I210" s="1">
        <v>38926</v>
      </c>
      <c r="J210" s="2">
        <f>YEAR(Table1[[#This Row],[DATE]])</f>
        <v>2006</v>
      </c>
      <c r="K210" t="s">
        <v>631</v>
      </c>
      <c r="L210" t="s">
        <v>631</v>
      </c>
      <c r="M210" t="str">
        <f t="array" ref="M210">IF(Table1[[#This Row],[MARK]]=MIN(IF(Table1[YEAR]=Table1[[#This Row],[YEAR]],Table1[MARK])),"Y","N")</f>
        <v>N</v>
      </c>
      <c r="AD210" t="s">
        <v>514</v>
      </c>
      <c r="AE210">
        <f>COUNTIFS(Table1[COMPETITOR],Table2[[#This Row],[Athelete]],Table1[MARK],"&lt;10")</f>
        <v>0</v>
      </c>
      <c r="AF210" s="2">
        <f t="array" ref="AF210">MIN(IF(Table1[COMPETITOR]=Table2[[#This Row],[Athelete]],Table1[MARK]))</f>
        <v>10.07</v>
      </c>
      <c r="AG210" s="2">
        <f t="array" ref="AG210">MAX(IF(Table1[COMPETITOR]=Table2[[#This Row],[Athelete]],Table1[RANK]))</f>
        <v>190</v>
      </c>
      <c r="AH210">
        <f>COUNTIFS(Table1[COMPETITOR],Table2[[#This Row],[Athelete]],Table1[WR],"Y")</f>
        <v>0</v>
      </c>
      <c r="AI210">
        <f>COUNTIFS(Table1[COMPETITOR],Table2[[#This Row],[Athelete]],Table1[SB],"Y")</f>
        <v>0</v>
      </c>
      <c r="AJ210">
        <f>COUNTIFS(Table1[COMPETITOR],Table2[[#This Row],[Athelete]],Table1[POS],"1")</f>
        <v>0</v>
      </c>
      <c r="AK210" s="2">
        <f t="array" ref="AK210">MIN(IF(Table1[COMPETITOR]=Table2[[#This Row],[Athelete]],Table1[YEAR]))</f>
        <v>2006</v>
      </c>
      <c r="AL210" s="2">
        <f t="array" ref="AL210">MAX(IF(Table1[COMPETITOR]=Table2[[#This Row],[Athelete]],Table1[YEAR]))</f>
        <v>2006</v>
      </c>
    </row>
    <row r="211" spans="1:38" x14ac:dyDescent="0.25">
      <c r="A211">
        <v>30</v>
      </c>
      <c r="B211" s="3">
        <v>9.91</v>
      </c>
      <c r="C211" t="s">
        <v>9</v>
      </c>
      <c r="D211" t="s">
        <v>162</v>
      </c>
      <c r="E211" s="1">
        <v>29239</v>
      </c>
      <c r="F211" t="s">
        <v>19</v>
      </c>
      <c r="G211">
        <v>2</v>
      </c>
      <c r="H211" t="s">
        <v>77</v>
      </c>
      <c r="I211" s="1">
        <v>38969</v>
      </c>
      <c r="J211" s="2">
        <f>YEAR(Table1[[#This Row],[DATE]])</f>
        <v>2006</v>
      </c>
      <c r="K211" t="s">
        <v>631</v>
      </c>
      <c r="L211" t="s">
        <v>631</v>
      </c>
      <c r="M211" t="str">
        <f t="array" ref="M211">IF(Table1[[#This Row],[MARK]]=MIN(IF(Table1[YEAR]=Table1[[#This Row],[YEAR]],Table1[MARK])),"Y","N")</f>
        <v>N</v>
      </c>
      <c r="AD211" t="s">
        <v>516</v>
      </c>
      <c r="AE211">
        <f>COUNTIFS(Table1[COMPETITOR],Table2[[#This Row],[Athelete]],Table1[MARK],"&lt;10")</f>
        <v>0</v>
      </c>
      <c r="AF211" s="2">
        <f t="array" ref="AF211">MIN(IF(Table1[COMPETITOR]=Table2[[#This Row],[Athelete]],Table1[MARK]))</f>
        <v>10.07</v>
      </c>
      <c r="AG211" s="2">
        <f t="array" ref="AG211">MAX(IF(Table1[COMPETITOR]=Table2[[#This Row],[Athelete]],Table1[RANK]))</f>
        <v>190</v>
      </c>
      <c r="AH211">
        <f>COUNTIFS(Table1[COMPETITOR],Table2[[#This Row],[Athelete]],Table1[WR],"Y")</f>
        <v>0</v>
      </c>
      <c r="AI211">
        <f>COUNTIFS(Table1[COMPETITOR],Table2[[#This Row],[Athelete]],Table1[SB],"Y")</f>
        <v>0</v>
      </c>
      <c r="AJ211">
        <f>COUNTIFS(Table1[COMPETITOR],Table2[[#This Row],[Athelete]],Table1[POS],"1")</f>
        <v>0</v>
      </c>
      <c r="AK211" s="2">
        <f t="array" ref="AK211">MIN(IF(Table1[COMPETITOR]=Table2[[#This Row],[Athelete]],Table1[YEAR]))</f>
        <v>2008</v>
      </c>
      <c r="AL211" s="2">
        <f t="array" ref="AL211">MAX(IF(Table1[COMPETITOR]=Table2[[#This Row],[Athelete]],Table1[YEAR]))</f>
        <v>2008</v>
      </c>
    </row>
    <row r="212" spans="1:38" x14ac:dyDescent="0.25">
      <c r="A212">
        <v>30</v>
      </c>
      <c r="B212" s="3">
        <v>9.91</v>
      </c>
      <c r="C212" t="s">
        <v>78</v>
      </c>
      <c r="D212" t="s">
        <v>163</v>
      </c>
      <c r="E212" s="1">
        <v>30686</v>
      </c>
      <c r="F212" t="s">
        <v>164</v>
      </c>
      <c r="G212">
        <v>2</v>
      </c>
      <c r="H212" t="s">
        <v>95</v>
      </c>
      <c r="I212" s="1">
        <v>39320</v>
      </c>
      <c r="J212" s="2">
        <f>YEAR(Table1[[#This Row],[DATE]])</f>
        <v>2007</v>
      </c>
      <c r="K212" t="s">
        <v>630</v>
      </c>
      <c r="L212" t="s">
        <v>631</v>
      </c>
      <c r="M212" t="str">
        <f t="array" ref="M212">IF(Table1[[#This Row],[MARK]]=MIN(IF(Table1[YEAR]=Table1[[#This Row],[YEAR]],Table1[MARK])),"Y","N")</f>
        <v>N</v>
      </c>
      <c r="AD212" t="s">
        <v>518</v>
      </c>
      <c r="AE212">
        <f>COUNTIFS(Table1[COMPETITOR],Table2[[#This Row],[Athelete]],Table1[MARK],"&lt;10")</f>
        <v>0</v>
      </c>
      <c r="AF212" s="2">
        <f t="array" ref="AF212">MIN(IF(Table1[COMPETITOR]=Table2[[#This Row],[Athelete]],Table1[MARK]))</f>
        <v>10.07</v>
      </c>
      <c r="AG212" s="2">
        <f t="array" ref="AG212">MAX(IF(Table1[COMPETITOR]=Table2[[#This Row],[Athelete]],Table1[RANK]))</f>
        <v>190</v>
      </c>
      <c r="AH212">
        <f>COUNTIFS(Table1[COMPETITOR],Table2[[#This Row],[Athelete]],Table1[WR],"Y")</f>
        <v>0</v>
      </c>
      <c r="AI212">
        <f>COUNTIFS(Table1[COMPETITOR],Table2[[#This Row],[Athelete]],Table1[SB],"Y")</f>
        <v>0</v>
      </c>
      <c r="AJ212">
        <f>COUNTIFS(Table1[COMPETITOR],Table2[[#This Row],[Athelete]],Table1[POS],"1")</f>
        <v>0</v>
      </c>
      <c r="AK212" s="2">
        <f t="array" ref="AK212">MIN(IF(Table1[COMPETITOR]=Table2[[#This Row],[Athelete]],Table1[YEAR]))</f>
        <v>2009</v>
      </c>
      <c r="AL212" s="2">
        <f t="array" ref="AL212">MAX(IF(Table1[COMPETITOR]=Table2[[#This Row],[Athelete]],Table1[YEAR]))</f>
        <v>2009</v>
      </c>
    </row>
    <row r="213" spans="1:38" x14ac:dyDescent="0.25">
      <c r="B213" s="3">
        <v>9.91</v>
      </c>
      <c r="C213" t="s">
        <v>15</v>
      </c>
      <c r="D213" t="s">
        <v>133</v>
      </c>
      <c r="E213" s="1">
        <v>31443</v>
      </c>
      <c r="F213" t="s">
        <v>19</v>
      </c>
      <c r="G213">
        <v>3</v>
      </c>
      <c r="H213" t="s">
        <v>16</v>
      </c>
      <c r="I213" s="1">
        <v>39676</v>
      </c>
      <c r="J213" s="2">
        <f>YEAR(Table1[[#This Row],[DATE]])</f>
        <v>2008</v>
      </c>
      <c r="K213" t="s">
        <v>631</v>
      </c>
      <c r="L213" t="s">
        <v>631</v>
      </c>
      <c r="M213" t="str">
        <f t="array" ref="M213">IF(Table1[[#This Row],[MARK]]=MIN(IF(Table1[YEAR]=Table1[[#This Row],[YEAR]],Table1[MARK])),"Y","N")</f>
        <v>N</v>
      </c>
      <c r="AD213" t="s">
        <v>520</v>
      </c>
      <c r="AE213">
        <f>COUNTIFS(Table1[COMPETITOR],Table2[[#This Row],[Athelete]],Table1[MARK],"&lt;10")</f>
        <v>0</v>
      </c>
      <c r="AF213" s="2">
        <f t="array" ref="AF213">MIN(IF(Table1[COMPETITOR]=Table2[[#This Row],[Athelete]],Table1[MARK]))</f>
        <v>10.07</v>
      </c>
      <c r="AG213" s="2">
        <f t="array" ref="AG213">MAX(IF(Table1[COMPETITOR]=Table2[[#This Row],[Athelete]],Table1[RANK]))</f>
        <v>190</v>
      </c>
      <c r="AH213">
        <f>COUNTIFS(Table1[COMPETITOR],Table2[[#This Row],[Athelete]],Table1[WR],"Y")</f>
        <v>0</v>
      </c>
      <c r="AI213">
        <f>COUNTIFS(Table1[COMPETITOR],Table2[[#This Row],[Athelete]],Table1[SB],"Y")</f>
        <v>0</v>
      </c>
      <c r="AJ213">
        <f>COUNTIFS(Table1[COMPETITOR],Table2[[#This Row],[Athelete]],Table1[POS],"1")</f>
        <v>0</v>
      </c>
      <c r="AK213" s="2">
        <f t="array" ref="AK213">MIN(IF(Table1[COMPETITOR]=Table2[[#This Row],[Athelete]],Table1[YEAR]))</f>
        <v>2012</v>
      </c>
      <c r="AL213" s="2">
        <f t="array" ref="AL213">MAX(IF(Table1[COMPETITOR]=Table2[[#This Row],[Athelete]],Table1[YEAR]))</f>
        <v>2012</v>
      </c>
    </row>
    <row r="214" spans="1:38" x14ac:dyDescent="0.25">
      <c r="B214" s="3">
        <v>9.91</v>
      </c>
      <c r="C214" t="s">
        <v>113</v>
      </c>
      <c r="D214" t="s">
        <v>28</v>
      </c>
      <c r="E214" s="1">
        <v>30278</v>
      </c>
      <c r="F214" t="s">
        <v>11</v>
      </c>
      <c r="G214" t="s">
        <v>123</v>
      </c>
      <c r="H214" t="s">
        <v>16</v>
      </c>
      <c r="I214" s="1">
        <v>39676</v>
      </c>
      <c r="J214" s="2">
        <f>YEAR(Table1[[#This Row],[DATE]])</f>
        <v>2008</v>
      </c>
      <c r="K214" t="s">
        <v>631</v>
      </c>
      <c r="L214" t="s">
        <v>631</v>
      </c>
      <c r="M214" t="str">
        <f t="array" ref="M214">IF(Table1[[#This Row],[MARK]]=MIN(IF(Table1[YEAR]=Table1[[#This Row],[YEAR]],Table1[MARK])),"Y","N")</f>
        <v>N</v>
      </c>
      <c r="AD214" t="s">
        <v>526</v>
      </c>
      <c r="AE214">
        <f>COUNTIFS(Table1[COMPETITOR],Table2[[#This Row],[Athelete]],Table1[MARK],"&lt;10")</f>
        <v>0</v>
      </c>
      <c r="AF214" s="2">
        <f t="array" ref="AF214">MIN(IF(Table1[COMPETITOR]=Table2[[#This Row],[Athelete]],Table1[MARK]))</f>
        <v>10.07</v>
      </c>
      <c r="AG214" s="2">
        <f t="array" ref="AG214">MAX(IF(Table1[COMPETITOR]=Table2[[#This Row],[Athelete]],Table1[RANK]))</f>
        <v>190</v>
      </c>
      <c r="AH214">
        <f>COUNTIFS(Table1[COMPETITOR],Table2[[#This Row],[Athelete]],Table1[WR],"Y")</f>
        <v>0</v>
      </c>
      <c r="AI214">
        <f>COUNTIFS(Table1[COMPETITOR],Table2[[#This Row],[Athelete]],Table1[SB],"Y")</f>
        <v>0</v>
      </c>
      <c r="AJ214">
        <f>COUNTIFS(Table1[COMPETITOR],Table2[[#This Row],[Athelete]],Table1[POS],"1")</f>
        <v>0</v>
      </c>
      <c r="AK214" s="2">
        <f t="array" ref="AK214">MIN(IF(Table1[COMPETITOR]=Table2[[#This Row],[Athelete]],Table1[YEAR]))</f>
        <v>2013</v>
      </c>
      <c r="AL214" s="2">
        <f t="array" ref="AL214">MAX(IF(Table1[COMPETITOR]=Table2[[#This Row],[Athelete]],Table1[YEAR]))</f>
        <v>2013</v>
      </c>
    </row>
    <row r="215" spans="1:38" x14ac:dyDescent="0.25">
      <c r="A215">
        <v>30</v>
      </c>
      <c r="B215" s="3">
        <v>9.91</v>
      </c>
      <c r="C215" t="s">
        <v>60</v>
      </c>
      <c r="D215" t="s">
        <v>165</v>
      </c>
      <c r="E215" s="1">
        <v>31664</v>
      </c>
      <c r="F215" t="s">
        <v>166</v>
      </c>
      <c r="G215">
        <v>2</v>
      </c>
      <c r="H215" t="s">
        <v>61</v>
      </c>
      <c r="I215" s="1">
        <v>40011</v>
      </c>
      <c r="J215" s="2">
        <f>YEAR(Table1[[#This Row],[DATE]])</f>
        <v>2009</v>
      </c>
      <c r="K215" t="s">
        <v>631</v>
      </c>
      <c r="L215" t="s">
        <v>631</v>
      </c>
      <c r="M215" t="str">
        <f t="array" ref="M215">IF(Table1[[#This Row],[MARK]]=MIN(IF(Table1[YEAR]=Table1[[#This Row],[YEAR]],Table1[MARK])),"Y","N")</f>
        <v>N</v>
      </c>
      <c r="AD215" t="s">
        <v>524</v>
      </c>
      <c r="AE215">
        <f>COUNTIFS(Table1[COMPETITOR],Table2[[#This Row],[Athelete]],Table1[MARK],"&lt;10")</f>
        <v>0</v>
      </c>
      <c r="AF215" s="2">
        <f t="array" ref="AF215">MIN(IF(Table1[COMPETITOR]=Table2[[#This Row],[Athelete]],Table1[MARK]))</f>
        <v>10.07</v>
      </c>
      <c r="AG215" s="2">
        <f t="array" ref="AG215">MAX(IF(Table1[COMPETITOR]=Table2[[#This Row],[Athelete]],Table1[RANK]))</f>
        <v>190</v>
      </c>
      <c r="AH215">
        <f>COUNTIFS(Table1[COMPETITOR],Table2[[#This Row],[Athelete]],Table1[WR],"Y")</f>
        <v>0</v>
      </c>
      <c r="AI215">
        <f>COUNTIFS(Table1[COMPETITOR],Table2[[#This Row],[Athelete]],Table1[SB],"Y")</f>
        <v>0</v>
      </c>
      <c r="AJ215">
        <f>COUNTIFS(Table1[COMPETITOR],Table2[[#This Row],[Athelete]],Table1[POS],"1")</f>
        <v>0</v>
      </c>
      <c r="AK215" s="2">
        <f t="array" ref="AK215">MIN(IF(Table1[COMPETITOR]=Table2[[#This Row],[Athelete]],Table1[YEAR]))</f>
        <v>2013</v>
      </c>
      <c r="AL215" s="2">
        <f t="array" ref="AL215">MAX(IF(Table1[COMPETITOR]=Table2[[#This Row],[Athelete]],Table1[YEAR]))</f>
        <v>2013</v>
      </c>
    </row>
    <row r="216" spans="1:38" x14ac:dyDescent="0.25">
      <c r="B216" s="3">
        <v>9.91</v>
      </c>
      <c r="C216" t="s">
        <v>167</v>
      </c>
      <c r="D216" t="s">
        <v>10</v>
      </c>
      <c r="E216" s="1">
        <v>31645</v>
      </c>
      <c r="F216" t="s">
        <v>11</v>
      </c>
      <c r="G216">
        <v>1</v>
      </c>
      <c r="H216" t="s">
        <v>268</v>
      </c>
      <c r="I216" s="1">
        <v>40018</v>
      </c>
      <c r="J216" s="2">
        <f>YEAR(Table1[[#This Row],[DATE]])</f>
        <v>2009</v>
      </c>
      <c r="K216" t="s">
        <v>631</v>
      </c>
      <c r="L216" t="s">
        <v>631</v>
      </c>
      <c r="M216" t="str">
        <f t="array" ref="M216">IF(Table1[[#This Row],[MARK]]=MIN(IF(Table1[YEAR]=Table1[[#This Row],[YEAR]],Table1[MARK])),"Y","N")</f>
        <v>N</v>
      </c>
      <c r="AD216" t="s">
        <v>528</v>
      </c>
      <c r="AE216">
        <f>COUNTIFS(Table1[COMPETITOR],Table2[[#This Row],[Athelete]],Table1[MARK],"&lt;10")</f>
        <v>0</v>
      </c>
      <c r="AF216" s="2">
        <f t="array" ref="AF216">MIN(IF(Table1[COMPETITOR]=Table2[[#This Row],[Athelete]],Table1[MARK]))</f>
        <v>10.07</v>
      </c>
      <c r="AG216" s="2">
        <f t="array" ref="AG216">MAX(IF(Table1[COMPETITOR]=Table2[[#This Row],[Athelete]],Table1[RANK]))</f>
        <v>190</v>
      </c>
      <c r="AH216">
        <f>COUNTIFS(Table1[COMPETITOR],Table2[[#This Row],[Athelete]],Table1[WR],"Y")</f>
        <v>0</v>
      </c>
      <c r="AI216">
        <f>COUNTIFS(Table1[COMPETITOR],Table2[[#This Row],[Athelete]],Table1[SB],"Y")</f>
        <v>0</v>
      </c>
      <c r="AJ216">
        <f>COUNTIFS(Table1[COMPETITOR],Table2[[#This Row],[Athelete]],Table1[POS],"1")</f>
        <v>0</v>
      </c>
      <c r="AK216" s="2">
        <f t="array" ref="AK216">MIN(IF(Table1[COMPETITOR]=Table2[[#This Row],[Athelete]],Table1[YEAR]))</f>
        <v>2014</v>
      </c>
      <c r="AL216" s="2">
        <f t="array" ref="AL216">MAX(IF(Table1[COMPETITOR]=Table2[[#This Row],[Athelete]],Table1[YEAR]))</f>
        <v>2014</v>
      </c>
    </row>
    <row r="217" spans="1:38" x14ac:dyDescent="0.25">
      <c r="B217" s="3">
        <v>9.91</v>
      </c>
      <c r="C217" t="s">
        <v>17</v>
      </c>
      <c r="D217" t="s">
        <v>56</v>
      </c>
      <c r="E217" s="1">
        <v>31331</v>
      </c>
      <c r="F217" t="s">
        <v>11</v>
      </c>
      <c r="G217">
        <v>4</v>
      </c>
      <c r="H217" t="s">
        <v>20</v>
      </c>
      <c r="I217" s="1">
        <v>40076</v>
      </c>
      <c r="J217" s="2">
        <f>YEAR(Table1[[#This Row],[DATE]])</f>
        <v>2009</v>
      </c>
      <c r="K217" t="s">
        <v>631</v>
      </c>
      <c r="L217" t="s">
        <v>631</v>
      </c>
      <c r="M217" t="str">
        <f t="array" ref="M217">IF(Table1[[#This Row],[MARK]]=MIN(IF(Table1[YEAR]=Table1[[#This Row],[YEAR]],Table1[MARK])),"Y","N")</f>
        <v>N</v>
      </c>
      <c r="AD217" t="s">
        <v>529</v>
      </c>
      <c r="AE217">
        <f>COUNTIFS(Table1[COMPETITOR],Table2[[#This Row],[Athelete]],Table1[MARK],"&lt;10")</f>
        <v>0</v>
      </c>
      <c r="AF217" s="2">
        <f t="array" ref="AF217">MIN(IF(Table1[COMPETITOR]=Table2[[#This Row],[Athelete]],Table1[MARK]))</f>
        <v>10.08</v>
      </c>
      <c r="AG217" s="2">
        <f t="array" ref="AG217">MAX(IF(Table1[COMPETITOR]=Table2[[#This Row],[Athelete]],Table1[RANK]))</f>
        <v>216</v>
      </c>
      <c r="AH217">
        <f>COUNTIFS(Table1[COMPETITOR],Table2[[#This Row],[Athelete]],Table1[WR],"Y")</f>
        <v>0</v>
      </c>
      <c r="AI217">
        <f>COUNTIFS(Table1[COMPETITOR],Table2[[#This Row],[Athelete]],Table1[SB],"Y")</f>
        <v>0</v>
      </c>
      <c r="AJ217">
        <f>COUNTIFS(Table1[COMPETITOR],Table2[[#This Row],[Athelete]],Table1[POS],"1")</f>
        <v>1</v>
      </c>
      <c r="AK217" s="2">
        <f t="array" ref="AK217">MIN(IF(Table1[COMPETITOR]=Table2[[#This Row],[Athelete]],Table1[YEAR]))</f>
        <v>1983</v>
      </c>
      <c r="AL217" s="2">
        <f t="array" ref="AL217">MAX(IF(Table1[COMPETITOR]=Table2[[#This Row],[Athelete]],Table1[YEAR]))</f>
        <v>1983</v>
      </c>
    </row>
    <row r="218" spans="1:38" x14ac:dyDescent="0.25">
      <c r="B218" s="3">
        <v>9.91</v>
      </c>
      <c r="C218" t="s">
        <v>50</v>
      </c>
      <c r="D218" t="s">
        <v>28</v>
      </c>
      <c r="E218" s="1">
        <v>30278</v>
      </c>
      <c r="F218" t="s">
        <v>11</v>
      </c>
      <c r="G218">
        <v>2</v>
      </c>
      <c r="H218" t="s">
        <v>61</v>
      </c>
      <c r="I218" s="1">
        <v>40375</v>
      </c>
      <c r="J218" s="2">
        <f>YEAR(Table1[[#This Row],[DATE]])</f>
        <v>2010</v>
      </c>
      <c r="K218" t="s">
        <v>631</v>
      </c>
      <c r="L218" t="s">
        <v>631</v>
      </c>
      <c r="M218" t="str">
        <f t="array" ref="M218">IF(Table1[[#This Row],[MARK]]=MIN(IF(Table1[YEAR]=Table1[[#This Row],[YEAR]],Table1[MARK])),"Y","N")</f>
        <v>N</v>
      </c>
      <c r="AD218" t="s">
        <v>535</v>
      </c>
      <c r="AE218">
        <f>COUNTIFS(Table1[COMPETITOR],Table2[[#This Row],[Athelete]],Table1[MARK],"&lt;10")</f>
        <v>0</v>
      </c>
      <c r="AF218" s="2">
        <f t="array" ref="AF218">MIN(IF(Table1[COMPETITOR]=Table2[[#This Row],[Athelete]],Table1[MARK]))</f>
        <v>10.08</v>
      </c>
      <c r="AG218" s="2">
        <f t="array" ref="AG218">MAX(IF(Table1[COMPETITOR]=Table2[[#This Row],[Athelete]],Table1[RANK]))</f>
        <v>216</v>
      </c>
      <c r="AH218">
        <f>COUNTIFS(Table1[COMPETITOR],Table2[[#This Row],[Athelete]],Table1[WR],"Y")</f>
        <v>0</v>
      </c>
      <c r="AI218">
        <f>COUNTIFS(Table1[COMPETITOR],Table2[[#This Row],[Athelete]],Table1[SB],"Y")</f>
        <v>0</v>
      </c>
      <c r="AJ218">
        <f>COUNTIFS(Table1[COMPETITOR],Table2[[#This Row],[Athelete]],Table1[POS],"1")</f>
        <v>1</v>
      </c>
      <c r="AK218" s="2">
        <f t="array" ref="AK218">MIN(IF(Table1[COMPETITOR]=Table2[[#This Row],[Athelete]],Table1[YEAR]))</f>
        <v>1993</v>
      </c>
      <c r="AL218" s="2">
        <f t="array" ref="AL218">MAX(IF(Table1[COMPETITOR]=Table2[[#This Row],[Athelete]],Table1[YEAR]))</f>
        <v>1993</v>
      </c>
    </row>
    <row r="219" spans="1:38" x14ac:dyDescent="0.25">
      <c r="B219" s="3">
        <v>9.91</v>
      </c>
      <c r="C219" t="s">
        <v>57</v>
      </c>
      <c r="D219" t="s">
        <v>22</v>
      </c>
      <c r="E219" s="1">
        <v>32868</v>
      </c>
      <c r="F219" t="s">
        <v>11</v>
      </c>
      <c r="G219">
        <v>3</v>
      </c>
      <c r="H219" t="s">
        <v>35</v>
      </c>
      <c r="I219" s="1">
        <v>40417</v>
      </c>
      <c r="J219" s="2">
        <f>YEAR(Table1[[#This Row],[DATE]])</f>
        <v>2010</v>
      </c>
      <c r="K219" t="s">
        <v>631</v>
      </c>
      <c r="L219" t="s">
        <v>631</v>
      </c>
      <c r="M219" t="str">
        <f t="array" ref="M219">IF(Table1[[#This Row],[MARK]]=MIN(IF(Table1[YEAR]=Table1[[#This Row],[YEAR]],Table1[MARK])),"Y","N")</f>
        <v>N</v>
      </c>
      <c r="AD219" t="s">
        <v>538</v>
      </c>
      <c r="AE219">
        <f>COUNTIFS(Table1[COMPETITOR],Table2[[#This Row],[Athelete]],Table1[MARK],"&lt;10")</f>
        <v>0</v>
      </c>
      <c r="AF219" s="2">
        <f t="array" ref="AF219">MIN(IF(Table1[COMPETITOR]=Table2[[#This Row],[Athelete]],Table1[MARK]))</f>
        <v>10.08</v>
      </c>
      <c r="AG219" s="2">
        <f t="array" ref="AG219">MAX(IF(Table1[COMPETITOR]=Table2[[#This Row],[Athelete]],Table1[RANK]))</f>
        <v>216</v>
      </c>
      <c r="AH219">
        <f>COUNTIFS(Table1[COMPETITOR],Table2[[#This Row],[Athelete]],Table1[WR],"Y")</f>
        <v>0</v>
      </c>
      <c r="AI219">
        <f>COUNTIFS(Table1[COMPETITOR],Table2[[#This Row],[Athelete]],Table1[SB],"Y")</f>
        <v>0</v>
      </c>
      <c r="AJ219">
        <f>COUNTIFS(Table1[COMPETITOR],Table2[[#This Row],[Athelete]],Table1[POS],"1")</f>
        <v>1</v>
      </c>
      <c r="AK219" s="2">
        <f t="array" ref="AK219">MIN(IF(Table1[COMPETITOR]=Table2[[#This Row],[Athelete]],Table1[YEAR]))</f>
        <v>1996</v>
      </c>
      <c r="AL219" s="2">
        <f t="array" ref="AL219">MAX(IF(Table1[COMPETITOR]=Table2[[#This Row],[Athelete]],Table1[YEAR]))</f>
        <v>1996</v>
      </c>
    </row>
    <row r="220" spans="1:38" x14ac:dyDescent="0.25">
      <c r="B220" s="3">
        <v>9.91</v>
      </c>
      <c r="C220" t="s">
        <v>52</v>
      </c>
      <c r="D220" t="s">
        <v>10</v>
      </c>
      <c r="E220" s="1">
        <v>31645</v>
      </c>
      <c r="F220" t="s">
        <v>11</v>
      </c>
      <c r="G220">
        <v>1</v>
      </c>
      <c r="H220" t="s">
        <v>36</v>
      </c>
      <c r="I220" s="1">
        <v>40628</v>
      </c>
      <c r="J220" s="2">
        <f>YEAR(Table1[[#This Row],[DATE]])</f>
        <v>2011</v>
      </c>
      <c r="K220" t="s">
        <v>631</v>
      </c>
      <c r="L220" t="s">
        <v>631</v>
      </c>
      <c r="M220" t="str">
        <f t="array" ref="M220">IF(Table1[[#This Row],[MARK]]=MIN(IF(Table1[YEAR]=Table1[[#This Row],[YEAR]],Table1[MARK])),"Y","N")</f>
        <v>N</v>
      </c>
      <c r="AD220" t="s">
        <v>543</v>
      </c>
      <c r="AE220">
        <f>COUNTIFS(Table1[COMPETITOR],Table2[[#This Row],[Athelete]],Table1[MARK],"&lt;10")</f>
        <v>0</v>
      </c>
      <c r="AF220" s="2">
        <f t="array" ref="AF220">MIN(IF(Table1[COMPETITOR]=Table2[[#This Row],[Athelete]],Table1[MARK]))</f>
        <v>10.08</v>
      </c>
      <c r="AG220" s="2">
        <f t="array" ref="AG220">MAX(IF(Table1[COMPETITOR]=Table2[[#This Row],[Athelete]],Table1[RANK]))</f>
        <v>216</v>
      </c>
      <c r="AH220">
        <f>COUNTIFS(Table1[COMPETITOR],Table2[[#This Row],[Athelete]],Table1[WR],"Y")</f>
        <v>0</v>
      </c>
      <c r="AI220">
        <f>COUNTIFS(Table1[COMPETITOR],Table2[[#This Row],[Athelete]],Table1[SB],"Y")</f>
        <v>0</v>
      </c>
      <c r="AJ220">
        <f>COUNTIFS(Table1[COMPETITOR],Table2[[#This Row],[Athelete]],Table1[POS],"1")</f>
        <v>1</v>
      </c>
      <c r="AK220" s="2">
        <f t="array" ref="AK220">MIN(IF(Table1[COMPETITOR]=Table2[[#This Row],[Athelete]],Table1[YEAR]))</f>
        <v>1999</v>
      </c>
      <c r="AL220" s="2">
        <f t="array" ref="AL220">MAX(IF(Table1[COMPETITOR]=Table2[[#This Row],[Athelete]],Table1[YEAR]))</f>
        <v>1999</v>
      </c>
    </row>
    <row r="221" spans="1:38" x14ac:dyDescent="0.25">
      <c r="B221" s="3">
        <v>9.91</v>
      </c>
      <c r="C221" t="s">
        <v>60</v>
      </c>
      <c r="D221" t="s">
        <v>10</v>
      </c>
      <c r="E221" s="1">
        <v>31645</v>
      </c>
      <c r="F221" t="s">
        <v>11</v>
      </c>
      <c r="G221" t="s">
        <v>25</v>
      </c>
      <c r="H221" t="s">
        <v>79</v>
      </c>
      <c r="I221" s="1">
        <v>40633</v>
      </c>
      <c r="J221" s="2">
        <f>YEAR(Table1[[#This Row],[DATE]])</f>
        <v>2011</v>
      </c>
      <c r="K221" t="s">
        <v>631</v>
      </c>
      <c r="L221" t="s">
        <v>631</v>
      </c>
      <c r="M221" t="str">
        <f t="array" ref="M221">IF(Table1[[#This Row],[MARK]]=MIN(IF(Table1[YEAR]=Table1[[#This Row],[YEAR]],Table1[MARK])),"Y","N")</f>
        <v>N</v>
      </c>
      <c r="AD221" t="s">
        <v>541</v>
      </c>
      <c r="AE221">
        <f>COUNTIFS(Table1[COMPETITOR],Table2[[#This Row],[Athelete]],Table1[MARK],"&lt;10")</f>
        <v>0</v>
      </c>
      <c r="AF221" s="2">
        <f t="array" ref="AF221">MIN(IF(Table1[COMPETITOR]=Table2[[#This Row],[Athelete]],Table1[MARK]))</f>
        <v>10.08</v>
      </c>
      <c r="AG221" s="2">
        <f t="array" ref="AG221">MAX(IF(Table1[COMPETITOR]=Table2[[#This Row],[Athelete]],Table1[RANK]))</f>
        <v>216</v>
      </c>
      <c r="AH221">
        <f>COUNTIFS(Table1[COMPETITOR],Table2[[#This Row],[Athelete]],Table1[WR],"Y")</f>
        <v>0</v>
      </c>
      <c r="AI221">
        <f>COUNTIFS(Table1[COMPETITOR],Table2[[#This Row],[Athelete]],Table1[SB],"Y")</f>
        <v>0</v>
      </c>
      <c r="AJ221">
        <f>COUNTIFS(Table1[COMPETITOR],Table2[[#This Row],[Athelete]],Table1[POS],"1")</f>
        <v>1</v>
      </c>
      <c r="AK221" s="2">
        <f t="array" ref="AK221">MIN(IF(Table1[COMPETITOR]=Table2[[#This Row],[Athelete]],Table1[YEAR]))</f>
        <v>1999</v>
      </c>
      <c r="AL221" s="2">
        <f t="array" ref="AL221">MAX(IF(Table1[COMPETITOR]=Table2[[#This Row],[Athelete]],Table1[YEAR]))</f>
        <v>1999</v>
      </c>
    </row>
    <row r="222" spans="1:38" x14ac:dyDescent="0.25">
      <c r="B222" s="3">
        <v>9.91</v>
      </c>
      <c r="C222" t="s">
        <v>15</v>
      </c>
      <c r="D222" t="s">
        <v>28</v>
      </c>
      <c r="E222" s="1">
        <v>30278</v>
      </c>
      <c r="F222" t="s">
        <v>11</v>
      </c>
      <c r="G222">
        <v>1</v>
      </c>
      <c r="H222" t="s">
        <v>168</v>
      </c>
      <c r="I222" s="1">
        <v>40734</v>
      </c>
      <c r="J222" s="2">
        <f>YEAR(Table1[[#This Row],[DATE]])</f>
        <v>2011</v>
      </c>
      <c r="K222" t="s">
        <v>631</v>
      </c>
      <c r="L222" t="s">
        <v>631</v>
      </c>
      <c r="M222" t="str">
        <f t="array" ref="M222">IF(Table1[[#This Row],[MARK]]=MIN(IF(Table1[YEAR]=Table1[[#This Row],[YEAR]],Table1[MARK])),"Y","N")</f>
        <v>N</v>
      </c>
      <c r="AD222" t="s">
        <v>547</v>
      </c>
      <c r="AE222">
        <f>COUNTIFS(Table1[COMPETITOR],Table2[[#This Row],[Athelete]],Table1[MARK],"&lt;10")</f>
        <v>0</v>
      </c>
      <c r="AF222" s="2">
        <f t="array" ref="AF222">MIN(IF(Table1[COMPETITOR]=Table2[[#This Row],[Athelete]],Table1[MARK]))</f>
        <v>10.08</v>
      </c>
      <c r="AG222" s="2">
        <f t="array" ref="AG222">MAX(IF(Table1[COMPETITOR]=Table2[[#This Row],[Athelete]],Table1[RANK]))</f>
        <v>216</v>
      </c>
      <c r="AH222">
        <f>COUNTIFS(Table1[COMPETITOR],Table2[[#This Row],[Athelete]],Table1[WR],"Y")</f>
        <v>0</v>
      </c>
      <c r="AI222">
        <f>COUNTIFS(Table1[COMPETITOR],Table2[[#This Row],[Athelete]],Table1[SB],"Y")</f>
        <v>0</v>
      </c>
      <c r="AJ222">
        <f>COUNTIFS(Table1[COMPETITOR],Table2[[#This Row],[Athelete]],Table1[POS],"1")</f>
        <v>1</v>
      </c>
      <c r="AK222" s="2">
        <f t="array" ref="AK222">MIN(IF(Table1[COMPETITOR]=Table2[[#This Row],[Athelete]],Table1[YEAR]))</f>
        <v>2007</v>
      </c>
      <c r="AL222" s="2">
        <f t="array" ref="AL222">MAX(IF(Table1[COMPETITOR]=Table2[[#This Row],[Athelete]],Table1[YEAR]))</f>
        <v>2007</v>
      </c>
    </row>
    <row r="223" spans="1:38" x14ac:dyDescent="0.25">
      <c r="B223" s="3">
        <v>9.91</v>
      </c>
      <c r="C223" t="s">
        <v>21</v>
      </c>
      <c r="D223" t="s">
        <v>28</v>
      </c>
      <c r="E223" s="1">
        <v>30278</v>
      </c>
      <c r="F223" t="s">
        <v>11</v>
      </c>
      <c r="G223">
        <v>2</v>
      </c>
      <c r="H223" t="s">
        <v>36</v>
      </c>
      <c r="I223" s="1">
        <v>40999</v>
      </c>
      <c r="J223" s="2">
        <f>YEAR(Table1[[#This Row],[DATE]])</f>
        <v>2012</v>
      </c>
      <c r="K223" t="s">
        <v>631</v>
      </c>
      <c r="L223" t="s">
        <v>631</v>
      </c>
      <c r="M223" t="str">
        <f t="array" ref="M223">IF(Table1[[#This Row],[MARK]]=MIN(IF(Table1[YEAR]=Table1[[#This Row],[YEAR]],Table1[MARK])),"Y","N")</f>
        <v>N</v>
      </c>
      <c r="AD223" t="s">
        <v>531</v>
      </c>
      <c r="AE223">
        <f>COUNTIFS(Table1[COMPETITOR],Table2[[#This Row],[Athelete]],Table1[MARK],"&lt;10")</f>
        <v>0</v>
      </c>
      <c r="AF223" s="2">
        <f t="array" ref="AF223">MIN(IF(Table1[COMPETITOR]=Table2[[#This Row],[Athelete]],Table1[MARK]))</f>
        <v>10.08</v>
      </c>
      <c r="AG223" s="2">
        <f t="array" ref="AG223">MAX(IF(Table1[COMPETITOR]=Table2[[#This Row],[Athelete]],Table1[RANK]))</f>
        <v>216</v>
      </c>
      <c r="AH223">
        <f>COUNTIFS(Table1[COMPETITOR],Table2[[#This Row],[Athelete]],Table1[WR],"Y")</f>
        <v>0</v>
      </c>
      <c r="AI223">
        <f>COUNTIFS(Table1[COMPETITOR],Table2[[#This Row],[Athelete]],Table1[SB],"Y")</f>
        <v>0</v>
      </c>
      <c r="AJ223">
        <f>COUNTIFS(Table1[COMPETITOR],Table2[[#This Row],[Athelete]],Table1[POS],"1")</f>
        <v>0</v>
      </c>
      <c r="AK223" s="2">
        <f t="array" ref="AK223">MIN(IF(Table1[COMPETITOR]=Table2[[#This Row],[Athelete]],Table1[YEAR]))</f>
        <v>1985</v>
      </c>
      <c r="AL223" s="2">
        <f t="array" ref="AL223">MAX(IF(Table1[COMPETITOR]=Table2[[#This Row],[Athelete]],Table1[YEAR]))</f>
        <v>1985</v>
      </c>
    </row>
    <row r="224" spans="1:38" x14ac:dyDescent="0.25">
      <c r="A224">
        <v>30</v>
      </c>
      <c r="B224" s="3">
        <v>9.91</v>
      </c>
      <c r="C224" t="s">
        <v>70</v>
      </c>
      <c r="D224" t="s">
        <v>169</v>
      </c>
      <c r="E224" s="1">
        <v>30866</v>
      </c>
      <c r="F224" t="s">
        <v>170</v>
      </c>
      <c r="G224" t="s">
        <v>171</v>
      </c>
      <c r="H224" t="s">
        <v>268</v>
      </c>
      <c r="I224" s="1">
        <v>41126</v>
      </c>
      <c r="J224" s="2">
        <f>YEAR(Table1[[#This Row],[DATE]])</f>
        <v>2012</v>
      </c>
      <c r="K224" t="s">
        <v>631</v>
      </c>
      <c r="L224" t="s">
        <v>631</v>
      </c>
      <c r="M224" t="str">
        <f t="array" ref="M224">IF(Table1[[#This Row],[MARK]]=MIN(IF(Table1[YEAR]=Table1[[#This Row],[YEAR]],Table1[MARK])),"Y","N")</f>
        <v>N</v>
      </c>
      <c r="AD224" t="s">
        <v>532</v>
      </c>
      <c r="AE224">
        <f>COUNTIFS(Table1[COMPETITOR],Table2[[#This Row],[Athelete]],Table1[MARK],"&lt;10")</f>
        <v>0</v>
      </c>
      <c r="AF224" s="2">
        <f t="array" ref="AF224">MIN(IF(Table1[COMPETITOR]=Table2[[#This Row],[Athelete]],Table1[MARK]))</f>
        <v>10.08</v>
      </c>
      <c r="AG224" s="2">
        <f t="array" ref="AG224">MAX(IF(Table1[COMPETITOR]=Table2[[#This Row],[Athelete]],Table1[RANK]))</f>
        <v>216</v>
      </c>
      <c r="AH224">
        <f>COUNTIFS(Table1[COMPETITOR],Table2[[#This Row],[Athelete]],Table1[WR],"Y")</f>
        <v>0</v>
      </c>
      <c r="AI224">
        <f>COUNTIFS(Table1[COMPETITOR],Table2[[#This Row],[Athelete]],Table1[SB],"Y")</f>
        <v>0</v>
      </c>
      <c r="AJ224">
        <f>COUNTIFS(Table1[COMPETITOR],Table2[[#This Row],[Athelete]],Table1[POS],"1")</f>
        <v>0</v>
      </c>
      <c r="AK224" s="2">
        <f t="array" ref="AK224">MIN(IF(Table1[COMPETITOR]=Table2[[#This Row],[Athelete]],Table1[YEAR]))</f>
        <v>1986</v>
      </c>
      <c r="AL224" s="2">
        <f t="array" ref="AL224">MAX(IF(Table1[COMPETITOR]=Table2[[#This Row],[Athelete]],Table1[YEAR]))</f>
        <v>1986</v>
      </c>
    </row>
    <row r="225" spans="1:38" x14ac:dyDescent="0.25">
      <c r="B225" s="3">
        <v>9.91</v>
      </c>
      <c r="C225" t="s">
        <v>57</v>
      </c>
      <c r="D225" t="s">
        <v>53</v>
      </c>
      <c r="E225" s="1">
        <v>29992</v>
      </c>
      <c r="F225" t="s">
        <v>19</v>
      </c>
      <c r="G225">
        <v>1</v>
      </c>
      <c r="H225" t="s">
        <v>125</v>
      </c>
      <c r="I225" s="1">
        <v>41354</v>
      </c>
      <c r="J225" s="2">
        <f>YEAR(Table1[[#This Row],[DATE]])</f>
        <v>2013</v>
      </c>
      <c r="K225" t="s">
        <v>631</v>
      </c>
      <c r="L225" t="s">
        <v>631</v>
      </c>
      <c r="M225" t="str">
        <f t="array" ref="M225">IF(Table1[[#This Row],[MARK]]=MIN(IF(Table1[YEAR]=Table1[[#This Row],[YEAR]],Table1[MARK])),"Y","N")</f>
        <v>N</v>
      </c>
      <c r="AD225" t="s">
        <v>533</v>
      </c>
      <c r="AE225">
        <f>COUNTIFS(Table1[COMPETITOR],Table2[[#This Row],[Athelete]],Table1[MARK],"&lt;10")</f>
        <v>0</v>
      </c>
      <c r="AF225" s="2">
        <f t="array" ref="AF225">MIN(IF(Table1[COMPETITOR]=Table2[[#This Row],[Athelete]],Table1[MARK]))</f>
        <v>10.08</v>
      </c>
      <c r="AG225" s="2">
        <f t="array" ref="AG225">MAX(IF(Table1[COMPETITOR]=Table2[[#This Row],[Athelete]],Table1[RANK]))</f>
        <v>216</v>
      </c>
      <c r="AH225">
        <f>COUNTIFS(Table1[COMPETITOR],Table2[[#This Row],[Athelete]],Table1[WR],"Y")</f>
        <v>0</v>
      </c>
      <c r="AI225">
        <f>COUNTIFS(Table1[COMPETITOR],Table2[[#This Row],[Athelete]],Table1[SB],"Y")</f>
        <v>0</v>
      </c>
      <c r="AJ225">
        <f>COUNTIFS(Table1[COMPETITOR],Table2[[#This Row],[Athelete]],Table1[POS],"1")</f>
        <v>0</v>
      </c>
      <c r="AK225" s="2">
        <f t="array" ref="AK225">MIN(IF(Table1[COMPETITOR]=Table2[[#This Row],[Athelete]],Table1[YEAR]))</f>
        <v>1992</v>
      </c>
      <c r="AL225" s="2">
        <f t="array" ref="AL225">MAX(IF(Table1[COMPETITOR]=Table2[[#This Row],[Athelete]],Table1[YEAR]))</f>
        <v>1992</v>
      </c>
    </row>
    <row r="226" spans="1:38" x14ac:dyDescent="0.25">
      <c r="A226">
        <v>30</v>
      </c>
      <c r="B226" s="3">
        <v>9.91</v>
      </c>
      <c r="C226" t="s">
        <v>31</v>
      </c>
      <c r="D226" t="s">
        <v>172</v>
      </c>
      <c r="E226" s="1">
        <v>32025</v>
      </c>
      <c r="F226" t="s">
        <v>115</v>
      </c>
      <c r="G226" t="s">
        <v>123</v>
      </c>
      <c r="H226" t="s">
        <v>173</v>
      </c>
      <c r="I226" s="1">
        <v>41468</v>
      </c>
      <c r="J226" s="2">
        <f>YEAR(Table1[[#This Row],[DATE]])</f>
        <v>2013</v>
      </c>
      <c r="K226" t="s">
        <v>631</v>
      </c>
      <c r="L226" t="s">
        <v>631</v>
      </c>
      <c r="M226" t="str">
        <f t="array" ref="M226">IF(Table1[[#This Row],[MARK]]=MIN(IF(Table1[YEAR]=Table1[[#This Row],[YEAR]],Table1[MARK])),"Y","N")</f>
        <v>N</v>
      </c>
      <c r="AD226" t="s">
        <v>537</v>
      </c>
      <c r="AE226">
        <f>COUNTIFS(Table1[COMPETITOR],Table2[[#This Row],[Athelete]],Table1[MARK],"&lt;10")</f>
        <v>0</v>
      </c>
      <c r="AF226" s="2">
        <f t="array" ref="AF226">MIN(IF(Table1[COMPETITOR]=Table2[[#This Row],[Athelete]],Table1[MARK]))</f>
        <v>10.08</v>
      </c>
      <c r="AG226" s="2">
        <f t="array" ref="AG226">MAX(IF(Table1[COMPETITOR]=Table2[[#This Row],[Athelete]],Table1[RANK]))</f>
        <v>216</v>
      </c>
      <c r="AH226">
        <f>COUNTIFS(Table1[COMPETITOR],Table2[[#This Row],[Athelete]],Table1[WR],"Y")</f>
        <v>0</v>
      </c>
      <c r="AI226">
        <f>COUNTIFS(Table1[COMPETITOR],Table2[[#This Row],[Athelete]],Table1[SB],"Y")</f>
        <v>0</v>
      </c>
      <c r="AJ226">
        <f>COUNTIFS(Table1[COMPETITOR],Table2[[#This Row],[Athelete]],Table1[POS],"1")</f>
        <v>0</v>
      </c>
      <c r="AK226" s="2">
        <f t="array" ref="AK226">MIN(IF(Table1[COMPETITOR]=Table2[[#This Row],[Athelete]],Table1[YEAR]))</f>
        <v>1993</v>
      </c>
      <c r="AL226" s="2">
        <f t="array" ref="AL226">MAX(IF(Table1[COMPETITOR]=Table2[[#This Row],[Athelete]],Table1[YEAR]))</f>
        <v>1993</v>
      </c>
    </row>
    <row r="227" spans="1:38" x14ac:dyDescent="0.25">
      <c r="B227" s="3">
        <v>9.91</v>
      </c>
      <c r="C227" t="s">
        <v>49</v>
      </c>
      <c r="D227" t="s">
        <v>53</v>
      </c>
      <c r="E227" s="1">
        <v>29992</v>
      </c>
      <c r="F227" t="s">
        <v>19</v>
      </c>
      <c r="G227" t="s">
        <v>25</v>
      </c>
      <c r="H227" t="s">
        <v>36</v>
      </c>
      <c r="I227" s="1">
        <v>41795</v>
      </c>
      <c r="J227" s="2">
        <f>YEAR(Table1[[#This Row],[DATE]])</f>
        <v>2014</v>
      </c>
      <c r="K227" t="s">
        <v>631</v>
      </c>
      <c r="L227" t="s">
        <v>631</v>
      </c>
      <c r="M227" t="str">
        <f t="array" ref="M227">IF(Table1[[#This Row],[MARK]]=MIN(IF(Table1[YEAR]=Table1[[#This Row],[YEAR]],Table1[MARK])),"Y","N")</f>
        <v>N</v>
      </c>
      <c r="AD227" t="s">
        <v>540</v>
      </c>
      <c r="AE227">
        <f>COUNTIFS(Table1[COMPETITOR],Table2[[#This Row],[Athelete]],Table1[MARK],"&lt;10")</f>
        <v>0</v>
      </c>
      <c r="AF227" s="2">
        <f t="array" ref="AF227">MIN(IF(Table1[COMPETITOR]=Table2[[#This Row],[Athelete]],Table1[MARK]))</f>
        <v>10.08</v>
      </c>
      <c r="AG227" s="2">
        <f t="array" ref="AG227">MAX(IF(Table1[COMPETITOR]=Table2[[#This Row],[Athelete]],Table1[RANK]))</f>
        <v>216</v>
      </c>
      <c r="AH227">
        <f>COUNTIFS(Table1[COMPETITOR],Table2[[#This Row],[Athelete]],Table1[WR],"Y")</f>
        <v>0</v>
      </c>
      <c r="AI227">
        <f>COUNTIFS(Table1[COMPETITOR],Table2[[#This Row],[Athelete]],Table1[SB],"Y")</f>
        <v>0</v>
      </c>
      <c r="AJ227">
        <f>COUNTIFS(Table1[COMPETITOR],Table2[[#This Row],[Athelete]],Table1[POS],"1")</f>
        <v>0</v>
      </c>
      <c r="AK227" s="2">
        <f t="array" ref="AK227">MIN(IF(Table1[COMPETITOR]=Table2[[#This Row],[Athelete]],Table1[YEAR]))</f>
        <v>1998</v>
      </c>
      <c r="AL227" s="2">
        <f t="array" ref="AL227">MAX(IF(Table1[COMPETITOR]=Table2[[#This Row],[Athelete]],Table1[YEAR]))</f>
        <v>1998</v>
      </c>
    </row>
    <row r="228" spans="1:38" x14ac:dyDescent="0.25">
      <c r="B228" s="3">
        <v>9.91</v>
      </c>
      <c r="C228" t="s">
        <v>43</v>
      </c>
      <c r="D228" t="s">
        <v>96</v>
      </c>
      <c r="E228" s="1">
        <v>31161</v>
      </c>
      <c r="F228" t="s">
        <v>19</v>
      </c>
      <c r="G228" t="s">
        <v>25</v>
      </c>
      <c r="H228" t="s">
        <v>268</v>
      </c>
      <c r="I228" s="1">
        <v>41840</v>
      </c>
      <c r="J228" s="2">
        <f>YEAR(Table1[[#This Row],[DATE]])</f>
        <v>2014</v>
      </c>
      <c r="K228" t="s">
        <v>631</v>
      </c>
      <c r="L228" t="s">
        <v>631</v>
      </c>
      <c r="M228" t="str">
        <f t="array" ref="M228">IF(Table1[[#This Row],[MARK]]=MIN(IF(Table1[YEAR]=Table1[[#This Row],[YEAR]],Table1[MARK])),"Y","N")</f>
        <v>N</v>
      </c>
      <c r="AD228" t="s">
        <v>545</v>
      </c>
      <c r="AE228">
        <f>COUNTIFS(Table1[COMPETITOR],Table2[[#This Row],[Athelete]],Table1[MARK],"&lt;10")</f>
        <v>0</v>
      </c>
      <c r="AF228" s="2">
        <f t="array" ref="AF228">MIN(IF(Table1[COMPETITOR]=Table2[[#This Row],[Athelete]],Table1[MARK]))</f>
        <v>10.08</v>
      </c>
      <c r="AG228" s="2">
        <f t="array" ref="AG228">MAX(IF(Table1[COMPETITOR]=Table2[[#This Row],[Athelete]],Table1[RANK]))</f>
        <v>216</v>
      </c>
      <c r="AH228">
        <f>COUNTIFS(Table1[COMPETITOR],Table2[[#This Row],[Athelete]],Table1[WR],"Y")</f>
        <v>0</v>
      </c>
      <c r="AI228">
        <f>COUNTIFS(Table1[COMPETITOR],Table2[[#This Row],[Athelete]],Table1[SB],"Y")</f>
        <v>0</v>
      </c>
      <c r="AJ228">
        <f>COUNTIFS(Table1[COMPETITOR],Table2[[#This Row],[Athelete]],Table1[POS],"1")</f>
        <v>0</v>
      </c>
      <c r="AK228" s="2">
        <f t="array" ref="AK228">MIN(IF(Table1[COMPETITOR]=Table2[[#This Row],[Athelete]],Table1[YEAR]))</f>
        <v>2000</v>
      </c>
      <c r="AL228" s="2">
        <f t="array" ref="AL228">MAX(IF(Table1[COMPETITOR]=Table2[[#This Row],[Athelete]],Table1[YEAR]))</f>
        <v>2000</v>
      </c>
    </row>
    <row r="229" spans="1:38" x14ac:dyDescent="0.25">
      <c r="B229" s="3">
        <v>9.92</v>
      </c>
      <c r="C229" t="s">
        <v>31</v>
      </c>
      <c r="D229" t="s">
        <v>100</v>
      </c>
      <c r="E229" s="1">
        <v>22463</v>
      </c>
      <c r="F229" t="s">
        <v>19</v>
      </c>
      <c r="G229">
        <v>1</v>
      </c>
      <c r="H229" t="s">
        <v>175</v>
      </c>
      <c r="I229" s="1">
        <v>32410</v>
      </c>
      <c r="J229" s="2">
        <f>YEAR(Table1[[#This Row],[DATE]])</f>
        <v>1988</v>
      </c>
      <c r="K229" t="s">
        <v>631</v>
      </c>
      <c r="L229" t="s">
        <v>630</v>
      </c>
      <c r="M229" t="str">
        <f t="array" ref="M229">IF(Table1[[#This Row],[MARK]]=MIN(IF(Table1[YEAR]=Table1[[#This Row],[YEAR]],Table1[MARK])),"Y","N")</f>
        <v>Y</v>
      </c>
      <c r="AD229" t="s">
        <v>546</v>
      </c>
      <c r="AE229">
        <f>COUNTIFS(Table1[COMPETITOR],Table2[[#This Row],[Athelete]],Table1[MARK],"&lt;10")</f>
        <v>0</v>
      </c>
      <c r="AF229" s="2">
        <f t="array" ref="AF229">MIN(IF(Table1[COMPETITOR]=Table2[[#This Row],[Athelete]],Table1[MARK]))</f>
        <v>10.08</v>
      </c>
      <c r="AG229" s="2">
        <f t="array" ref="AG229">MAX(IF(Table1[COMPETITOR]=Table2[[#This Row],[Athelete]],Table1[RANK]))</f>
        <v>216</v>
      </c>
      <c r="AH229">
        <f>COUNTIFS(Table1[COMPETITOR],Table2[[#This Row],[Athelete]],Table1[WR],"Y")</f>
        <v>0</v>
      </c>
      <c r="AI229">
        <f>COUNTIFS(Table1[COMPETITOR],Table2[[#This Row],[Athelete]],Table1[SB],"Y")</f>
        <v>0</v>
      </c>
      <c r="AJ229">
        <f>COUNTIFS(Table1[COMPETITOR],Table2[[#This Row],[Athelete]],Table1[POS],"1")</f>
        <v>0</v>
      </c>
      <c r="AK229" s="2">
        <f t="array" ref="AK229">MIN(IF(Table1[COMPETITOR]=Table2[[#This Row],[Athelete]],Table1[YEAR]))</f>
        <v>2003</v>
      </c>
      <c r="AL229" s="2">
        <f t="array" ref="AL229">MAX(IF(Table1[COMPETITOR]=Table2[[#This Row],[Athelete]],Table1[YEAR]))</f>
        <v>2003</v>
      </c>
    </row>
    <row r="230" spans="1:38" x14ac:dyDescent="0.25">
      <c r="B230" s="3">
        <v>9.92</v>
      </c>
      <c r="C230" t="s">
        <v>89</v>
      </c>
      <c r="D230" t="s">
        <v>114</v>
      </c>
      <c r="E230" s="1">
        <v>22008</v>
      </c>
      <c r="F230" t="s">
        <v>115</v>
      </c>
      <c r="G230">
        <v>4</v>
      </c>
      <c r="H230" t="s">
        <v>101</v>
      </c>
      <c r="I230" s="1">
        <v>33475</v>
      </c>
      <c r="J230" s="2">
        <f>YEAR(Table1[[#This Row],[DATE]])</f>
        <v>1991</v>
      </c>
      <c r="K230" t="s">
        <v>630</v>
      </c>
      <c r="L230" t="s">
        <v>631</v>
      </c>
      <c r="M230" t="str">
        <f t="array" ref="M230">IF(Table1[[#This Row],[MARK]]=MIN(IF(Table1[YEAR]=Table1[[#This Row],[YEAR]],Table1[MARK])),"Y","N")</f>
        <v>N</v>
      </c>
      <c r="AD230" t="s">
        <v>549</v>
      </c>
      <c r="AE230">
        <f>COUNTIFS(Table1[COMPETITOR],Table2[[#This Row],[Athelete]],Table1[MARK],"&lt;10")</f>
        <v>0</v>
      </c>
      <c r="AF230" s="2">
        <f t="array" ref="AF230">MIN(IF(Table1[COMPETITOR]=Table2[[#This Row],[Athelete]],Table1[MARK]))</f>
        <v>10.08</v>
      </c>
      <c r="AG230" s="2">
        <f t="array" ref="AG230">MAX(IF(Table1[COMPETITOR]=Table2[[#This Row],[Athelete]],Table1[RANK]))</f>
        <v>216</v>
      </c>
      <c r="AH230">
        <f>COUNTIFS(Table1[COMPETITOR],Table2[[#This Row],[Athelete]],Table1[WR],"Y")</f>
        <v>0</v>
      </c>
      <c r="AI230">
        <f>COUNTIFS(Table1[COMPETITOR],Table2[[#This Row],[Athelete]],Table1[SB],"Y")</f>
        <v>0</v>
      </c>
      <c r="AJ230">
        <f>COUNTIFS(Table1[COMPETITOR],Table2[[#This Row],[Athelete]],Table1[POS],"1")</f>
        <v>0</v>
      </c>
      <c r="AK230" s="2">
        <f t="array" ref="AK230">MIN(IF(Table1[COMPETITOR]=Table2[[#This Row],[Athelete]],Table1[YEAR]))</f>
        <v>2008</v>
      </c>
      <c r="AL230" s="2">
        <f t="array" ref="AL230">MAX(IF(Table1[COMPETITOR]=Table2[[#This Row],[Athelete]],Table1[YEAR]))</f>
        <v>2008</v>
      </c>
    </row>
    <row r="231" spans="1:38" x14ac:dyDescent="0.25">
      <c r="A231">
        <v>36</v>
      </c>
      <c r="B231" s="3">
        <v>9.92</v>
      </c>
      <c r="C231" t="s">
        <v>113</v>
      </c>
      <c r="D231" t="s">
        <v>176</v>
      </c>
      <c r="E231" s="1">
        <v>25223</v>
      </c>
      <c r="F231" t="s">
        <v>19</v>
      </c>
      <c r="G231">
        <v>2</v>
      </c>
      <c r="H231" t="s">
        <v>116</v>
      </c>
      <c r="I231" s="1">
        <v>34196</v>
      </c>
      <c r="J231" s="2">
        <f>YEAR(Table1[[#This Row],[DATE]])</f>
        <v>1993</v>
      </c>
      <c r="K231" t="s">
        <v>630</v>
      </c>
      <c r="L231" t="s">
        <v>631</v>
      </c>
      <c r="M231" t="str">
        <f t="array" ref="M231">IF(Table1[[#This Row],[MARK]]=MIN(IF(Table1[YEAR]=Table1[[#This Row],[YEAR]],Table1[MARK])),"Y","N")</f>
        <v>N</v>
      </c>
      <c r="AD231" t="s">
        <v>552</v>
      </c>
      <c r="AE231">
        <f>COUNTIFS(Table1[COMPETITOR],Table2[[#This Row],[Athelete]],Table1[MARK],"&lt;10")</f>
        <v>0</v>
      </c>
      <c r="AF231" s="2">
        <f t="array" ref="AF231">MIN(IF(Table1[COMPETITOR]=Table2[[#This Row],[Athelete]],Table1[MARK]))</f>
        <v>10.08</v>
      </c>
      <c r="AG231" s="2">
        <f t="array" ref="AG231">MAX(IF(Table1[COMPETITOR]=Table2[[#This Row],[Athelete]],Table1[RANK]))</f>
        <v>216</v>
      </c>
      <c r="AH231">
        <f>COUNTIFS(Table1[COMPETITOR],Table2[[#This Row],[Athelete]],Table1[WR],"Y")</f>
        <v>0</v>
      </c>
      <c r="AI231">
        <f>COUNTIFS(Table1[COMPETITOR],Table2[[#This Row],[Athelete]],Table1[SB],"Y")</f>
        <v>0</v>
      </c>
      <c r="AJ231">
        <f>COUNTIFS(Table1[COMPETITOR],Table2[[#This Row],[Athelete]],Table1[POS],"1")</f>
        <v>0</v>
      </c>
      <c r="AK231" s="2">
        <f t="array" ref="AK231">MIN(IF(Table1[COMPETITOR]=Table2[[#This Row],[Athelete]],Table1[YEAR]))</f>
        <v>2009</v>
      </c>
      <c r="AL231" s="2">
        <f t="array" ref="AL231">MAX(IF(Table1[COMPETITOR]=Table2[[#This Row],[Athelete]],Table1[YEAR]))</f>
        <v>2009</v>
      </c>
    </row>
    <row r="232" spans="1:38" x14ac:dyDescent="0.25">
      <c r="B232" s="3">
        <v>9.92</v>
      </c>
      <c r="C232" t="s">
        <v>91</v>
      </c>
      <c r="D232" t="s">
        <v>104</v>
      </c>
      <c r="E232" s="1">
        <v>27028</v>
      </c>
      <c r="F232" t="s">
        <v>73</v>
      </c>
      <c r="G232">
        <v>1</v>
      </c>
      <c r="H232" t="s">
        <v>46</v>
      </c>
      <c r="I232" s="1">
        <v>35217</v>
      </c>
      <c r="J232" s="2">
        <f>YEAR(Table1[[#This Row],[DATE]])</f>
        <v>1996</v>
      </c>
      <c r="K232" t="s">
        <v>631</v>
      </c>
      <c r="L232" t="s">
        <v>631</v>
      </c>
      <c r="M232" t="str">
        <f t="array" ref="M232">IF(Table1[[#This Row],[MARK]]=MIN(IF(Table1[YEAR]=Table1[[#This Row],[YEAR]],Table1[MARK])),"Y","N")</f>
        <v>N</v>
      </c>
      <c r="AD232" t="s">
        <v>550</v>
      </c>
      <c r="AE232">
        <f>COUNTIFS(Table1[COMPETITOR],Table2[[#This Row],[Athelete]],Table1[MARK],"&lt;10")</f>
        <v>0</v>
      </c>
      <c r="AF232" s="2">
        <f t="array" ref="AF232">MIN(IF(Table1[COMPETITOR]=Table2[[#This Row],[Athelete]],Table1[MARK]))</f>
        <v>10.08</v>
      </c>
      <c r="AG232" s="2">
        <f t="array" ref="AG232">MAX(IF(Table1[COMPETITOR]=Table2[[#This Row],[Athelete]],Table1[RANK]))</f>
        <v>216</v>
      </c>
      <c r="AH232">
        <f>COUNTIFS(Table1[COMPETITOR],Table2[[#This Row],[Athelete]],Table1[WR],"Y")</f>
        <v>0</v>
      </c>
      <c r="AI232">
        <f>COUNTIFS(Table1[COMPETITOR],Table2[[#This Row],[Athelete]],Table1[SB],"Y")</f>
        <v>0</v>
      </c>
      <c r="AJ232">
        <f>COUNTIFS(Table1[COMPETITOR],Table2[[#This Row],[Athelete]],Table1[POS],"1")</f>
        <v>0</v>
      </c>
      <c r="AK232" s="2">
        <f t="array" ref="AK232">MIN(IF(Table1[COMPETITOR]=Table2[[#This Row],[Athelete]],Table1[YEAR]))</f>
        <v>2009</v>
      </c>
      <c r="AL232" s="2">
        <f t="array" ref="AL232">MAX(IF(Table1[COMPETITOR]=Table2[[#This Row],[Athelete]],Table1[YEAR]))</f>
        <v>2009</v>
      </c>
    </row>
    <row r="233" spans="1:38" x14ac:dyDescent="0.25">
      <c r="B233" s="3">
        <v>9.92</v>
      </c>
      <c r="C233" t="s">
        <v>31</v>
      </c>
      <c r="D233" t="s">
        <v>154</v>
      </c>
      <c r="E233" s="1">
        <v>24158</v>
      </c>
      <c r="F233" t="s">
        <v>19</v>
      </c>
      <c r="G233">
        <v>1</v>
      </c>
      <c r="H233" t="s">
        <v>82</v>
      </c>
      <c r="I233" s="1">
        <v>35231</v>
      </c>
      <c r="J233" s="2">
        <f>YEAR(Table1[[#This Row],[DATE]])</f>
        <v>1996</v>
      </c>
      <c r="K233" t="s">
        <v>631</v>
      </c>
      <c r="L233" t="s">
        <v>631</v>
      </c>
      <c r="M233" t="str">
        <f t="array" ref="M233">IF(Table1[[#This Row],[MARK]]=MIN(IF(Table1[YEAR]=Table1[[#This Row],[YEAR]],Table1[MARK])),"Y","N")</f>
        <v>N</v>
      </c>
      <c r="AD233" t="s">
        <v>555</v>
      </c>
      <c r="AE233">
        <f>COUNTIFS(Table1[COMPETITOR],Table2[[#This Row],[Athelete]],Table1[MARK],"&lt;10")</f>
        <v>0</v>
      </c>
      <c r="AF233" s="2">
        <f t="array" ref="AF233">MIN(IF(Table1[COMPETITOR]=Table2[[#This Row],[Athelete]],Table1[MARK]))</f>
        <v>10.08</v>
      </c>
      <c r="AG233" s="2">
        <f t="array" ref="AG233">MAX(IF(Table1[COMPETITOR]=Table2[[#This Row],[Athelete]],Table1[RANK]))</f>
        <v>216</v>
      </c>
      <c r="AH233">
        <f>COUNTIFS(Table1[COMPETITOR],Table2[[#This Row],[Athelete]],Table1[WR],"Y")</f>
        <v>0</v>
      </c>
      <c r="AI233">
        <f>COUNTIFS(Table1[COMPETITOR],Table2[[#This Row],[Athelete]],Table1[SB],"Y")</f>
        <v>0</v>
      </c>
      <c r="AJ233">
        <f>COUNTIFS(Table1[COMPETITOR],Table2[[#This Row],[Athelete]],Table1[POS],"1")</f>
        <v>0</v>
      </c>
      <c r="AK233" s="2">
        <f t="array" ref="AK233">MIN(IF(Table1[COMPETITOR]=Table2[[#This Row],[Athelete]],Table1[YEAR]))</f>
        <v>2013</v>
      </c>
      <c r="AL233" s="2">
        <f t="array" ref="AL233">MAX(IF(Table1[COMPETITOR]=Table2[[#This Row],[Athelete]],Table1[YEAR]))</f>
        <v>2013</v>
      </c>
    </row>
    <row r="234" spans="1:38" x14ac:dyDescent="0.25">
      <c r="A234">
        <v>36</v>
      </c>
      <c r="B234" s="3">
        <v>9.92</v>
      </c>
      <c r="C234" t="s">
        <v>91</v>
      </c>
      <c r="D234" t="s">
        <v>177</v>
      </c>
      <c r="E234" s="1">
        <v>25090</v>
      </c>
      <c r="F234" t="s">
        <v>19</v>
      </c>
      <c r="G234" t="s">
        <v>136</v>
      </c>
      <c r="H234" t="s">
        <v>86</v>
      </c>
      <c r="I234" s="1">
        <v>35593</v>
      </c>
      <c r="J234" s="2">
        <f>YEAR(Table1[[#This Row],[DATE]])</f>
        <v>1997</v>
      </c>
      <c r="K234" t="s">
        <v>631</v>
      </c>
      <c r="L234" t="s">
        <v>631</v>
      </c>
      <c r="M234" t="str">
        <f t="array" ref="M234">IF(Table1[[#This Row],[MARK]]=MIN(IF(Table1[YEAR]=Table1[[#This Row],[YEAR]],Table1[MARK])),"Y","N")</f>
        <v>N</v>
      </c>
      <c r="AD234" t="s">
        <v>556</v>
      </c>
      <c r="AE234">
        <f>COUNTIFS(Table1[COMPETITOR],Table2[[#This Row],[Athelete]],Table1[MARK],"&lt;10")</f>
        <v>0</v>
      </c>
      <c r="AF234" s="2">
        <f t="array" ref="AF234">MIN(IF(Table1[COMPETITOR]=Table2[[#This Row],[Athelete]],Table1[MARK]))</f>
        <v>10.08</v>
      </c>
      <c r="AG234" s="2">
        <f t="array" ref="AG234">MAX(IF(Table1[COMPETITOR]=Table2[[#This Row],[Athelete]],Table1[RANK]))</f>
        <v>216</v>
      </c>
      <c r="AH234">
        <f>COUNTIFS(Table1[COMPETITOR],Table2[[#This Row],[Athelete]],Table1[WR],"Y")</f>
        <v>0</v>
      </c>
      <c r="AI234">
        <f>COUNTIFS(Table1[COMPETITOR],Table2[[#This Row],[Athelete]],Table1[SB],"Y")</f>
        <v>0</v>
      </c>
      <c r="AJ234">
        <f>COUNTIFS(Table1[COMPETITOR],Table2[[#This Row],[Athelete]],Table1[POS],"1")</f>
        <v>0</v>
      </c>
      <c r="AK234" s="2">
        <f t="array" ref="AK234">MIN(IF(Table1[COMPETITOR]=Table2[[#This Row],[Athelete]],Table1[YEAR]))</f>
        <v>2014</v>
      </c>
      <c r="AL234" s="2">
        <f t="array" ref="AL234">MAX(IF(Table1[COMPETITOR]=Table2[[#This Row],[Athelete]],Table1[YEAR]))</f>
        <v>2014</v>
      </c>
    </row>
    <row r="235" spans="1:38" x14ac:dyDescent="0.25">
      <c r="A235">
        <v>36</v>
      </c>
      <c r="B235" s="3">
        <v>9.92</v>
      </c>
      <c r="C235" t="s">
        <v>27</v>
      </c>
      <c r="D235" t="s">
        <v>178</v>
      </c>
      <c r="E235" s="1">
        <v>27422</v>
      </c>
      <c r="F235" t="s">
        <v>19</v>
      </c>
      <c r="G235">
        <v>2</v>
      </c>
      <c r="H235" t="s">
        <v>86</v>
      </c>
      <c r="I235" s="1">
        <v>35594</v>
      </c>
      <c r="J235" s="2">
        <f>YEAR(Table1[[#This Row],[DATE]])</f>
        <v>1997</v>
      </c>
      <c r="K235" t="s">
        <v>631</v>
      </c>
      <c r="L235" t="s">
        <v>631</v>
      </c>
      <c r="M235" t="str">
        <f t="array" ref="M235">IF(Table1[[#This Row],[MARK]]=MIN(IF(Table1[YEAR]=Table1[[#This Row],[YEAR]],Table1[MARK])),"Y","N")</f>
        <v>N</v>
      </c>
      <c r="AD235" t="s">
        <v>558</v>
      </c>
      <c r="AE235">
        <f>COUNTIFS(Table1[COMPETITOR],Table2[[#This Row],[Athelete]],Table1[MARK],"&lt;10")</f>
        <v>0</v>
      </c>
      <c r="AF235" s="2">
        <f t="array" ref="AF235">MIN(IF(Table1[COMPETITOR]=Table2[[#This Row],[Athelete]],Table1[MARK]))</f>
        <v>10.09</v>
      </c>
      <c r="AG235" s="2">
        <f t="array" ref="AG235">MAX(IF(Table1[COMPETITOR]=Table2[[#This Row],[Athelete]],Table1[RANK]))</f>
        <v>234</v>
      </c>
      <c r="AH235">
        <f>COUNTIFS(Table1[COMPETITOR],Table2[[#This Row],[Athelete]],Table1[WR],"Y")</f>
        <v>0</v>
      </c>
      <c r="AI235">
        <f>COUNTIFS(Table1[COMPETITOR],Table2[[#This Row],[Athelete]],Table1[SB],"Y")</f>
        <v>0</v>
      </c>
      <c r="AJ235">
        <f>COUNTIFS(Table1[COMPETITOR],Table2[[#This Row],[Athelete]],Table1[POS],"1")</f>
        <v>1</v>
      </c>
      <c r="AK235" s="2">
        <f t="array" ref="AK235">MIN(IF(Table1[COMPETITOR]=Table2[[#This Row],[Athelete]],Table1[YEAR]))</f>
        <v>1986</v>
      </c>
      <c r="AL235" s="2">
        <f t="array" ref="AL235">MAX(IF(Table1[COMPETITOR]=Table2[[#This Row],[Athelete]],Table1[YEAR]))</f>
        <v>1986</v>
      </c>
    </row>
    <row r="236" spans="1:38" x14ac:dyDescent="0.25">
      <c r="B236" s="3">
        <v>9.92</v>
      </c>
      <c r="C236" t="s">
        <v>27</v>
      </c>
      <c r="D236" t="s">
        <v>58</v>
      </c>
      <c r="E236" s="1">
        <v>27233</v>
      </c>
      <c r="F236" t="s">
        <v>19</v>
      </c>
      <c r="G236">
        <v>2</v>
      </c>
      <c r="H236" t="s">
        <v>35</v>
      </c>
      <c r="I236" s="1">
        <v>35664</v>
      </c>
      <c r="J236" s="2">
        <f>YEAR(Table1[[#This Row],[DATE]])</f>
        <v>1997</v>
      </c>
      <c r="K236" t="s">
        <v>631</v>
      </c>
      <c r="L236" t="s">
        <v>631</v>
      </c>
      <c r="M236" t="str">
        <f t="array" ref="M236">IF(Table1[[#This Row],[MARK]]=MIN(IF(Table1[YEAR]=Table1[[#This Row],[YEAR]],Table1[MARK])),"Y","N")</f>
        <v>N</v>
      </c>
      <c r="AD236" t="s">
        <v>559</v>
      </c>
      <c r="AE236">
        <f>COUNTIFS(Table1[COMPETITOR],Table2[[#This Row],[Athelete]],Table1[MARK],"&lt;10")</f>
        <v>0</v>
      </c>
      <c r="AF236" s="2">
        <f t="array" ref="AF236">MIN(IF(Table1[COMPETITOR]=Table2[[#This Row],[Athelete]],Table1[MARK]))</f>
        <v>10.09</v>
      </c>
      <c r="AG236" s="2">
        <f t="array" ref="AG236">MAX(IF(Table1[COMPETITOR]=Table2[[#This Row],[Athelete]],Table1[RANK]))</f>
        <v>234</v>
      </c>
      <c r="AH236">
        <f>COUNTIFS(Table1[COMPETITOR],Table2[[#This Row],[Athelete]],Table1[WR],"Y")</f>
        <v>0</v>
      </c>
      <c r="AI236">
        <f>COUNTIFS(Table1[COMPETITOR],Table2[[#This Row],[Athelete]],Table1[SB],"Y")</f>
        <v>0</v>
      </c>
      <c r="AJ236">
        <f>COUNTIFS(Table1[COMPETITOR],Table2[[#This Row],[Athelete]],Table1[POS],"1")</f>
        <v>1</v>
      </c>
      <c r="AK236" s="2">
        <f t="array" ref="AK236">MIN(IF(Table1[COMPETITOR]=Table2[[#This Row],[Athelete]],Table1[YEAR]))</f>
        <v>1987</v>
      </c>
      <c r="AL236" s="2">
        <f t="array" ref="AL236">MAX(IF(Table1[COMPETITOR]=Table2[[#This Row],[Athelete]],Table1[YEAR]))</f>
        <v>1987</v>
      </c>
    </row>
    <row r="237" spans="1:38" x14ac:dyDescent="0.25">
      <c r="B237" s="3">
        <v>9.92</v>
      </c>
      <c r="C237" t="s">
        <v>70</v>
      </c>
      <c r="D237" t="s">
        <v>104</v>
      </c>
      <c r="E237" s="1">
        <v>27028</v>
      </c>
      <c r="F237" t="s">
        <v>73</v>
      </c>
      <c r="G237">
        <v>1</v>
      </c>
      <c r="H237" t="s">
        <v>67</v>
      </c>
      <c r="I237" s="1">
        <v>36015</v>
      </c>
      <c r="J237" s="2">
        <f>YEAR(Table1[[#This Row],[DATE]])</f>
        <v>1998</v>
      </c>
      <c r="K237" t="s">
        <v>631</v>
      </c>
      <c r="L237" t="s">
        <v>631</v>
      </c>
      <c r="M237" t="str">
        <f t="array" ref="M237">IF(Table1[[#This Row],[MARK]]=MIN(IF(Table1[YEAR]=Table1[[#This Row],[YEAR]],Table1[MARK])),"Y","N")</f>
        <v>N</v>
      </c>
      <c r="AD237" t="s">
        <v>561</v>
      </c>
      <c r="AE237">
        <f>COUNTIFS(Table1[COMPETITOR],Table2[[#This Row],[Athelete]],Table1[MARK],"&lt;10")</f>
        <v>0</v>
      </c>
      <c r="AF237" s="2">
        <f t="array" ref="AF237">MIN(IF(Table1[COMPETITOR]=Table2[[#This Row],[Athelete]],Table1[MARK]))</f>
        <v>10.09</v>
      </c>
      <c r="AG237" s="2">
        <f t="array" ref="AG237">MAX(IF(Table1[COMPETITOR]=Table2[[#This Row],[Athelete]],Table1[RANK]))</f>
        <v>234</v>
      </c>
      <c r="AH237">
        <f>COUNTIFS(Table1[COMPETITOR],Table2[[#This Row],[Athelete]],Table1[WR],"Y")</f>
        <v>0</v>
      </c>
      <c r="AI237">
        <f>COUNTIFS(Table1[COMPETITOR],Table2[[#This Row],[Athelete]],Table1[SB],"Y")</f>
        <v>0</v>
      </c>
      <c r="AJ237">
        <f>COUNTIFS(Table1[COMPETITOR],Table2[[#This Row],[Athelete]],Table1[POS],"1")</f>
        <v>1</v>
      </c>
      <c r="AK237" s="2">
        <f t="array" ref="AK237">MIN(IF(Table1[COMPETITOR]=Table2[[#This Row],[Athelete]],Table1[YEAR]))</f>
        <v>1987</v>
      </c>
      <c r="AL237" s="2">
        <f t="array" ref="AL237">MAX(IF(Table1[COMPETITOR]=Table2[[#This Row],[Athelete]],Table1[YEAR]))</f>
        <v>1987</v>
      </c>
    </row>
    <row r="238" spans="1:38" x14ac:dyDescent="0.25">
      <c r="B238" s="3">
        <v>9.92</v>
      </c>
      <c r="C238" t="s">
        <v>50</v>
      </c>
      <c r="D238" t="s">
        <v>58</v>
      </c>
      <c r="E238" s="1">
        <v>27233</v>
      </c>
      <c r="F238" t="s">
        <v>19</v>
      </c>
      <c r="G238" t="s">
        <v>25</v>
      </c>
      <c r="H238" t="s">
        <v>23</v>
      </c>
      <c r="I238" s="1">
        <v>36032</v>
      </c>
      <c r="J238" s="2">
        <f>YEAR(Table1[[#This Row],[DATE]])</f>
        <v>1998</v>
      </c>
      <c r="K238" t="s">
        <v>631</v>
      </c>
      <c r="L238" t="s">
        <v>631</v>
      </c>
      <c r="M238" t="str">
        <f t="array" ref="M238">IF(Table1[[#This Row],[MARK]]=MIN(IF(Table1[YEAR]=Table1[[#This Row],[YEAR]],Table1[MARK])),"Y","N")</f>
        <v>N</v>
      </c>
      <c r="AD238" t="s">
        <v>565</v>
      </c>
      <c r="AE238">
        <f>COUNTIFS(Table1[COMPETITOR],Table2[[#This Row],[Athelete]],Table1[MARK],"&lt;10")</f>
        <v>0</v>
      </c>
      <c r="AF238" s="2">
        <f t="array" ref="AF238">MIN(IF(Table1[COMPETITOR]=Table2[[#This Row],[Athelete]],Table1[MARK]))</f>
        <v>10.09</v>
      </c>
      <c r="AG238" s="2">
        <f t="array" ref="AG238">MAX(IF(Table1[COMPETITOR]=Table2[[#This Row],[Athelete]],Table1[RANK]))</f>
        <v>234</v>
      </c>
      <c r="AH238">
        <f>COUNTIFS(Table1[COMPETITOR],Table2[[#This Row],[Athelete]],Table1[WR],"Y")</f>
        <v>0</v>
      </c>
      <c r="AI238">
        <f>COUNTIFS(Table1[COMPETITOR],Table2[[#This Row],[Athelete]],Table1[SB],"Y")</f>
        <v>0</v>
      </c>
      <c r="AJ238">
        <f>COUNTIFS(Table1[COMPETITOR],Table2[[#This Row],[Athelete]],Table1[POS],"1")</f>
        <v>1</v>
      </c>
      <c r="AK238" s="2">
        <f t="array" ref="AK238">MIN(IF(Table1[COMPETITOR]=Table2[[#This Row],[Athelete]],Table1[YEAR]))</f>
        <v>1992</v>
      </c>
      <c r="AL238" s="2">
        <f t="array" ref="AL238">MAX(IF(Table1[COMPETITOR]=Table2[[#This Row],[Athelete]],Table1[YEAR]))</f>
        <v>1992</v>
      </c>
    </row>
    <row r="239" spans="1:38" x14ac:dyDescent="0.25">
      <c r="A239">
        <v>36</v>
      </c>
      <c r="B239" s="3">
        <v>9.92</v>
      </c>
      <c r="C239" t="s">
        <v>60</v>
      </c>
      <c r="D239" t="s">
        <v>179</v>
      </c>
      <c r="E239" s="1">
        <v>28487</v>
      </c>
      <c r="F239" t="s">
        <v>93</v>
      </c>
      <c r="G239">
        <v>2</v>
      </c>
      <c r="H239" t="s">
        <v>121</v>
      </c>
      <c r="I239" s="1">
        <v>36049</v>
      </c>
      <c r="J239" s="2">
        <f>YEAR(Table1[[#This Row],[DATE]])</f>
        <v>1998</v>
      </c>
      <c r="K239" t="s">
        <v>631</v>
      </c>
      <c r="L239" t="s">
        <v>631</v>
      </c>
      <c r="M239" t="str">
        <f t="array" ref="M239">IF(Table1[[#This Row],[MARK]]=MIN(IF(Table1[YEAR]=Table1[[#This Row],[YEAR]],Table1[MARK])),"Y","N")</f>
        <v>N</v>
      </c>
      <c r="AD239" t="s">
        <v>566</v>
      </c>
      <c r="AE239">
        <f>COUNTIFS(Table1[COMPETITOR],Table2[[#This Row],[Athelete]],Table1[MARK],"&lt;10")</f>
        <v>0</v>
      </c>
      <c r="AF239" s="2">
        <f t="array" ref="AF239">MIN(IF(Table1[COMPETITOR]=Table2[[#This Row],[Athelete]],Table1[MARK]))</f>
        <v>10.09</v>
      </c>
      <c r="AG239" s="2">
        <f t="array" ref="AG239">MAX(IF(Table1[COMPETITOR]=Table2[[#This Row],[Athelete]],Table1[RANK]))</f>
        <v>234</v>
      </c>
      <c r="AH239">
        <f>COUNTIFS(Table1[COMPETITOR],Table2[[#This Row],[Athelete]],Table1[WR],"Y")</f>
        <v>0</v>
      </c>
      <c r="AI239">
        <f>COUNTIFS(Table1[COMPETITOR],Table2[[#This Row],[Athelete]],Table1[SB],"Y")</f>
        <v>0</v>
      </c>
      <c r="AJ239">
        <f>COUNTIFS(Table1[COMPETITOR],Table2[[#This Row],[Athelete]],Table1[POS],"1")</f>
        <v>1</v>
      </c>
      <c r="AK239" s="2">
        <f t="array" ref="AK239">MIN(IF(Table1[COMPETITOR]=Table2[[#This Row],[Athelete]],Table1[YEAR]))</f>
        <v>1993</v>
      </c>
      <c r="AL239" s="2">
        <f t="array" ref="AL239">MAX(IF(Table1[COMPETITOR]=Table2[[#This Row],[Athelete]],Table1[YEAR]))</f>
        <v>1993</v>
      </c>
    </row>
    <row r="240" spans="1:38" x14ac:dyDescent="0.25">
      <c r="B240" s="3">
        <v>9.92</v>
      </c>
      <c r="C240" t="s">
        <v>31</v>
      </c>
      <c r="D240" t="s">
        <v>83</v>
      </c>
      <c r="E240" s="1">
        <v>24665</v>
      </c>
      <c r="F240" t="s">
        <v>81</v>
      </c>
      <c r="G240">
        <v>1</v>
      </c>
      <c r="H240" t="s">
        <v>180</v>
      </c>
      <c r="I240" s="1">
        <v>36324</v>
      </c>
      <c r="J240" s="2">
        <f>YEAR(Table1[[#This Row],[DATE]])</f>
        <v>1999</v>
      </c>
      <c r="K240" t="s">
        <v>631</v>
      </c>
      <c r="L240" t="s">
        <v>631</v>
      </c>
      <c r="M240" t="str">
        <f t="array" ref="M240">IF(Table1[[#This Row],[MARK]]=MIN(IF(Table1[YEAR]=Table1[[#This Row],[YEAR]],Table1[MARK])),"Y","N")</f>
        <v>N</v>
      </c>
      <c r="AD240" t="s">
        <v>568</v>
      </c>
      <c r="AE240">
        <f>COUNTIFS(Table1[COMPETITOR],Table2[[#This Row],[Athelete]],Table1[MARK],"&lt;10")</f>
        <v>0</v>
      </c>
      <c r="AF240" s="2">
        <f t="array" ref="AF240">MIN(IF(Table1[COMPETITOR]=Table2[[#This Row],[Athelete]],Table1[MARK]))</f>
        <v>10.09</v>
      </c>
      <c r="AG240" s="2">
        <f t="array" ref="AG240">MAX(IF(Table1[COMPETITOR]=Table2[[#This Row],[Athelete]],Table1[RANK]))</f>
        <v>234</v>
      </c>
      <c r="AH240">
        <f>COUNTIFS(Table1[COMPETITOR],Table2[[#This Row],[Athelete]],Table1[WR],"Y")</f>
        <v>0</v>
      </c>
      <c r="AI240">
        <f>COUNTIFS(Table1[COMPETITOR],Table2[[#This Row],[Athelete]],Table1[SB],"Y")</f>
        <v>0</v>
      </c>
      <c r="AJ240">
        <f>COUNTIFS(Table1[COMPETITOR],Table2[[#This Row],[Athelete]],Table1[POS],"1")</f>
        <v>1</v>
      </c>
      <c r="AK240" s="2">
        <f t="array" ref="AK240">MIN(IF(Table1[COMPETITOR]=Table2[[#This Row],[Athelete]],Table1[YEAR]))</f>
        <v>1996</v>
      </c>
      <c r="AL240" s="2">
        <f t="array" ref="AL240">MAX(IF(Table1[COMPETITOR]=Table2[[#This Row],[Athelete]],Table1[YEAR]))</f>
        <v>1996</v>
      </c>
    </row>
    <row r="241" spans="1:38" x14ac:dyDescent="0.25">
      <c r="A241">
        <v>36</v>
      </c>
      <c r="B241" s="3">
        <v>9.92</v>
      </c>
      <c r="C241" t="s">
        <v>43</v>
      </c>
      <c r="D241" t="s">
        <v>181</v>
      </c>
      <c r="E241" s="1">
        <v>27056</v>
      </c>
      <c r="F241" t="s">
        <v>19</v>
      </c>
      <c r="G241">
        <v>1</v>
      </c>
      <c r="H241" t="s">
        <v>98</v>
      </c>
      <c r="I241" s="1">
        <v>36346</v>
      </c>
      <c r="J241" s="2">
        <f>YEAR(Table1[[#This Row],[DATE]])</f>
        <v>1999</v>
      </c>
      <c r="K241" t="s">
        <v>631</v>
      </c>
      <c r="L241" t="s">
        <v>631</v>
      </c>
      <c r="M241" t="str">
        <f t="array" ref="M241">IF(Table1[[#This Row],[MARK]]=MIN(IF(Table1[YEAR]=Table1[[#This Row],[YEAR]],Table1[MARK])),"Y","N")</f>
        <v>N</v>
      </c>
      <c r="AD241" t="s">
        <v>570</v>
      </c>
      <c r="AE241">
        <f>COUNTIFS(Table1[COMPETITOR],Table2[[#This Row],[Athelete]],Table1[MARK],"&lt;10")</f>
        <v>0</v>
      </c>
      <c r="AF241" s="2">
        <f t="array" ref="AF241">MIN(IF(Table1[COMPETITOR]=Table2[[#This Row],[Athelete]],Table1[MARK]))</f>
        <v>10.09</v>
      </c>
      <c r="AG241" s="2">
        <f t="array" ref="AG241">MAX(IF(Table1[COMPETITOR]=Table2[[#This Row],[Athelete]],Table1[RANK]))</f>
        <v>234</v>
      </c>
      <c r="AH241">
        <f>COUNTIFS(Table1[COMPETITOR],Table2[[#This Row],[Athelete]],Table1[WR],"Y")</f>
        <v>0</v>
      </c>
      <c r="AI241">
        <f>COUNTIFS(Table1[COMPETITOR],Table2[[#This Row],[Athelete]],Table1[SB],"Y")</f>
        <v>0</v>
      </c>
      <c r="AJ241">
        <f>COUNTIFS(Table1[COMPETITOR],Table2[[#This Row],[Athelete]],Table1[POS],"1")</f>
        <v>1</v>
      </c>
      <c r="AK241" s="2">
        <f t="array" ref="AK241">MIN(IF(Table1[COMPETITOR]=Table2[[#This Row],[Athelete]],Table1[YEAR]))</f>
        <v>1999</v>
      </c>
      <c r="AL241" s="2">
        <f t="array" ref="AL241">MAX(IF(Table1[COMPETITOR]=Table2[[#This Row],[Athelete]],Table1[YEAR]))</f>
        <v>1999</v>
      </c>
    </row>
    <row r="242" spans="1:38" x14ac:dyDescent="0.25">
      <c r="B242" s="3">
        <v>9.92</v>
      </c>
      <c r="C242" t="s">
        <v>15</v>
      </c>
      <c r="D242" t="s">
        <v>53</v>
      </c>
      <c r="E242" s="1">
        <v>29992</v>
      </c>
      <c r="F242" t="s">
        <v>19</v>
      </c>
      <c r="G242">
        <v>2</v>
      </c>
      <c r="H242" t="s">
        <v>160</v>
      </c>
      <c r="I242" s="1">
        <v>38179</v>
      </c>
      <c r="J242" s="2">
        <f>YEAR(Table1[[#This Row],[DATE]])</f>
        <v>2004</v>
      </c>
      <c r="K242" t="s">
        <v>631</v>
      </c>
      <c r="L242" t="s">
        <v>631</v>
      </c>
      <c r="M242" t="str">
        <f t="array" ref="M242">IF(Table1[[#This Row],[MARK]]=MIN(IF(Table1[YEAR]=Table1[[#This Row],[YEAR]],Table1[MARK])),"Y","N")</f>
        <v>N</v>
      </c>
      <c r="AD242" t="s">
        <v>574</v>
      </c>
      <c r="AE242">
        <f>COUNTIFS(Table1[COMPETITOR],Table2[[#This Row],[Athelete]],Table1[MARK],"&lt;10")</f>
        <v>0</v>
      </c>
      <c r="AF242" s="2">
        <f t="array" ref="AF242">MIN(IF(Table1[COMPETITOR]=Table2[[#This Row],[Athelete]],Table1[MARK]))</f>
        <v>10.09</v>
      </c>
      <c r="AG242" s="2">
        <f t="array" ref="AG242">MAX(IF(Table1[COMPETITOR]=Table2[[#This Row],[Athelete]],Table1[RANK]))</f>
        <v>234</v>
      </c>
      <c r="AH242">
        <f>COUNTIFS(Table1[COMPETITOR],Table2[[#This Row],[Athelete]],Table1[WR],"Y")</f>
        <v>0</v>
      </c>
      <c r="AI242">
        <f>COUNTIFS(Table1[COMPETITOR],Table2[[#This Row],[Athelete]],Table1[SB],"Y")</f>
        <v>0</v>
      </c>
      <c r="AJ242">
        <f>COUNTIFS(Table1[COMPETITOR],Table2[[#This Row],[Athelete]],Table1[POS],"1")</f>
        <v>1</v>
      </c>
      <c r="AK242" s="2">
        <f t="array" ref="AK242">MIN(IF(Table1[COMPETITOR]=Table2[[#This Row],[Athelete]],Table1[YEAR]))</f>
        <v>2004</v>
      </c>
      <c r="AL242" s="2">
        <f t="array" ref="AL242">MAX(IF(Table1[COMPETITOR]=Table2[[#This Row],[Athelete]],Table1[YEAR]))</f>
        <v>2004</v>
      </c>
    </row>
    <row r="243" spans="1:38" x14ac:dyDescent="0.25">
      <c r="B243" s="3">
        <v>9.92</v>
      </c>
      <c r="C243" t="s">
        <v>9</v>
      </c>
      <c r="D243" t="s">
        <v>18</v>
      </c>
      <c r="E243" s="1">
        <v>30172</v>
      </c>
      <c r="F243" t="s">
        <v>19</v>
      </c>
      <c r="G243">
        <v>3</v>
      </c>
      <c r="H243" t="s">
        <v>77</v>
      </c>
      <c r="I243" s="1">
        <v>38969</v>
      </c>
      <c r="J243" s="2">
        <f>YEAR(Table1[[#This Row],[DATE]])</f>
        <v>2006</v>
      </c>
      <c r="K243" t="s">
        <v>631</v>
      </c>
      <c r="L243" t="s">
        <v>631</v>
      </c>
      <c r="M243" t="str">
        <f t="array" ref="M243">IF(Table1[[#This Row],[MARK]]=MIN(IF(Table1[YEAR]=Table1[[#This Row],[YEAR]],Table1[MARK])),"Y","N")</f>
        <v>N</v>
      </c>
      <c r="AD243" t="s">
        <v>557</v>
      </c>
      <c r="AE243">
        <f>COUNTIFS(Table1[COMPETITOR],Table2[[#This Row],[Athelete]],Table1[MARK],"&lt;10")</f>
        <v>0</v>
      </c>
      <c r="AF243" s="2">
        <f t="array" ref="AF243">MIN(IF(Table1[COMPETITOR]=Table2[[#This Row],[Athelete]],Table1[MARK]))</f>
        <v>10.09</v>
      </c>
      <c r="AG243" s="2">
        <f t="array" ref="AG243">MAX(IF(Table1[COMPETITOR]=Table2[[#This Row],[Athelete]],Table1[RANK]))</f>
        <v>234</v>
      </c>
      <c r="AH243">
        <f>COUNTIFS(Table1[COMPETITOR],Table2[[#This Row],[Athelete]],Table1[WR],"Y")</f>
        <v>0</v>
      </c>
      <c r="AI243">
        <f>COUNTIFS(Table1[COMPETITOR],Table2[[#This Row],[Athelete]],Table1[SB],"Y")</f>
        <v>0</v>
      </c>
      <c r="AJ243">
        <f>COUNTIFS(Table1[COMPETITOR],Table2[[#This Row],[Athelete]],Table1[POS],"1")</f>
        <v>0</v>
      </c>
      <c r="AK243" s="2">
        <f t="array" ref="AK243">MIN(IF(Table1[COMPETITOR]=Table2[[#This Row],[Athelete]],Table1[YEAR]))</f>
        <v>1984</v>
      </c>
      <c r="AL243" s="2">
        <f t="array" ref="AL243">MAX(IF(Table1[COMPETITOR]=Table2[[#This Row],[Athelete]],Table1[YEAR]))</f>
        <v>1984</v>
      </c>
    </row>
    <row r="244" spans="1:38" x14ac:dyDescent="0.25">
      <c r="B244" s="3">
        <v>9.92</v>
      </c>
      <c r="C244" t="s">
        <v>52</v>
      </c>
      <c r="D244" t="s">
        <v>10</v>
      </c>
      <c r="E244" s="1">
        <v>31645</v>
      </c>
      <c r="F244" t="s">
        <v>11</v>
      </c>
      <c r="G244" t="s">
        <v>74</v>
      </c>
      <c r="H244" t="s">
        <v>75</v>
      </c>
      <c r="I244" s="1">
        <v>39524</v>
      </c>
      <c r="J244" s="2">
        <f>YEAR(Table1[[#This Row],[DATE]])</f>
        <v>2008</v>
      </c>
      <c r="K244" t="s">
        <v>631</v>
      </c>
      <c r="L244" t="s">
        <v>631</v>
      </c>
      <c r="M244" t="str">
        <f t="array" ref="M244">IF(Table1[[#This Row],[MARK]]=MIN(IF(Table1[YEAR]=Table1[[#This Row],[YEAR]],Table1[MARK])),"Y","N")</f>
        <v>N</v>
      </c>
      <c r="AD244" t="s">
        <v>563</v>
      </c>
      <c r="AE244">
        <f>COUNTIFS(Table1[COMPETITOR],Table2[[#This Row],[Athelete]],Table1[MARK],"&lt;10")</f>
        <v>0</v>
      </c>
      <c r="AF244" s="2">
        <f t="array" ref="AF244">MIN(IF(Table1[COMPETITOR]=Table2[[#This Row],[Athelete]],Table1[MARK]))</f>
        <v>10.09</v>
      </c>
      <c r="AG244" s="2">
        <f t="array" ref="AG244">MAX(IF(Table1[COMPETITOR]=Table2[[#This Row],[Athelete]],Table1[RANK]))</f>
        <v>234</v>
      </c>
      <c r="AH244">
        <f>COUNTIFS(Table1[COMPETITOR],Table2[[#This Row],[Athelete]],Table1[WR],"Y")</f>
        <v>0</v>
      </c>
      <c r="AI244">
        <f>COUNTIFS(Table1[COMPETITOR],Table2[[#This Row],[Athelete]],Table1[SB],"Y")</f>
        <v>0</v>
      </c>
      <c r="AJ244">
        <f>COUNTIFS(Table1[COMPETITOR],Table2[[#This Row],[Athelete]],Table1[POS],"1")</f>
        <v>0</v>
      </c>
      <c r="AK244" s="2">
        <f t="array" ref="AK244">MIN(IF(Table1[COMPETITOR]=Table2[[#This Row],[Athelete]],Table1[YEAR]))</f>
        <v>1988</v>
      </c>
      <c r="AL244" s="2">
        <f t="array" ref="AL244">MAX(IF(Table1[COMPETITOR]=Table2[[#This Row],[Athelete]],Table1[YEAR]))</f>
        <v>1988</v>
      </c>
    </row>
    <row r="245" spans="1:38" x14ac:dyDescent="0.25">
      <c r="B245" s="3">
        <v>9.92</v>
      </c>
      <c r="C245" t="s">
        <v>57</v>
      </c>
      <c r="D245" t="s">
        <v>10</v>
      </c>
      <c r="E245" s="1">
        <v>31645</v>
      </c>
      <c r="F245" t="s">
        <v>11</v>
      </c>
      <c r="G245" t="s">
        <v>182</v>
      </c>
      <c r="H245" t="s">
        <v>16</v>
      </c>
      <c r="I245" s="1">
        <v>39675</v>
      </c>
      <c r="J245" s="2">
        <f>YEAR(Table1[[#This Row],[DATE]])</f>
        <v>2008</v>
      </c>
      <c r="K245" t="s">
        <v>631</v>
      </c>
      <c r="L245" t="s">
        <v>631</v>
      </c>
      <c r="M245" t="str">
        <f t="array" ref="M245">IF(Table1[[#This Row],[MARK]]=MIN(IF(Table1[YEAR]=Table1[[#This Row],[YEAR]],Table1[MARK])),"Y","N")</f>
        <v>N</v>
      </c>
      <c r="AD245" t="s">
        <v>564</v>
      </c>
      <c r="AE245">
        <f>COUNTIFS(Table1[COMPETITOR],Table2[[#This Row],[Athelete]],Table1[MARK],"&lt;10")</f>
        <v>0</v>
      </c>
      <c r="AF245" s="2">
        <f t="array" ref="AF245">MIN(IF(Table1[COMPETITOR]=Table2[[#This Row],[Athelete]],Table1[MARK]))</f>
        <v>10.09</v>
      </c>
      <c r="AG245" s="2">
        <f t="array" ref="AG245">MAX(IF(Table1[COMPETITOR]=Table2[[#This Row],[Athelete]],Table1[RANK]))</f>
        <v>234</v>
      </c>
      <c r="AH245">
        <f>COUNTIFS(Table1[COMPETITOR],Table2[[#This Row],[Athelete]],Table1[WR],"Y")</f>
        <v>0</v>
      </c>
      <c r="AI245">
        <f>COUNTIFS(Table1[COMPETITOR],Table2[[#This Row],[Athelete]],Table1[SB],"Y")</f>
        <v>0</v>
      </c>
      <c r="AJ245">
        <f>COUNTIFS(Table1[COMPETITOR],Table2[[#This Row],[Athelete]],Table1[POS],"1")</f>
        <v>0</v>
      </c>
      <c r="AK245" s="2">
        <f t="array" ref="AK245">MIN(IF(Table1[COMPETITOR]=Table2[[#This Row],[Athelete]],Table1[YEAR]))</f>
        <v>1992</v>
      </c>
      <c r="AL245" s="2">
        <f t="array" ref="AL245">MAX(IF(Table1[COMPETITOR]=Table2[[#This Row],[Athelete]],Table1[YEAR]))</f>
        <v>1992</v>
      </c>
    </row>
    <row r="246" spans="1:38" x14ac:dyDescent="0.25">
      <c r="B246" s="3">
        <v>9.92</v>
      </c>
      <c r="C246" t="s">
        <v>27</v>
      </c>
      <c r="D246" t="s">
        <v>133</v>
      </c>
      <c r="E246" s="1">
        <v>31443</v>
      </c>
      <c r="F246" t="s">
        <v>19</v>
      </c>
      <c r="G246" t="s">
        <v>85</v>
      </c>
      <c r="H246" t="s">
        <v>23</v>
      </c>
      <c r="I246" s="1">
        <v>39693</v>
      </c>
      <c r="J246" s="2">
        <f>YEAR(Table1[[#This Row],[DATE]])</f>
        <v>2008</v>
      </c>
      <c r="K246" t="s">
        <v>631</v>
      </c>
      <c r="L246" t="s">
        <v>631</v>
      </c>
      <c r="M246" t="str">
        <f t="array" ref="M246">IF(Table1[[#This Row],[MARK]]=MIN(IF(Table1[YEAR]=Table1[[#This Row],[YEAR]],Table1[MARK])),"Y","N")</f>
        <v>N</v>
      </c>
      <c r="AD246" t="s">
        <v>567</v>
      </c>
      <c r="AE246">
        <f>COUNTIFS(Table1[COMPETITOR],Table2[[#This Row],[Athelete]],Table1[MARK],"&lt;10")</f>
        <v>0</v>
      </c>
      <c r="AF246" s="2">
        <f t="array" ref="AF246">MIN(IF(Table1[COMPETITOR]=Table2[[#This Row],[Athelete]],Table1[MARK]))</f>
        <v>10.09</v>
      </c>
      <c r="AG246" s="2">
        <f t="array" ref="AG246">MAX(IF(Table1[COMPETITOR]=Table2[[#This Row],[Athelete]],Table1[RANK]))</f>
        <v>234</v>
      </c>
      <c r="AH246">
        <f>COUNTIFS(Table1[COMPETITOR],Table2[[#This Row],[Athelete]],Table1[WR],"Y")</f>
        <v>0</v>
      </c>
      <c r="AI246">
        <f>COUNTIFS(Table1[COMPETITOR],Table2[[#This Row],[Athelete]],Table1[SB],"Y")</f>
        <v>0</v>
      </c>
      <c r="AJ246">
        <f>COUNTIFS(Table1[COMPETITOR],Table2[[#This Row],[Athelete]],Table1[POS],"1")</f>
        <v>0</v>
      </c>
      <c r="AK246" s="2">
        <f t="array" ref="AK246">MIN(IF(Table1[COMPETITOR]=Table2[[#This Row],[Athelete]],Table1[YEAR]))</f>
        <v>1994</v>
      </c>
      <c r="AL246" s="2">
        <f t="array" ref="AL246">MAX(IF(Table1[COMPETITOR]=Table2[[#This Row],[Athelete]],Table1[YEAR]))</f>
        <v>1994</v>
      </c>
    </row>
    <row r="247" spans="1:38" x14ac:dyDescent="0.25">
      <c r="B247" s="3">
        <v>9.92</v>
      </c>
      <c r="C247" t="s">
        <v>50</v>
      </c>
      <c r="D247" t="s">
        <v>18</v>
      </c>
      <c r="E247" s="1">
        <v>30172</v>
      </c>
      <c r="F247" t="s">
        <v>19</v>
      </c>
      <c r="G247" t="s">
        <v>25</v>
      </c>
      <c r="H247" t="s">
        <v>97</v>
      </c>
      <c r="I247" s="1">
        <v>40422</v>
      </c>
      <c r="J247" s="2">
        <f>YEAR(Table1[[#This Row],[DATE]])</f>
        <v>2010</v>
      </c>
      <c r="K247" t="s">
        <v>631</v>
      </c>
      <c r="L247" t="s">
        <v>631</v>
      </c>
      <c r="M247" t="str">
        <f t="array" ref="M247">IF(Table1[[#This Row],[MARK]]=MIN(IF(Table1[YEAR]=Table1[[#This Row],[YEAR]],Table1[MARK])),"Y","N")</f>
        <v>N</v>
      </c>
      <c r="AD247" t="s">
        <v>571</v>
      </c>
      <c r="AE247">
        <f>COUNTIFS(Table1[COMPETITOR],Table2[[#This Row],[Athelete]],Table1[MARK],"&lt;10")</f>
        <v>0</v>
      </c>
      <c r="AF247" s="2">
        <f t="array" ref="AF247">MIN(IF(Table1[COMPETITOR]=Table2[[#This Row],[Athelete]],Table1[MARK]))</f>
        <v>10.09</v>
      </c>
      <c r="AG247" s="2">
        <f t="array" ref="AG247">MAX(IF(Table1[COMPETITOR]=Table2[[#This Row],[Athelete]],Table1[RANK]))</f>
        <v>234</v>
      </c>
      <c r="AH247">
        <f>COUNTIFS(Table1[COMPETITOR],Table2[[#This Row],[Athelete]],Table1[WR],"Y")</f>
        <v>0</v>
      </c>
      <c r="AI247">
        <f>COUNTIFS(Table1[COMPETITOR],Table2[[#This Row],[Athelete]],Table1[SB],"Y")</f>
        <v>0</v>
      </c>
      <c r="AJ247">
        <f>COUNTIFS(Table1[COMPETITOR],Table2[[#This Row],[Athelete]],Table1[POS],"1")</f>
        <v>0</v>
      </c>
      <c r="AK247" s="2">
        <f t="array" ref="AK247">MIN(IF(Table1[COMPETITOR]=Table2[[#This Row],[Athelete]],Table1[YEAR]))</f>
        <v>2000</v>
      </c>
      <c r="AL247" s="2">
        <f t="array" ref="AL247">MAX(IF(Table1[COMPETITOR]=Table2[[#This Row],[Athelete]],Table1[YEAR]))</f>
        <v>2000</v>
      </c>
    </row>
    <row r="248" spans="1:38" x14ac:dyDescent="0.25">
      <c r="B248" s="3">
        <v>9.92</v>
      </c>
      <c r="C248" t="s">
        <v>34</v>
      </c>
      <c r="D248" t="s">
        <v>56</v>
      </c>
      <c r="E248" s="1">
        <v>31331</v>
      </c>
      <c r="F248" t="s">
        <v>11</v>
      </c>
      <c r="G248">
        <v>3</v>
      </c>
      <c r="H248" t="s">
        <v>46</v>
      </c>
      <c r="I248" s="1">
        <v>40698</v>
      </c>
      <c r="J248" s="2">
        <f>YEAR(Table1[[#This Row],[DATE]])</f>
        <v>2011</v>
      </c>
      <c r="K248" t="s">
        <v>631</v>
      </c>
      <c r="L248" t="s">
        <v>631</v>
      </c>
      <c r="M248" t="str">
        <f t="array" ref="M248">IF(Table1[[#This Row],[MARK]]=MIN(IF(Table1[YEAR]=Table1[[#This Row],[YEAR]],Table1[MARK])),"Y","N")</f>
        <v>N</v>
      </c>
      <c r="AD248" t="s">
        <v>573</v>
      </c>
      <c r="AE248">
        <f>COUNTIFS(Table1[COMPETITOR],Table2[[#This Row],[Athelete]],Table1[MARK],"&lt;10")</f>
        <v>0</v>
      </c>
      <c r="AF248" s="2">
        <f t="array" ref="AF248">MIN(IF(Table1[COMPETITOR]=Table2[[#This Row],[Athelete]],Table1[MARK]))</f>
        <v>10.09</v>
      </c>
      <c r="AG248" s="2">
        <f t="array" ref="AG248">MAX(IF(Table1[COMPETITOR]=Table2[[#This Row],[Athelete]],Table1[RANK]))</f>
        <v>234</v>
      </c>
      <c r="AH248">
        <f>COUNTIFS(Table1[COMPETITOR],Table2[[#This Row],[Athelete]],Table1[WR],"Y")</f>
        <v>0</v>
      </c>
      <c r="AI248">
        <f>COUNTIFS(Table1[COMPETITOR],Table2[[#This Row],[Athelete]],Table1[SB],"Y")</f>
        <v>0</v>
      </c>
      <c r="AJ248">
        <f>COUNTIFS(Table1[COMPETITOR],Table2[[#This Row],[Athelete]],Table1[POS],"1")</f>
        <v>0</v>
      </c>
      <c r="AK248" s="2">
        <f t="array" ref="AK248">MIN(IF(Table1[COMPETITOR]=Table2[[#This Row],[Athelete]],Table1[YEAR]))</f>
        <v>2001</v>
      </c>
      <c r="AL248" s="2">
        <f t="array" ref="AL248">MAX(IF(Table1[COMPETITOR]=Table2[[#This Row],[Athelete]],Table1[YEAR]))</f>
        <v>2001</v>
      </c>
    </row>
    <row r="249" spans="1:38" x14ac:dyDescent="0.25">
      <c r="A249">
        <v>36</v>
      </c>
      <c r="B249" s="3">
        <v>9.92</v>
      </c>
      <c r="C249" t="s">
        <v>17</v>
      </c>
      <c r="D249" t="s">
        <v>183</v>
      </c>
      <c r="E249" s="1">
        <v>33035</v>
      </c>
      <c r="F249" t="s">
        <v>184</v>
      </c>
      <c r="G249">
        <v>1</v>
      </c>
      <c r="H249" t="s">
        <v>185</v>
      </c>
      <c r="I249" s="1">
        <v>40753</v>
      </c>
      <c r="J249" s="2">
        <f>YEAR(Table1[[#This Row],[DATE]])</f>
        <v>2011</v>
      </c>
      <c r="K249" t="s">
        <v>631</v>
      </c>
      <c r="L249" t="s">
        <v>631</v>
      </c>
      <c r="M249" t="str">
        <f t="array" ref="M249">IF(Table1[[#This Row],[MARK]]=MIN(IF(Table1[YEAR]=Table1[[#This Row],[YEAR]],Table1[MARK])),"Y","N")</f>
        <v>N</v>
      </c>
      <c r="AD249" t="s">
        <v>572</v>
      </c>
      <c r="AE249">
        <f>COUNTIFS(Table1[COMPETITOR],Table2[[#This Row],[Athelete]],Table1[MARK],"&lt;10")</f>
        <v>0</v>
      </c>
      <c r="AF249" s="2">
        <f t="array" ref="AF249">MIN(IF(Table1[COMPETITOR]=Table2[[#This Row],[Athelete]],Table1[MARK]))</f>
        <v>10.09</v>
      </c>
      <c r="AG249" s="2">
        <f t="array" ref="AG249">MAX(IF(Table1[COMPETITOR]=Table2[[#This Row],[Athelete]],Table1[RANK]))</f>
        <v>234</v>
      </c>
      <c r="AH249">
        <f>COUNTIFS(Table1[COMPETITOR],Table2[[#This Row],[Athelete]],Table1[WR],"Y")</f>
        <v>0</v>
      </c>
      <c r="AI249">
        <f>COUNTIFS(Table1[COMPETITOR],Table2[[#This Row],[Athelete]],Table1[SB],"Y")</f>
        <v>0</v>
      </c>
      <c r="AJ249">
        <f>COUNTIFS(Table1[COMPETITOR],Table2[[#This Row],[Athelete]],Table1[POS],"1")</f>
        <v>0</v>
      </c>
      <c r="AK249" s="2">
        <f t="array" ref="AK249">MIN(IF(Table1[COMPETITOR]=Table2[[#This Row],[Athelete]],Table1[YEAR]))</f>
        <v>2001</v>
      </c>
      <c r="AL249" s="2">
        <f t="array" ref="AL249">MAX(IF(Table1[COMPETITOR]=Table2[[#This Row],[Athelete]],Table1[YEAR]))</f>
        <v>2001</v>
      </c>
    </row>
    <row r="250" spans="1:38" x14ac:dyDescent="0.25">
      <c r="B250" s="3">
        <v>9.92</v>
      </c>
      <c r="C250" t="s">
        <v>186</v>
      </c>
      <c r="D250" t="s">
        <v>22</v>
      </c>
      <c r="E250" s="1">
        <v>32868</v>
      </c>
      <c r="F250" t="s">
        <v>11</v>
      </c>
      <c r="G250">
        <v>1</v>
      </c>
      <c r="H250" t="s">
        <v>109</v>
      </c>
      <c r="I250" s="1">
        <v>40783</v>
      </c>
      <c r="J250" s="2">
        <f>YEAR(Table1[[#This Row],[DATE]])</f>
        <v>2011</v>
      </c>
      <c r="K250" t="s">
        <v>630</v>
      </c>
      <c r="L250" t="s">
        <v>631</v>
      </c>
      <c r="M250" t="str">
        <f t="array" ref="M250">IF(Table1[[#This Row],[MARK]]=MIN(IF(Table1[YEAR]=Table1[[#This Row],[YEAR]],Table1[MARK])),"Y","N")</f>
        <v>N</v>
      </c>
      <c r="AD250" t="s">
        <v>575</v>
      </c>
      <c r="AE250">
        <f>COUNTIFS(Table1[COMPETITOR],Table2[[#This Row],[Athelete]],Table1[MARK],"&lt;10")</f>
        <v>0</v>
      </c>
      <c r="AF250" s="2">
        <f t="array" ref="AF250">MIN(IF(Table1[COMPETITOR]=Table2[[#This Row],[Athelete]],Table1[MARK]))</f>
        <v>10.09</v>
      </c>
      <c r="AG250" s="2">
        <f t="array" ref="AG250">MAX(IF(Table1[COMPETITOR]=Table2[[#This Row],[Athelete]],Table1[RANK]))</f>
        <v>234</v>
      </c>
      <c r="AH250">
        <f>COUNTIFS(Table1[COMPETITOR],Table2[[#This Row],[Athelete]],Table1[WR],"Y")</f>
        <v>0</v>
      </c>
      <c r="AI250">
        <f>COUNTIFS(Table1[COMPETITOR],Table2[[#This Row],[Athelete]],Table1[SB],"Y")</f>
        <v>0</v>
      </c>
      <c r="AJ250">
        <f>COUNTIFS(Table1[COMPETITOR],Table2[[#This Row],[Athelete]],Table1[POS],"1")</f>
        <v>0</v>
      </c>
      <c r="AK250" s="2">
        <f t="array" ref="AK250">MIN(IF(Table1[COMPETITOR]=Table2[[#This Row],[Athelete]],Table1[YEAR]))</f>
        <v>2004</v>
      </c>
      <c r="AL250" s="2">
        <f t="array" ref="AL250">MAX(IF(Table1[COMPETITOR]=Table2[[#This Row],[Athelete]],Table1[YEAR]))</f>
        <v>2004</v>
      </c>
    </row>
    <row r="251" spans="1:38" x14ac:dyDescent="0.25">
      <c r="B251" s="3">
        <v>9.92</v>
      </c>
      <c r="C251" t="s">
        <v>13</v>
      </c>
      <c r="D251" t="s">
        <v>28</v>
      </c>
      <c r="E251" s="1">
        <v>30278</v>
      </c>
      <c r="F251" t="s">
        <v>11</v>
      </c>
      <c r="G251" t="s">
        <v>71</v>
      </c>
      <c r="H251" t="s">
        <v>84</v>
      </c>
      <c r="I251" s="1">
        <v>41089</v>
      </c>
      <c r="J251" s="2">
        <f>YEAR(Table1[[#This Row],[DATE]])</f>
        <v>2012</v>
      </c>
      <c r="K251" t="s">
        <v>631</v>
      </c>
      <c r="L251" t="s">
        <v>631</v>
      </c>
      <c r="M251" t="str">
        <f t="array" ref="M251">IF(Table1[[#This Row],[MARK]]=MIN(IF(Table1[YEAR]=Table1[[#This Row],[YEAR]],Table1[MARK])),"Y","N")</f>
        <v>N</v>
      </c>
      <c r="AD251" t="s">
        <v>579</v>
      </c>
      <c r="AE251">
        <f>COUNTIFS(Table1[COMPETITOR],Table2[[#This Row],[Athelete]],Table1[MARK],"&lt;10")</f>
        <v>0</v>
      </c>
      <c r="AF251" s="2">
        <f t="array" ref="AF251">MIN(IF(Table1[COMPETITOR]=Table2[[#This Row],[Athelete]],Table1[MARK]))</f>
        <v>10.09</v>
      </c>
      <c r="AG251" s="2">
        <f t="array" ref="AG251">MAX(IF(Table1[COMPETITOR]=Table2[[#This Row],[Athelete]],Table1[RANK]))</f>
        <v>234</v>
      </c>
      <c r="AH251">
        <f>COUNTIFS(Table1[COMPETITOR],Table2[[#This Row],[Athelete]],Table1[WR],"Y")</f>
        <v>0</v>
      </c>
      <c r="AI251">
        <f>COUNTIFS(Table1[COMPETITOR],Table2[[#This Row],[Athelete]],Table1[SB],"Y")</f>
        <v>0</v>
      </c>
      <c r="AJ251">
        <f>COUNTIFS(Table1[COMPETITOR],Table2[[#This Row],[Athelete]],Table1[POS],"1")</f>
        <v>0</v>
      </c>
      <c r="AK251" s="2">
        <f t="array" ref="AK251">MIN(IF(Table1[COMPETITOR]=Table2[[#This Row],[Athelete]],Table1[YEAR]))</f>
        <v>2009</v>
      </c>
      <c r="AL251" s="2">
        <f t="array" ref="AL251">MAX(IF(Table1[COMPETITOR]=Table2[[#This Row],[Athelete]],Table1[YEAR]))</f>
        <v>2009</v>
      </c>
    </row>
    <row r="252" spans="1:38" x14ac:dyDescent="0.25">
      <c r="B252" s="3">
        <v>9.92</v>
      </c>
      <c r="C252" t="s">
        <v>57</v>
      </c>
      <c r="D252" t="s">
        <v>10</v>
      </c>
      <c r="E252" s="1">
        <v>31645</v>
      </c>
      <c r="F252" t="s">
        <v>11</v>
      </c>
      <c r="G252" t="s">
        <v>99</v>
      </c>
      <c r="H252" t="s">
        <v>51</v>
      </c>
      <c r="I252" s="1">
        <v>41497</v>
      </c>
      <c r="J252" s="2">
        <f>YEAR(Table1[[#This Row],[DATE]])</f>
        <v>2013</v>
      </c>
      <c r="K252" t="s">
        <v>630</v>
      </c>
      <c r="L252" t="s">
        <v>631</v>
      </c>
      <c r="M252" t="str">
        <f t="array" ref="M252">IF(Table1[[#This Row],[MARK]]=MIN(IF(Table1[YEAR]=Table1[[#This Row],[YEAR]],Table1[MARK])),"Y","N")</f>
        <v>N</v>
      </c>
      <c r="AD252" t="s">
        <v>580</v>
      </c>
      <c r="AE252">
        <f>COUNTIFS(Table1[COMPETITOR],Table2[[#This Row],[Athelete]],Table1[MARK],"&lt;10")</f>
        <v>0</v>
      </c>
      <c r="AF252" s="2">
        <f t="array" ref="AF252">MIN(IF(Table1[COMPETITOR]=Table2[[#This Row],[Athelete]],Table1[MARK]))</f>
        <v>10.09</v>
      </c>
      <c r="AG252" s="2">
        <f t="array" ref="AG252">MAX(IF(Table1[COMPETITOR]=Table2[[#This Row],[Athelete]],Table1[RANK]))</f>
        <v>234</v>
      </c>
      <c r="AH252">
        <f>COUNTIFS(Table1[COMPETITOR],Table2[[#This Row],[Athelete]],Table1[WR],"Y")</f>
        <v>0</v>
      </c>
      <c r="AI252">
        <f>COUNTIFS(Table1[COMPETITOR],Table2[[#This Row],[Athelete]],Table1[SB],"Y")</f>
        <v>0</v>
      </c>
      <c r="AJ252">
        <f>COUNTIFS(Table1[COMPETITOR],Table2[[#This Row],[Athelete]],Table1[POS],"1")</f>
        <v>0</v>
      </c>
      <c r="AK252" s="2">
        <f t="array" ref="AK252">MIN(IF(Table1[COMPETITOR]=Table2[[#This Row],[Athelete]],Table1[YEAR]))</f>
        <v>2009</v>
      </c>
      <c r="AL252" s="2">
        <f t="array" ref="AL252">MAX(IF(Table1[COMPETITOR]=Table2[[#This Row],[Athelete]],Table1[YEAR]))</f>
        <v>2009</v>
      </c>
    </row>
    <row r="253" spans="1:38" x14ac:dyDescent="0.25">
      <c r="B253" s="3">
        <v>9.92</v>
      </c>
      <c r="C253" t="s">
        <v>15</v>
      </c>
      <c r="D253" t="s">
        <v>53</v>
      </c>
      <c r="E253" s="1">
        <v>29992</v>
      </c>
      <c r="F253" t="s">
        <v>19</v>
      </c>
      <c r="G253">
        <v>1</v>
      </c>
      <c r="H253" t="s">
        <v>20</v>
      </c>
      <c r="I253" s="1">
        <v>41716</v>
      </c>
      <c r="J253" s="2">
        <f>YEAR(Table1[[#This Row],[DATE]])</f>
        <v>2014</v>
      </c>
      <c r="K253" t="s">
        <v>631</v>
      </c>
      <c r="L253" t="s">
        <v>631</v>
      </c>
      <c r="M253" t="str">
        <f t="array" ref="M253">IF(Table1[[#This Row],[MARK]]=MIN(IF(Table1[YEAR]=Table1[[#This Row],[YEAR]],Table1[MARK])),"Y","N")</f>
        <v>N</v>
      </c>
      <c r="AD253" t="s">
        <v>577</v>
      </c>
      <c r="AE253">
        <f>COUNTIFS(Table1[COMPETITOR],Table2[[#This Row],[Athelete]],Table1[MARK],"&lt;10")</f>
        <v>0</v>
      </c>
      <c r="AF253" s="2">
        <f t="array" ref="AF253">MIN(IF(Table1[COMPETITOR]=Table2[[#This Row],[Athelete]],Table1[MARK]))</f>
        <v>10.09</v>
      </c>
      <c r="AG253" s="2">
        <f t="array" ref="AG253">MAX(IF(Table1[COMPETITOR]=Table2[[#This Row],[Athelete]],Table1[RANK]))</f>
        <v>234</v>
      </c>
      <c r="AH253">
        <f>COUNTIFS(Table1[COMPETITOR],Table2[[#This Row],[Athelete]],Table1[WR],"Y")</f>
        <v>0</v>
      </c>
      <c r="AI253">
        <f>COUNTIFS(Table1[COMPETITOR],Table2[[#This Row],[Athelete]],Table1[SB],"Y")</f>
        <v>0</v>
      </c>
      <c r="AJ253">
        <f>COUNTIFS(Table1[COMPETITOR],Table2[[#This Row],[Athelete]],Table1[POS],"1")</f>
        <v>0</v>
      </c>
      <c r="AK253" s="2">
        <f t="array" ref="AK253">MIN(IF(Table1[COMPETITOR]=Table2[[#This Row],[Athelete]],Table1[YEAR]))</f>
        <v>2009</v>
      </c>
      <c r="AL253" s="2">
        <f t="array" ref="AL253">MAX(IF(Table1[COMPETITOR]=Table2[[#This Row],[Athelete]],Table1[YEAR]))</f>
        <v>2009</v>
      </c>
    </row>
    <row r="254" spans="1:38" x14ac:dyDescent="0.25">
      <c r="B254" s="3">
        <v>9.92</v>
      </c>
      <c r="C254" t="s">
        <v>21</v>
      </c>
      <c r="D254" t="s">
        <v>96</v>
      </c>
      <c r="E254" s="1">
        <v>31161</v>
      </c>
      <c r="F254" t="s">
        <v>19</v>
      </c>
      <c r="G254">
        <v>2</v>
      </c>
      <c r="H254" t="s">
        <v>76</v>
      </c>
      <c r="I254" s="1">
        <v>41834</v>
      </c>
      <c r="J254" s="2">
        <f>YEAR(Table1[[#This Row],[DATE]])</f>
        <v>2014</v>
      </c>
      <c r="K254" t="s">
        <v>631</v>
      </c>
      <c r="L254" t="s">
        <v>631</v>
      </c>
      <c r="M254" t="str">
        <f t="array" ref="M254">IF(Table1[[#This Row],[MARK]]=MIN(IF(Table1[YEAR]=Table1[[#This Row],[YEAR]],Table1[MARK])),"Y","N")</f>
        <v>N</v>
      </c>
      <c r="AD254" t="s">
        <v>583</v>
      </c>
      <c r="AE254">
        <f>COUNTIFS(Table1[COMPETITOR],Table2[[#This Row],[Athelete]],Table1[MARK],"&lt;10")</f>
        <v>0</v>
      </c>
      <c r="AF254" s="2">
        <f t="array" ref="AF254">MIN(IF(Table1[COMPETITOR]=Table2[[#This Row],[Athelete]],Table1[MARK]))</f>
        <v>10.09</v>
      </c>
      <c r="AG254" s="2">
        <f t="array" ref="AG254">MAX(IF(Table1[COMPETITOR]=Table2[[#This Row],[Athelete]],Table1[RANK]))</f>
        <v>234</v>
      </c>
      <c r="AH254">
        <f>COUNTIFS(Table1[COMPETITOR],Table2[[#This Row],[Athelete]],Table1[WR],"Y")</f>
        <v>0</v>
      </c>
      <c r="AI254">
        <f>COUNTIFS(Table1[COMPETITOR],Table2[[#This Row],[Athelete]],Table1[SB],"Y")</f>
        <v>0</v>
      </c>
      <c r="AJ254">
        <f>COUNTIFS(Table1[COMPETITOR],Table2[[#This Row],[Athelete]],Table1[POS],"1")</f>
        <v>0</v>
      </c>
      <c r="AK254" s="2">
        <f t="array" ref="AK254">MIN(IF(Table1[COMPETITOR]=Table2[[#This Row],[Athelete]],Table1[YEAR]))</f>
        <v>2011</v>
      </c>
      <c r="AL254" s="2">
        <f t="array" ref="AL254">MAX(IF(Table1[COMPETITOR]=Table2[[#This Row],[Athelete]],Table1[YEAR]))</f>
        <v>2011</v>
      </c>
    </row>
    <row r="255" spans="1:38" x14ac:dyDescent="0.25">
      <c r="A255">
        <v>42</v>
      </c>
      <c r="B255" s="3">
        <v>9.93</v>
      </c>
      <c r="C255" t="s">
        <v>37</v>
      </c>
      <c r="D255" t="s">
        <v>187</v>
      </c>
      <c r="E255" s="1">
        <v>22289</v>
      </c>
      <c r="F255" t="s">
        <v>19</v>
      </c>
      <c r="G255">
        <v>1</v>
      </c>
      <c r="H255" t="s">
        <v>188</v>
      </c>
      <c r="I255" s="1">
        <v>30500</v>
      </c>
      <c r="J255" s="2">
        <f>YEAR(Table1[[#This Row],[DATE]])</f>
        <v>1983</v>
      </c>
      <c r="K255" t="s">
        <v>631</v>
      </c>
      <c r="L255" t="s">
        <v>630</v>
      </c>
      <c r="M255" t="str">
        <f t="array" ref="M255">IF(Table1[[#This Row],[MARK]]=MIN(IF(Table1[YEAR]=Table1[[#This Row],[YEAR]],Table1[MARK])),"Y","N")</f>
        <v>Y</v>
      </c>
      <c r="AD255" t="s">
        <v>585</v>
      </c>
      <c r="AE255">
        <f>COUNTIFS(Table1[COMPETITOR],Table2[[#This Row],[Athelete]],Table1[MARK],"&lt;10")</f>
        <v>0</v>
      </c>
      <c r="AF255" s="2">
        <f t="array" ref="AF255">MIN(IF(Table1[COMPETITOR]=Table2[[#This Row],[Athelete]],Table1[MARK]))</f>
        <v>10.09</v>
      </c>
      <c r="AG255" s="2">
        <f t="array" ref="AG255">MAX(IF(Table1[COMPETITOR]=Table2[[#This Row],[Athelete]],Table1[RANK]))</f>
        <v>234</v>
      </c>
      <c r="AH255">
        <f>COUNTIFS(Table1[COMPETITOR],Table2[[#This Row],[Athelete]],Table1[WR],"Y")</f>
        <v>0</v>
      </c>
      <c r="AI255">
        <f>COUNTIFS(Table1[COMPETITOR],Table2[[#This Row],[Athelete]],Table1[SB],"Y")</f>
        <v>0</v>
      </c>
      <c r="AJ255">
        <f>COUNTIFS(Table1[COMPETITOR],Table2[[#This Row],[Athelete]],Table1[POS],"1")</f>
        <v>0</v>
      </c>
      <c r="AK255" s="2">
        <f t="array" ref="AK255">MIN(IF(Table1[COMPETITOR]=Table2[[#This Row],[Athelete]],Table1[YEAR]))</f>
        <v>2012</v>
      </c>
      <c r="AL255" s="2">
        <f t="array" ref="AL255">MAX(IF(Table1[COMPETITOR]=Table2[[#This Row],[Athelete]],Table1[YEAR]))</f>
        <v>2012</v>
      </c>
    </row>
    <row r="256" spans="1:38" x14ac:dyDescent="0.25">
      <c r="B256" s="3">
        <v>9.93</v>
      </c>
      <c r="C256" t="s">
        <v>43</v>
      </c>
      <c r="D256" t="s">
        <v>100</v>
      </c>
      <c r="E256" s="1">
        <v>22463</v>
      </c>
      <c r="F256" t="s">
        <v>19</v>
      </c>
      <c r="G256">
        <v>1</v>
      </c>
      <c r="H256" t="s">
        <v>36</v>
      </c>
      <c r="I256" s="1">
        <v>32019</v>
      </c>
      <c r="J256" s="2">
        <f>YEAR(Table1[[#This Row],[DATE]])</f>
        <v>1987</v>
      </c>
      <c r="K256" t="s">
        <v>630</v>
      </c>
      <c r="L256" t="s">
        <v>631</v>
      </c>
      <c r="M256" t="str">
        <f t="array" ref="M256">IF(Table1[[#This Row],[MARK]]=MIN(IF(Table1[YEAR]=Table1[[#This Row],[YEAR]],Table1[MARK])),"Y","N")</f>
        <v>Y</v>
      </c>
      <c r="AD256" t="s">
        <v>586</v>
      </c>
      <c r="AE256">
        <f>COUNTIFS(Table1[COMPETITOR],Table2[[#This Row],[Athelete]],Table1[MARK],"&lt;10")</f>
        <v>0</v>
      </c>
      <c r="AF256" s="2">
        <f t="array" ref="AF256">MIN(IF(Table1[COMPETITOR]=Table2[[#This Row],[Athelete]],Table1[MARK]))</f>
        <v>10.09</v>
      </c>
      <c r="AG256" s="2">
        <f t="array" ref="AG256">MAX(IF(Table1[COMPETITOR]=Table2[[#This Row],[Athelete]],Table1[RANK]))</f>
        <v>234</v>
      </c>
      <c r="AH256">
        <f>COUNTIFS(Table1[COMPETITOR],Table2[[#This Row],[Athelete]],Table1[WR],"Y")</f>
        <v>0</v>
      </c>
      <c r="AI256">
        <f>COUNTIFS(Table1[COMPETITOR],Table2[[#This Row],[Athelete]],Table1[SB],"Y")</f>
        <v>0</v>
      </c>
      <c r="AJ256">
        <f>COUNTIFS(Table1[COMPETITOR],Table2[[#This Row],[Athelete]],Table1[POS],"1")</f>
        <v>0</v>
      </c>
      <c r="AK256" s="2">
        <f t="array" ref="AK256">MIN(IF(Table1[COMPETITOR]=Table2[[#This Row],[Athelete]],Table1[YEAR]))</f>
        <v>2012</v>
      </c>
      <c r="AL256" s="2">
        <f t="array" ref="AL256">MAX(IF(Table1[COMPETITOR]=Table2[[#This Row],[Athelete]],Table1[YEAR]))</f>
        <v>2012</v>
      </c>
    </row>
    <row r="257" spans="1:38" x14ac:dyDescent="0.25">
      <c r="B257" s="3">
        <v>9.93</v>
      </c>
      <c r="C257" t="s">
        <v>31</v>
      </c>
      <c r="D257" t="s">
        <v>100</v>
      </c>
      <c r="E257" s="1">
        <v>22463</v>
      </c>
      <c r="F257" t="s">
        <v>19</v>
      </c>
      <c r="G257" t="s">
        <v>38</v>
      </c>
      <c r="H257" t="s">
        <v>44</v>
      </c>
      <c r="I257" s="1">
        <v>32372</v>
      </c>
      <c r="J257" s="2">
        <f>YEAR(Table1[[#This Row],[DATE]])</f>
        <v>1988</v>
      </c>
      <c r="K257" t="s">
        <v>631</v>
      </c>
      <c r="L257" t="s">
        <v>631</v>
      </c>
      <c r="M257" t="str">
        <f t="array" ref="M257">IF(Table1[[#This Row],[MARK]]=MIN(IF(Table1[YEAR]=Table1[[#This Row],[YEAR]],Table1[MARK])),"Y","N")</f>
        <v>N</v>
      </c>
      <c r="AD257" t="s">
        <v>588</v>
      </c>
      <c r="AE257">
        <f>COUNTIFS(Table1[COMPETITOR],Table2[[#This Row],[Athelete]],Table1[MARK],"&lt;10")</f>
        <v>0</v>
      </c>
      <c r="AF257" s="2">
        <f t="array" ref="AF257">MIN(IF(Table1[COMPETITOR]=Table2[[#This Row],[Athelete]],Table1[MARK]))</f>
        <v>10.09</v>
      </c>
      <c r="AG257" s="2">
        <f t="array" ref="AG257">MAX(IF(Table1[COMPETITOR]=Table2[[#This Row],[Athelete]],Table1[RANK]))</f>
        <v>234</v>
      </c>
      <c r="AH257">
        <f>COUNTIFS(Table1[COMPETITOR],Table2[[#This Row],[Athelete]],Table1[WR],"Y")</f>
        <v>0</v>
      </c>
      <c r="AI257">
        <f>COUNTIFS(Table1[COMPETITOR],Table2[[#This Row],[Athelete]],Table1[SB],"Y")</f>
        <v>0</v>
      </c>
      <c r="AJ257">
        <f>COUNTIFS(Table1[COMPETITOR],Table2[[#This Row],[Athelete]],Table1[POS],"1")</f>
        <v>0</v>
      </c>
      <c r="AK257" s="2">
        <f t="array" ref="AK257">MIN(IF(Table1[COMPETITOR]=Table2[[#This Row],[Athelete]],Table1[YEAR]))</f>
        <v>2013</v>
      </c>
      <c r="AL257" s="2">
        <f t="array" ref="AL257">MAX(IF(Table1[COMPETITOR]=Table2[[#This Row],[Athelete]],Table1[YEAR]))</f>
        <v>2013</v>
      </c>
    </row>
    <row r="258" spans="1:38" x14ac:dyDescent="0.25">
      <c r="B258" s="3">
        <v>9.93</v>
      </c>
      <c r="C258" t="s">
        <v>117</v>
      </c>
      <c r="D258" t="s">
        <v>100</v>
      </c>
      <c r="E258" s="1">
        <v>22463</v>
      </c>
      <c r="F258" t="s">
        <v>19</v>
      </c>
      <c r="G258">
        <v>2</v>
      </c>
      <c r="H258" t="s">
        <v>146</v>
      </c>
      <c r="I258" s="1">
        <v>33403</v>
      </c>
      <c r="J258" s="2">
        <f>YEAR(Table1[[#This Row],[DATE]])</f>
        <v>1991</v>
      </c>
      <c r="K258" t="s">
        <v>631</v>
      </c>
      <c r="L258" t="s">
        <v>631</v>
      </c>
      <c r="M258" t="str">
        <f t="array" ref="M258">IF(Table1[[#This Row],[MARK]]=MIN(IF(Table1[YEAR]=Table1[[#This Row],[YEAR]],Table1[MARK])),"Y","N")</f>
        <v>N</v>
      </c>
      <c r="AD258" t="s">
        <v>594</v>
      </c>
      <c r="AE258">
        <f>COUNTIFS(Table1[COMPETITOR],Table2[[#This Row],[Athelete]],Table1[MARK],"&lt;10")</f>
        <v>0</v>
      </c>
      <c r="AF258" s="2">
        <f t="array" ref="AF258">MIN(IF(Table1[COMPETITOR]=Table2[[#This Row],[Athelete]],Table1[MARK]))</f>
        <v>10.1</v>
      </c>
      <c r="AG258" s="2">
        <f t="array" ref="AG258">MAX(IF(Table1[COMPETITOR]=Table2[[#This Row],[Athelete]],Table1[RANK]))</f>
        <v>257</v>
      </c>
      <c r="AH258">
        <f>COUNTIFS(Table1[COMPETITOR],Table2[[#This Row],[Athelete]],Table1[WR],"Y")</f>
        <v>0</v>
      </c>
      <c r="AI258">
        <f>COUNTIFS(Table1[COMPETITOR],Table2[[#This Row],[Athelete]],Table1[SB],"Y")</f>
        <v>0</v>
      </c>
      <c r="AJ258">
        <f>COUNTIFS(Table1[COMPETITOR],Table2[[#This Row],[Athelete]],Table1[POS],"1")</f>
        <v>1</v>
      </c>
      <c r="AK258" s="2">
        <f t="array" ref="AK258">MIN(IF(Table1[COMPETITOR]=Table2[[#This Row],[Athelete]],Table1[YEAR]))</f>
        <v>1986</v>
      </c>
      <c r="AL258" s="2">
        <f t="array" ref="AL258">MAX(IF(Table1[COMPETITOR]=Table2[[#This Row],[Athelete]],Table1[YEAR]))</f>
        <v>1986</v>
      </c>
    </row>
    <row r="259" spans="1:38" x14ac:dyDescent="0.25">
      <c r="B259" s="3">
        <v>9.93</v>
      </c>
      <c r="C259" t="s">
        <v>34</v>
      </c>
      <c r="D259" t="s">
        <v>100</v>
      </c>
      <c r="E259" s="1">
        <v>22463</v>
      </c>
      <c r="F259" t="s">
        <v>19</v>
      </c>
      <c r="G259" t="s">
        <v>71</v>
      </c>
      <c r="H259" t="s">
        <v>101</v>
      </c>
      <c r="I259" s="1">
        <v>33475</v>
      </c>
      <c r="J259" s="2">
        <f>YEAR(Table1[[#This Row],[DATE]])</f>
        <v>1991</v>
      </c>
      <c r="K259" t="s">
        <v>630</v>
      </c>
      <c r="L259" t="s">
        <v>631</v>
      </c>
      <c r="M259" t="str">
        <f t="array" ref="M259">IF(Table1[[#This Row],[MARK]]=MIN(IF(Table1[YEAR]=Table1[[#This Row],[YEAR]],Table1[MARK])),"Y","N")</f>
        <v>N</v>
      </c>
      <c r="AD259" t="s">
        <v>597</v>
      </c>
      <c r="AE259">
        <f>COUNTIFS(Table1[COMPETITOR],Table2[[#This Row],[Athelete]],Table1[MARK],"&lt;10")</f>
        <v>0</v>
      </c>
      <c r="AF259" s="2">
        <f t="array" ref="AF259">MIN(IF(Table1[COMPETITOR]=Table2[[#This Row],[Athelete]],Table1[MARK]))</f>
        <v>10.1</v>
      </c>
      <c r="AG259" s="2">
        <f t="array" ref="AG259">MAX(IF(Table1[COMPETITOR]=Table2[[#This Row],[Athelete]],Table1[RANK]))</f>
        <v>257</v>
      </c>
      <c r="AH259">
        <f>COUNTIFS(Table1[COMPETITOR],Table2[[#This Row],[Athelete]],Table1[WR],"Y")</f>
        <v>0</v>
      </c>
      <c r="AI259">
        <f>COUNTIFS(Table1[COMPETITOR],Table2[[#This Row],[Athelete]],Table1[SB],"Y")</f>
        <v>0</v>
      </c>
      <c r="AJ259">
        <f>COUNTIFS(Table1[COMPETITOR],Table2[[#This Row],[Athelete]],Table1[POS],"1")</f>
        <v>1</v>
      </c>
      <c r="AK259" s="2">
        <f t="array" ref="AK259">MIN(IF(Table1[COMPETITOR]=Table2[[#This Row],[Athelete]],Table1[YEAR]))</f>
        <v>1986</v>
      </c>
      <c r="AL259" s="2">
        <f t="array" ref="AL259">MAX(IF(Table1[COMPETITOR]=Table2[[#This Row],[Athelete]],Table1[YEAR]))</f>
        <v>1986</v>
      </c>
    </row>
    <row r="260" spans="1:38" x14ac:dyDescent="0.25">
      <c r="A260">
        <v>42</v>
      </c>
      <c r="B260" s="3">
        <v>9.93</v>
      </c>
      <c r="C260" t="s">
        <v>161</v>
      </c>
      <c r="D260" t="s">
        <v>189</v>
      </c>
      <c r="E260" s="1">
        <v>24688</v>
      </c>
      <c r="F260" t="s">
        <v>19</v>
      </c>
      <c r="G260">
        <v>1</v>
      </c>
      <c r="H260" t="s">
        <v>105</v>
      </c>
      <c r="I260" s="1">
        <v>33712</v>
      </c>
      <c r="J260" s="2">
        <f>YEAR(Table1[[#This Row],[DATE]])</f>
        <v>1992</v>
      </c>
      <c r="K260" t="s">
        <v>631</v>
      </c>
      <c r="L260" t="s">
        <v>631</v>
      </c>
      <c r="M260" t="str">
        <f t="array" ref="M260">IF(Table1[[#This Row],[MARK]]=MIN(IF(Table1[YEAR]=Table1[[#This Row],[YEAR]],Table1[MARK])),"Y","N")</f>
        <v>Y</v>
      </c>
      <c r="AD260" t="s">
        <v>600</v>
      </c>
      <c r="AE260">
        <f>COUNTIFS(Table1[COMPETITOR],Table2[[#This Row],[Athelete]],Table1[MARK],"&lt;10")</f>
        <v>0</v>
      </c>
      <c r="AF260" s="2">
        <f t="array" ref="AF260">MIN(IF(Table1[COMPETITOR]=Table2[[#This Row],[Athelete]],Table1[MARK]))</f>
        <v>10.1</v>
      </c>
      <c r="AG260" s="2">
        <f t="array" ref="AG260">MAX(IF(Table1[COMPETITOR]=Table2[[#This Row],[Athelete]],Table1[RANK]))</f>
        <v>257</v>
      </c>
      <c r="AH260">
        <f>COUNTIFS(Table1[COMPETITOR],Table2[[#This Row],[Athelete]],Table1[WR],"Y")</f>
        <v>0</v>
      </c>
      <c r="AI260">
        <f>COUNTIFS(Table1[COMPETITOR],Table2[[#This Row],[Athelete]],Table1[SB],"Y")</f>
        <v>0</v>
      </c>
      <c r="AJ260">
        <f>COUNTIFS(Table1[COMPETITOR],Table2[[#This Row],[Athelete]],Table1[POS],"1")</f>
        <v>1</v>
      </c>
      <c r="AK260" s="2">
        <f t="array" ref="AK260">MIN(IF(Table1[COMPETITOR]=Table2[[#This Row],[Athelete]],Table1[YEAR]))</f>
        <v>1994</v>
      </c>
      <c r="AL260" s="2">
        <f t="array" ref="AL260">MAX(IF(Table1[COMPETITOR]=Table2[[#This Row],[Athelete]],Table1[YEAR]))</f>
        <v>1994</v>
      </c>
    </row>
    <row r="261" spans="1:38" x14ac:dyDescent="0.25">
      <c r="B261" s="3">
        <v>9.93</v>
      </c>
      <c r="C261" t="s">
        <v>34</v>
      </c>
      <c r="D261" t="s">
        <v>104</v>
      </c>
      <c r="E261" s="1">
        <v>27028</v>
      </c>
      <c r="F261" t="s">
        <v>73</v>
      </c>
      <c r="G261">
        <v>1</v>
      </c>
      <c r="H261" t="s">
        <v>105</v>
      </c>
      <c r="I261" s="1">
        <v>35176</v>
      </c>
      <c r="J261" s="2">
        <f>YEAR(Table1[[#This Row],[DATE]])</f>
        <v>1996</v>
      </c>
      <c r="K261" t="s">
        <v>631</v>
      </c>
      <c r="L261" t="s">
        <v>631</v>
      </c>
      <c r="M261" t="str">
        <f t="array" ref="M261">IF(Table1[[#This Row],[MARK]]=MIN(IF(Table1[YEAR]=Table1[[#This Row],[YEAR]],Table1[MARK])),"Y","N")</f>
        <v>N</v>
      </c>
      <c r="AD261" t="s">
        <v>625</v>
      </c>
      <c r="AE261">
        <f>COUNTIFS(Table1[COMPETITOR],Table2[[#This Row],[Athelete]],Table1[MARK],"&lt;10")</f>
        <v>0</v>
      </c>
      <c r="AF261" s="2">
        <f t="array" ref="AF261">MIN(IF(Table1[COMPETITOR]=Table2[[#This Row],[Athelete]],Table1[MARK]))</f>
        <v>10.1</v>
      </c>
      <c r="AG261" s="2">
        <f t="array" ref="AG261">MAX(IF(Table1[COMPETITOR]=Table2[[#This Row],[Athelete]],Table1[RANK]))</f>
        <v>257</v>
      </c>
      <c r="AH261">
        <f>COUNTIFS(Table1[COMPETITOR],Table2[[#This Row],[Athelete]],Table1[WR],"Y")</f>
        <v>0</v>
      </c>
      <c r="AI261">
        <f>COUNTIFS(Table1[COMPETITOR],Table2[[#This Row],[Athelete]],Table1[SB],"Y")</f>
        <v>0</v>
      </c>
      <c r="AJ261">
        <f>COUNTIFS(Table1[COMPETITOR],Table2[[#This Row],[Athelete]],Table1[POS],"1")</f>
        <v>1</v>
      </c>
      <c r="AK261" s="2">
        <f t="array" ref="AK261">MIN(IF(Table1[COMPETITOR]=Table2[[#This Row],[Athelete]],Table1[YEAR]))</f>
        <v>2013</v>
      </c>
      <c r="AL261" s="2">
        <f t="array" ref="AL261">MAX(IF(Table1[COMPETITOR]=Table2[[#This Row],[Athelete]],Table1[YEAR]))</f>
        <v>2013</v>
      </c>
    </row>
    <row r="262" spans="1:38" x14ac:dyDescent="0.25">
      <c r="B262" s="3">
        <v>9.93</v>
      </c>
      <c r="C262" t="s">
        <v>54</v>
      </c>
      <c r="D262" t="s">
        <v>80</v>
      </c>
      <c r="E262" s="1">
        <v>24822</v>
      </c>
      <c r="F262" t="s">
        <v>81</v>
      </c>
      <c r="G262">
        <v>2</v>
      </c>
      <c r="H262" t="s">
        <v>23</v>
      </c>
      <c r="I262" s="1">
        <v>35249</v>
      </c>
      <c r="J262" s="2">
        <f>YEAR(Table1[[#This Row],[DATE]])</f>
        <v>1996</v>
      </c>
      <c r="K262" t="s">
        <v>631</v>
      </c>
      <c r="L262" t="s">
        <v>631</v>
      </c>
      <c r="M262" t="str">
        <f t="array" ref="M262">IF(Table1[[#This Row],[MARK]]=MIN(IF(Table1[YEAR]=Table1[[#This Row],[YEAR]],Table1[MARK])),"Y","N")</f>
        <v>N</v>
      </c>
      <c r="AD262" t="s">
        <v>591</v>
      </c>
      <c r="AE262">
        <f>COUNTIFS(Table1[COMPETITOR],Table2[[#This Row],[Athelete]],Table1[MARK],"&lt;10")</f>
        <v>0</v>
      </c>
      <c r="AF262" s="2">
        <f t="array" ref="AF262">MIN(IF(Table1[COMPETITOR]=Table2[[#This Row],[Athelete]],Table1[MARK]))</f>
        <v>10.1</v>
      </c>
      <c r="AG262" s="2">
        <f t="array" ref="AG262">MAX(IF(Table1[COMPETITOR]=Table2[[#This Row],[Athelete]],Table1[RANK]))</f>
        <v>257</v>
      </c>
      <c r="AH262">
        <f>COUNTIFS(Table1[COMPETITOR],Table2[[#This Row],[Athelete]],Table1[WR],"Y")</f>
        <v>0</v>
      </c>
      <c r="AI262">
        <f>COUNTIFS(Table1[COMPETITOR],Table2[[#This Row],[Athelete]],Table1[SB],"Y")</f>
        <v>0</v>
      </c>
      <c r="AJ262">
        <f>COUNTIFS(Table1[COMPETITOR],Table2[[#This Row],[Athelete]],Table1[POS],"1")</f>
        <v>0</v>
      </c>
      <c r="AK262" s="2">
        <f t="array" ref="AK262">MIN(IF(Table1[COMPETITOR]=Table2[[#This Row],[Athelete]],Table1[YEAR]))</f>
        <v>1968</v>
      </c>
      <c r="AL262" s="2">
        <f t="array" ref="AL262">MAX(IF(Table1[COMPETITOR]=Table2[[#This Row],[Athelete]],Table1[YEAR]))</f>
        <v>1968</v>
      </c>
    </row>
    <row r="263" spans="1:38" x14ac:dyDescent="0.25">
      <c r="B263" s="3">
        <v>9.93</v>
      </c>
      <c r="C263" t="s">
        <v>31</v>
      </c>
      <c r="D263" t="s">
        <v>102</v>
      </c>
      <c r="E263" s="1">
        <v>24747</v>
      </c>
      <c r="F263" t="s">
        <v>103</v>
      </c>
      <c r="G263" t="s">
        <v>141</v>
      </c>
      <c r="H263" t="s">
        <v>82</v>
      </c>
      <c r="I263" s="1">
        <v>35272</v>
      </c>
      <c r="J263" s="2">
        <f>YEAR(Table1[[#This Row],[DATE]])</f>
        <v>1996</v>
      </c>
      <c r="K263" t="s">
        <v>631</v>
      </c>
      <c r="L263" t="s">
        <v>631</v>
      </c>
      <c r="M263" t="str">
        <f t="array" ref="M263">IF(Table1[[#This Row],[MARK]]=MIN(IF(Table1[YEAR]=Table1[[#This Row],[YEAR]],Table1[MARK])),"Y","N")</f>
        <v>N</v>
      </c>
      <c r="AD263" t="s">
        <v>592</v>
      </c>
      <c r="AE263">
        <f>COUNTIFS(Table1[COMPETITOR],Table2[[#This Row],[Athelete]],Table1[MARK],"&lt;10")</f>
        <v>0</v>
      </c>
      <c r="AF263" s="2">
        <f t="array" ref="AF263">MIN(IF(Table1[COMPETITOR]=Table2[[#This Row],[Athelete]],Table1[MARK]))</f>
        <v>10.1</v>
      </c>
      <c r="AG263" s="2">
        <f t="array" ref="AG263">MAX(IF(Table1[COMPETITOR]=Table2[[#This Row],[Athelete]],Table1[RANK]))</f>
        <v>257</v>
      </c>
      <c r="AH263">
        <f>COUNTIFS(Table1[COMPETITOR],Table2[[#This Row],[Athelete]],Table1[WR],"Y")</f>
        <v>0</v>
      </c>
      <c r="AI263">
        <f>COUNTIFS(Table1[COMPETITOR],Table2[[#This Row],[Athelete]],Table1[SB],"Y")</f>
        <v>0</v>
      </c>
      <c r="AJ263">
        <f>COUNTIFS(Table1[COMPETITOR],Table2[[#This Row],[Athelete]],Table1[POS],"1")</f>
        <v>0</v>
      </c>
      <c r="AK263" s="2">
        <f t="array" ref="AK263">MIN(IF(Table1[COMPETITOR]=Table2[[#This Row],[Athelete]],Table1[YEAR]))</f>
        <v>1982</v>
      </c>
      <c r="AL263" s="2">
        <f t="array" ref="AL263">MAX(IF(Table1[COMPETITOR]=Table2[[#This Row],[Athelete]],Table1[YEAR]))</f>
        <v>1982</v>
      </c>
    </row>
    <row r="264" spans="1:38" x14ac:dyDescent="0.25">
      <c r="B264" s="3">
        <v>9.93</v>
      </c>
      <c r="C264" t="s">
        <v>161</v>
      </c>
      <c r="D264" t="s">
        <v>104</v>
      </c>
      <c r="E264" s="1">
        <v>27028</v>
      </c>
      <c r="F264" t="s">
        <v>73</v>
      </c>
      <c r="G264" t="s">
        <v>123</v>
      </c>
      <c r="H264" t="s">
        <v>82</v>
      </c>
      <c r="I264" s="1">
        <v>35273</v>
      </c>
      <c r="J264" s="2">
        <f>YEAR(Table1[[#This Row],[DATE]])</f>
        <v>1996</v>
      </c>
      <c r="K264" t="s">
        <v>631</v>
      </c>
      <c r="L264" t="s">
        <v>631</v>
      </c>
      <c r="M264" t="str">
        <f t="array" ref="M264">IF(Table1[[#This Row],[MARK]]=MIN(IF(Table1[YEAR]=Table1[[#This Row],[YEAR]],Table1[MARK])),"Y","N")</f>
        <v>N</v>
      </c>
      <c r="AD264" t="s">
        <v>593</v>
      </c>
      <c r="AE264">
        <f>COUNTIFS(Table1[COMPETITOR],Table2[[#This Row],[Athelete]],Table1[MARK],"&lt;10")</f>
        <v>0</v>
      </c>
      <c r="AF264" s="2">
        <f t="array" ref="AF264">MIN(IF(Table1[COMPETITOR]=Table2[[#This Row],[Athelete]],Table1[MARK]))</f>
        <v>10.1</v>
      </c>
      <c r="AG264" s="2">
        <f t="array" ref="AG264">MAX(IF(Table1[COMPETITOR]=Table2[[#This Row],[Athelete]],Table1[RANK]))</f>
        <v>257</v>
      </c>
      <c r="AH264">
        <f>COUNTIFS(Table1[COMPETITOR],Table2[[#This Row],[Athelete]],Table1[WR],"Y")</f>
        <v>0</v>
      </c>
      <c r="AI264">
        <f>COUNTIFS(Table1[COMPETITOR],Table2[[#This Row],[Athelete]],Table1[SB],"Y")</f>
        <v>0</v>
      </c>
      <c r="AJ264">
        <f>COUNTIFS(Table1[COMPETITOR],Table2[[#This Row],[Athelete]],Table1[POS],"1")</f>
        <v>0</v>
      </c>
      <c r="AK264" s="2">
        <f t="array" ref="AK264">MIN(IF(Table1[COMPETITOR]=Table2[[#This Row],[Athelete]],Table1[YEAR]))</f>
        <v>1985</v>
      </c>
      <c r="AL264" s="2">
        <f t="array" ref="AL264">MAX(IF(Table1[COMPETITOR]=Table2[[#This Row],[Athelete]],Table1[YEAR]))</f>
        <v>1985</v>
      </c>
    </row>
    <row r="265" spans="1:38" x14ac:dyDescent="0.25">
      <c r="B265" s="3">
        <v>9.93</v>
      </c>
      <c r="C265" t="s">
        <v>69</v>
      </c>
      <c r="D265" t="s">
        <v>102</v>
      </c>
      <c r="E265" s="1">
        <v>24747</v>
      </c>
      <c r="F265" t="s">
        <v>103</v>
      </c>
      <c r="G265" t="s">
        <v>190</v>
      </c>
      <c r="H265" t="s">
        <v>59</v>
      </c>
      <c r="I265" s="1">
        <v>35645</v>
      </c>
      <c r="J265" s="2">
        <f>YEAR(Table1[[#This Row],[DATE]])</f>
        <v>1997</v>
      </c>
      <c r="K265" t="s">
        <v>630</v>
      </c>
      <c r="L265" t="s">
        <v>631</v>
      </c>
      <c r="M265" t="str">
        <f t="array" ref="M265">IF(Table1[[#This Row],[MARK]]=MIN(IF(Table1[YEAR]=Table1[[#This Row],[YEAR]],Table1[MARK])),"Y","N")</f>
        <v>N</v>
      </c>
      <c r="AD265" t="s">
        <v>599</v>
      </c>
      <c r="AE265">
        <f>COUNTIFS(Table1[COMPETITOR],Table2[[#This Row],[Athelete]],Table1[MARK],"&lt;10")</f>
        <v>0</v>
      </c>
      <c r="AF265" s="2">
        <f t="array" ref="AF265">MIN(IF(Table1[COMPETITOR]=Table2[[#This Row],[Athelete]],Table1[MARK]))</f>
        <v>10.1</v>
      </c>
      <c r="AG265" s="2">
        <f t="array" ref="AG265">MAX(IF(Table1[COMPETITOR]=Table2[[#This Row],[Athelete]],Table1[RANK]))</f>
        <v>257</v>
      </c>
      <c r="AH265">
        <f>COUNTIFS(Table1[COMPETITOR],Table2[[#This Row],[Athelete]],Table1[WR],"Y")</f>
        <v>0</v>
      </c>
      <c r="AI265">
        <f>COUNTIFS(Table1[COMPETITOR],Table2[[#This Row],[Athelete]],Table1[SB],"Y")</f>
        <v>0</v>
      </c>
      <c r="AJ265">
        <f>COUNTIFS(Table1[COMPETITOR],Table2[[#This Row],[Athelete]],Table1[POS],"1")</f>
        <v>0</v>
      </c>
      <c r="AK265" s="2">
        <f t="array" ref="AK265">MIN(IF(Table1[COMPETITOR]=Table2[[#This Row],[Athelete]],Table1[YEAR]))</f>
        <v>1991</v>
      </c>
      <c r="AL265" s="2">
        <f t="array" ref="AL265">MAX(IF(Table1[COMPETITOR]=Table2[[#This Row],[Athelete]],Table1[YEAR]))</f>
        <v>1991</v>
      </c>
    </row>
    <row r="266" spans="1:38" x14ac:dyDescent="0.25">
      <c r="B266" s="3">
        <v>9.93</v>
      </c>
      <c r="C266" t="s">
        <v>54</v>
      </c>
      <c r="D266" t="s">
        <v>102</v>
      </c>
      <c r="E266" s="1">
        <v>24747</v>
      </c>
      <c r="F266" t="s">
        <v>103</v>
      </c>
      <c r="G266" t="s">
        <v>106</v>
      </c>
      <c r="H266" t="s">
        <v>59</v>
      </c>
      <c r="I266" s="1">
        <v>35963</v>
      </c>
      <c r="J266" s="2">
        <f>YEAR(Table1[[#This Row],[DATE]])</f>
        <v>1998</v>
      </c>
      <c r="K266" t="s">
        <v>631</v>
      </c>
      <c r="L266" t="s">
        <v>631</v>
      </c>
      <c r="M266" t="str">
        <f t="array" ref="M266">IF(Table1[[#This Row],[MARK]]=MIN(IF(Table1[YEAR]=Table1[[#This Row],[YEAR]],Table1[MARK])),"Y","N")</f>
        <v>N</v>
      </c>
      <c r="AD266" t="s">
        <v>602</v>
      </c>
      <c r="AE266">
        <f>COUNTIFS(Table1[COMPETITOR],Table2[[#This Row],[Athelete]],Table1[MARK],"&lt;10")</f>
        <v>0</v>
      </c>
      <c r="AF266" s="2">
        <f t="array" ref="AF266">MIN(IF(Table1[COMPETITOR]=Table2[[#This Row],[Athelete]],Table1[MARK]))</f>
        <v>10.1</v>
      </c>
      <c r="AG266" s="2">
        <f t="array" ref="AG266">MAX(IF(Table1[COMPETITOR]=Table2[[#This Row],[Athelete]],Table1[RANK]))</f>
        <v>257</v>
      </c>
      <c r="AH266">
        <f>COUNTIFS(Table1[COMPETITOR],Table2[[#This Row],[Athelete]],Table1[WR],"Y")</f>
        <v>0</v>
      </c>
      <c r="AI266">
        <f>COUNTIFS(Table1[COMPETITOR],Table2[[#This Row],[Athelete]],Table1[SB],"Y")</f>
        <v>0</v>
      </c>
      <c r="AJ266">
        <f>COUNTIFS(Table1[COMPETITOR],Table2[[#This Row],[Athelete]],Table1[POS],"1")</f>
        <v>0</v>
      </c>
      <c r="AK266" s="2">
        <f t="array" ref="AK266">MIN(IF(Table1[COMPETITOR]=Table2[[#This Row],[Athelete]],Table1[YEAR]))</f>
        <v>1994</v>
      </c>
      <c r="AL266" s="2">
        <f t="array" ref="AL266">MAX(IF(Table1[COMPETITOR]=Table2[[#This Row],[Athelete]],Table1[YEAR]))</f>
        <v>1994</v>
      </c>
    </row>
    <row r="267" spans="1:38" x14ac:dyDescent="0.25">
      <c r="B267" s="3">
        <v>9.93</v>
      </c>
      <c r="C267" t="s">
        <v>13</v>
      </c>
      <c r="D267" t="s">
        <v>80</v>
      </c>
      <c r="E267" s="1">
        <v>24822</v>
      </c>
      <c r="F267" t="s">
        <v>81</v>
      </c>
      <c r="G267">
        <v>2</v>
      </c>
      <c r="H267" t="s">
        <v>138</v>
      </c>
      <c r="I267" s="1">
        <v>36008</v>
      </c>
      <c r="J267" s="2">
        <f>YEAR(Table1[[#This Row],[DATE]])</f>
        <v>1998</v>
      </c>
      <c r="K267" t="s">
        <v>631</v>
      </c>
      <c r="L267" t="s">
        <v>631</v>
      </c>
      <c r="M267" t="str">
        <f t="array" ref="M267">IF(Table1[[#This Row],[MARK]]=MIN(IF(Table1[YEAR]=Table1[[#This Row],[YEAR]],Table1[MARK])),"Y","N")</f>
        <v>N</v>
      </c>
      <c r="AD267" t="s">
        <v>603</v>
      </c>
      <c r="AE267">
        <f>COUNTIFS(Table1[COMPETITOR],Table2[[#This Row],[Athelete]],Table1[MARK],"&lt;10")</f>
        <v>0</v>
      </c>
      <c r="AF267" s="2">
        <f t="array" ref="AF267">MIN(IF(Table1[COMPETITOR]=Table2[[#This Row],[Athelete]],Table1[MARK]))</f>
        <v>10.1</v>
      </c>
      <c r="AG267" s="2">
        <f t="array" ref="AG267">MAX(IF(Table1[COMPETITOR]=Table2[[#This Row],[Athelete]],Table1[RANK]))</f>
        <v>257</v>
      </c>
      <c r="AH267">
        <f>COUNTIFS(Table1[COMPETITOR],Table2[[#This Row],[Athelete]],Table1[WR],"Y")</f>
        <v>0</v>
      </c>
      <c r="AI267">
        <f>COUNTIFS(Table1[COMPETITOR],Table2[[#This Row],[Athelete]],Table1[SB],"Y")</f>
        <v>0</v>
      </c>
      <c r="AJ267">
        <f>COUNTIFS(Table1[COMPETITOR],Table2[[#This Row],[Athelete]],Table1[POS],"1")</f>
        <v>0</v>
      </c>
      <c r="AK267" s="2">
        <f t="array" ref="AK267">MIN(IF(Table1[COMPETITOR]=Table2[[#This Row],[Athelete]],Table1[YEAR]))</f>
        <v>1996</v>
      </c>
      <c r="AL267" s="2">
        <f t="array" ref="AL267">MAX(IF(Table1[COMPETITOR]=Table2[[#This Row],[Athelete]],Table1[YEAR]))</f>
        <v>1996</v>
      </c>
    </row>
    <row r="268" spans="1:38" x14ac:dyDescent="0.25">
      <c r="B268" s="3">
        <v>9.93</v>
      </c>
      <c r="C268" t="s">
        <v>49</v>
      </c>
      <c r="D268" t="s">
        <v>58</v>
      </c>
      <c r="E268" s="1">
        <v>27233</v>
      </c>
      <c r="F268" t="s">
        <v>19</v>
      </c>
      <c r="G268" t="s">
        <v>85</v>
      </c>
      <c r="H268" t="s">
        <v>23</v>
      </c>
      <c r="I268" s="1">
        <v>36343</v>
      </c>
      <c r="J268" s="2">
        <f>YEAR(Table1[[#This Row],[DATE]])</f>
        <v>1999</v>
      </c>
      <c r="K268" t="s">
        <v>631</v>
      </c>
      <c r="L268" t="s">
        <v>631</v>
      </c>
      <c r="M268" t="str">
        <f t="array" ref="M268">IF(Table1[[#This Row],[MARK]]=MIN(IF(Table1[YEAR]=Table1[[#This Row],[YEAR]],Table1[MARK])),"Y","N")</f>
        <v>N</v>
      </c>
      <c r="AD268" t="s">
        <v>606</v>
      </c>
      <c r="AE268">
        <f>COUNTIFS(Table1[COMPETITOR],Table2[[#This Row],[Athelete]],Table1[MARK],"&lt;10")</f>
        <v>0</v>
      </c>
      <c r="AF268" s="2">
        <f t="array" ref="AF268">MIN(IF(Table1[COMPETITOR]=Table2[[#This Row],[Athelete]],Table1[MARK]))</f>
        <v>10.1</v>
      </c>
      <c r="AG268" s="2">
        <f t="array" ref="AG268">MAX(IF(Table1[COMPETITOR]=Table2[[#This Row],[Athelete]],Table1[RANK]))</f>
        <v>257</v>
      </c>
      <c r="AH268">
        <f>COUNTIFS(Table1[COMPETITOR],Table2[[#This Row],[Athelete]],Table1[WR],"Y")</f>
        <v>0</v>
      </c>
      <c r="AI268">
        <f>COUNTIFS(Table1[COMPETITOR],Table2[[#This Row],[Athelete]],Table1[SB],"Y")</f>
        <v>0</v>
      </c>
      <c r="AJ268">
        <f>COUNTIFS(Table1[COMPETITOR],Table2[[#This Row],[Athelete]],Table1[POS],"1")</f>
        <v>0</v>
      </c>
      <c r="AK268" s="2">
        <f t="array" ref="AK268">MIN(IF(Table1[COMPETITOR]=Table2[[#This Row],[Athelete]],Table1[YEAR]))</f>
        <v>1997</v>
      </c>
      <c r="AL268" s="2">
        <f t="array" ref="AL268">MAX(IF(Table1[COMPETITOR]=Table2[[#This Row],[Athelete]],Table1[YEAR]))</f>
        <v>1997</v>
      </c>
    </row>
    <row r="269" spans="1:38" x14ac:dyDescent="0.25">
      <c r="B269" s="3">
        <v>9.93</v>
      </c>
      <c r="C269" t="s">
        <v>113</v>
      </c>
      <c r="D269" t="s">
        <v>58</v>
      </c>
      <c r="E269" s="1">
        <v>27233</v>
      </c>
      <c r="F269" t="s">
        <v>19</v>
      </c>
      <c r="G269" t="s">
        <v>148</v>
      </c>
      <c r="H269" t="s">
        <v>160</v>
      </c>
      <c r="I269" s="1">
        <v>36721</v>
      </c>
      <c r="J269" s="2">
        <f>YEAR(Table1[[#This Row],[DATE]])</f>
        <v>2000</v>
      </c>
      <c r="K269" t="s">
        <v>631</v>
      </c>
      <c r="L269" t="s">
        <v>631</v>
      </c>
      <c r="M269" t="str">
        <f t="array" ref="M269">IF(Table1[[#This Row],[MARK]]=MIN(IF(Table1[YEAR]=Table1[[#This Row],[YEAR]],Table1[MARK])),"Y","N")</f>
        <v>N</v>
      </c>
      <c r="AD269" t="s">
        <v>608</v>
      </c>
      <c r="AE269">
        <f>COUNTIFS(Table1[COMPETITOR],Table2[[#This Row],[Athelete]],Table1[MARK],"&lt;10")</f>
        <v>0</v>
      </c>
      <c r="AF269" s="2">
        <f t="array" ref="AF269">MIN(IF(Table1[COMPETITOR]=Table2[[#This Row],[Athelete]],Table1[MARK]))</f>
        <v>10.1</v>
      </c>
      <c r="AG269" s="2">
        <f t="array" ref="AG269">MAX(IF(Table1[COMPETITOR]=Table2[[#This Row],[Athelete]],Table1[RANK]))</f>
        <v>257</v>
      </c>
      <c r="AH269">
        <f>COUNTIFS(Table1[COMPETITOR],Table2[[#This Row],[Athelete]],Table1[WR],"Y")</f>
        <v>0</v>
      </c>
      <c r="AI269">
        <f>COUNTIFS(Table1[COMPETITOR],Table2[[#This Row],[Athelete]],Table1[SB],"Y")</f>
        <v>0</v>
      </c>
      <c r="AJ269">
        <f>COUNTIFS(Table1[COMPETITOR],Table2[[#This Row],[Athelete]],Table1[POS],"1")</f>
        <v>0</v>
      </c>
      <c r="AK269" s="2">
        <f t="array" ref="AK269">MIN(IF(Table1[COMPETITOR]=Table2[[#This Row],[Athelete]],Table1[YEAR]))</f>
        <v>1998</v>
      </c>
      <c r="AL269" s="2">
        <f t="array" ref="AL269">MAX(IF(Table1[COMPETITOR]=Table2[[#This Row],[Athelete]],Table1[YEAR]))</f>
        <v>1998</v>
      </c>
    </row>
    <row r="270" spans="1:38" x14ac:dyDescent="0.25">
      <c r="A270">
        <v>42</v>
      </c>
      <c r="B270" s="3">
        <v>9.93</v>
      </c>
      <c r="C270" t="s">
        <v>33</v>
      </c>
      <c r="D270" t="s">
        <v>191</v>
      </c>
      <c r="E270" s="1">
        <v>26568</v>
      </c>
      <c r="F270" t="s">
        <v>192</v>
      </c>
      <c r="G270" t="s">
        <v>25</v>
      </c>
      <c r="H270" t="s">
        <v>193</v>
      </c>
      <c r="I270" s="1">
        <v>37685</v>
      </c>
      <c r="J270" s="2">
        <f>YEAR(Table1[[#This Row],[DATE]])</f>
        <v>2003</v>
      </c>
      <c r="K270" t="s">
        <v>631</v>
      </c>
      <c r="L270" t="s">
        <v>631</v>
      </c>
      <c r="M270" t="str">
        <f t="array" ref="M270">IF(Table1[[#This Row],[MARK]]=MIN(IF(Table1[YEAR]=Table1[[#This Row],[YEAR]],Table1[MARK])),"Y","N")</f>
        <v>Y</v>
      </c>
      <c r="AD270" t="s">
        <v>612</v>
      </c>
      <c r="AE270">
        <f>COUNTIFS(Table1[COMPETITOR],Table2[[#This Row],[Athelete]],Table1[MARK],"&lt;10")</f>
        <v>0</v>
      </c>
      <c r="AF270" s="2">
        <f t="array" ref="AF270">MIN(IF(Table1[COMPETITOR]=Table2[[#This Row],[Athelete]],Table1[MARK]))</f>
        <v>10.1</v>
      </c>
      <c r="AG270" s="2">
        <f t="array" ref="AG270">MAX(IF(Table1[COMPETITOR]=Table2[[#This Row],[Athelete]],Table1[RANK]))</f>
        <v>257</v>
      </c>
      <c r="AH270">
        <f>COUNTIFS(Table1[COMPETITOR],Table2[[#This Row],[Athelete]],Table1[WR],"Y")</f>
        <v>0</v>
      </c>
      <c r="AI270">
        <f>COUNTIFS(Table1[COMPETITOR],Table2[[#This Row],[Athelete]],Table1[SB],"Y")</f>
        <v>0</v>
      </c>
      <c r="AJ270">
        <f>COUNTIFS(Table1[COMPETITOR],Table2[[#This Row],[Athelete]],Table1[POS],"1")</f>
        <v>0</v>
      </c>
      <c r="AK270" s="2">
        <f t="array" ref="AK270">MIN(IF(Table1[COMPETITOR]=Table2[[#This Row],[Athelete]],Table1[YEAR]))</f>
        <v>1998</v>
      </c>
      <c r="AL270" s="2">
        <f t="array" ref="AL270">MAX(IF(Table1[COMPETITOR]=Table2[[#This Row],[Athelete]],Table1[YEAR]))</f>
        <v>1998</v>
      </c>
    </row>
    <row r="271" spans="1:38" x14ac:dyDescent="0.25">
      <c r="B271" s="3">
        <v>9.93</v>
      </c>
      <c r="C271" t="s">
        <v>33</v>
      </c>
      <c r="D271" t="s">
        <v>58</v>
      </c>
      <c r="E271" s="1">
        <v>27233</v>
      </c>
      <c r="F271" t="s">
        <v>19</v>
      </c>
      <c r="G271">
        <v>2</v>
      </c>
      <c r="H271" t="s">
        <v>46</v>
      </c>
      <c r="I271" s="1">
        <v>38157</v>
      </c>
      <c r="J271" s="2">
        <f>YEAR(Table1[[#This Row],[DATE]])</f>
        <v>2004</v>
      </c>
      <c r="K271" t="s">
        <v>631</v>
      </c>
      <c r="L271" t="s">
        <v>631</v>
      </c>
      <c r="M271" t="str">
        <f t="array" ref="M271">IF(Table1[[#This Row],[MARK]]=MIN(IF(Table1[YEAR]=Table1[[#This Row],[YEAR]],Table1[MARK])),"Y","N")</f>
        <v>N</v>
      </c>
      <c r="AD271" t="s">
        <v>611</v>
      </c>
      <c r="AE271">
        <f>COUNTIFS(Table1[COMPETITOR],Table2[[#This Row],[Athelete]],Table1[MARK],"&lt;10")</f>
        <v>0</v>
      </c>
      <c r="AF271" s="2">
        <f t="array" ref="AF271">MIN(IF(Table1[COMPETITOR]=Table2[[#This Row],[Athelete]],Table1[MARK]))</f>
        <v>10.1</v>
      </c>
      <c r="AG271" s="2">
        <f t="array" ref="AG271">MAX(IF(Table1[COMPETITOR]=Table2[[#This Row],[Athelete]],Table1[RANK]))</f>
        <v>257</v>
      </c>
      <c r="AH271">
        <f>COUNTIFS(Table1[COMPETITOR],Table2[[#This Row],[Athelete]],Table1[WR],"Y")</f>
        <v>0</v>
      </c>
      <c r="AI271">
        <f>COUNTIFS(Table1[COMPETITOR],Table2[[#This Row],[Athelete]],Table1[SB],"Y")</f>
        <v>0</v>
      </c>
      <c r="AJ271">
        <f>COUNTIFS(Table1[COMPETITOR],Table2[[#This Row],[Athelete]],Table1[POS],"1")</f>
        <v>0</v>
      </c>
      <c r="AK271" s="2">
        <f t="array" ref="AK271">MIN(IF(Table1[COMPETITOR]=Table2[[#This Row],[Athelete]],Table1[YEAR]))</f>
        <v>1998</v>
      </c>
      <c r="AL271" s="2">
        <f t="array" ref="AL271">MAX(IF(Table1[COMPETITOR]=Table2[[#This Row],[Athelete]],Table1[YEAR]))</f>
        <v>1998</v>
      </c>
    </row>
    <row r="272" spans="1:38" x14ac:dyDescent="0.25">
      <c r="B272" s="3">
        <v>9.93</v>
      </c>
      <c r="C272" t="s">
        <v>15</v>
      </c>
      <c r="D272" t="s">
        <v>130</v>
      </c>
      <c r="E272" s="1">
        <v>28504</v>
      </c>
      <c r="F272" t="s">
        <v>19</v>
      </c>
      <c r="G272">
        <v>3</v>
      </c>
      <c r="H272" t="s">
        <v>160</v>
      </c>
      <c r="I272" s="1">
        <v>38179</v>
      </c>
      <c r="J272" s="2">
        <f>YEAR(Table1[[#This Row],[DATE]])</f>
        <v>2004</v>
      </c>
      <c r="K272" t="s">
        <v>631</v>
      </c>
      <c r="L272" t="s">
        <v>631</v>
      </c>
      <c r="M272" t="str">
        <f t="array" ref="M272">IF(Table1[[#This Row],[MARK]]=MIN(IF(Table1[YEAR]=Table1[[#This Row],[YEAR]],Table1[MARK])),"Y","N")</f>
        <v>N</v>
      </c>
      <c r="AD272" t="s">
        <v>613</v>
      </c>
      <c r="AE272">
        <f>COUNTIFS(Table1[COMPETITOR],Table2[[#This Row],[Athelete]],Table1[MARK],"&lt;10")</f>
        <v>0</v>
      </c>
      <c r="AF272" s="2">
        <f t="array" ref="AF272">MIN(IF(Table1[COMPETITOR]=Table2[[#This Row],[Athelete]],Table1[MARK]))</f>
        <v>10.1</v>
      </c>
      <c r="AG272" s="2">
        <f t="array" ref="AG272">MAX(IF(Table1[COMPETITOR]=Table2[[#This Row],[Athelete]],Table1[RANK]))</f>
        <v>257</v>
      </c>
      <c r="AH272">
        <f>COUNTIFS(Table1[COMPETITOR],Table2[[#This Row],[Athelete]],Table1[WR],"Y")</f>
        <v>0</v>
      </c>
      <c r="AI272">
        <f>COUNTIFS(Table1[COMPETITOR],Table2[[#This Row],[Athelete]],Table1[SB],"Y")</f>
        <v>0</v>
      </c>
      <c r="AJ272">
        <f>COUNTIFS(Table1[COMPETITOR],Table2[[#This Row],[Athelete]],Table1[POS],"1")</f>
        <v>0</v>
      </c>
      <c r="AK272" s="2">
        <f t="array" ref="AK272">MIN(IF(Table1[COMPETITOR]=Table2[[#This Row],[Athelete]],Table1[YEAR]))</f>
        <v>1999</v>
      </c>
      <c r="AL272" s="2">
        <f t="array" ref="AL272">MAX(IF(Table1[COMPETITOR]=Table2[[#This Row],[Athelete]],Table1[YEAR]))</f>
        <v>1999</v>
      </c>
    </row>
    <row r="273" spans="1:38" x14ac:dyDescent="0.25">
      <c r="B273" s="3">
        <v>9.93</v>
      </c>
      <c r="C273" t="s">
        <v>91</v>
      </c>
      <c r="D273" t="s">
        <v>130</v>
      </c>
      <c r="E273" s="1">
        <v>28504</v>
      </c>
      <c r="F273" t="s">
        <v>19</v>
      </c>
      <c r="G273" t="s">
        <v>123</v>
      </c>
      <c r="H273" t="s">
        <v>160</v>
      </c>
      <c r="I273" s="1">
        <v>38179</v>
      </c>
      <c r="J273" s="2">
        <f>YEAR(Table1[[#This Row],[DATE]])</f>
        <v>2004</v>
      </c>
      <c r="K273" t="s">
        <v>631</v>
      </c>
      <c r="L273" t="s">
        <v>631</v>
      </c>
      <c r="M273" t="str">
        <f t="array" ref="M273">IF(Table1[[#This Row],[MARK]]=MIN(IF(Table1[YEAR]=Table1[[#This Row],[YEAR]],Table1[MARK])),"Y","N")</f>
        <v>N</v>
      </c>
      <c r="AD273" t="s">
        <v>615</v>
      </c>
      <c r="AE273">
        <f>COUNTIFS(Table1[COMPETITOR],Table2[[#This Row],[Athelete]],Table1[MARK],"&lt;10")</f>
        <v>0</v>
      </c>
      <c r="AF273" s="2">
        <f t="array" ref="AF273">MIN(IF(Table1[COMPETITOR]=Table2[[#This Row],[Athelete]],Table1[MARK]))</f>
        <v>10.1</v>
      </c>
      <c r="AG273" s="2">
        <f t="array" ref="AG273">MAX(IF(Table1[COMPETITOR]=Table2[[#This Row],[Athelete]],Table1[RANK]))</f>
        <v>257</v>
      </c>
      <c r="AH273">
        <f>COUNTIFS(Table1[COMPETITOR],Table2[[#This Row],[Athelete]],Table1[WR],"Y")</f>
        <v>0</v>
      </c>
      <c r="AI273">
        <f>COUNTIFS(Table1[COMPETITOR],Table2[[#This Row],[Athelete]],Table1[SB],"Y")</f>
        <v>0</v>
      </c>
      <c r="AJ273">
        <f>COUNTIFS(Table1[COMPETITOR],Table2[[#This Row],[Athelete]],Table1[POS],"1")</f>
        <v>0</v>
      </c>
      <c r="AK273" s="2">
        <f t="array" ref="AK273">MIN(IF(Table1[COMPETITOR]=Table2[[#This Row],[Athelete]],Table1[YEAR]))</f>
        <v>2005</v>
      </c>
      <c r="AL273" s="2">
        <f t="array" ref="AL273">MAX(IF(Table1[COMPETITOR]=Table2[[#This Row],[Athelete]],Table1[YEAR]))</f>
        <v>2005</v>
      </c>
    </row>
    <row r="274" spans="1:38" x14ac:dyDescent="0.25">
      <c r="B274" s="3">
        <v>9.93</v>
      </c>
      <c r="C274" t="s">
        <v>78</v>
      </c>
      <c r="D274" t="s">
        <v>28</v>
      </c>
      <c r="E274" s="1">
        <v>30278</v>
      </c>
      <c r="F274" t="s">
        <v>11</v>
      </c>
      <c r="G274" t="s">
        <v>25</v>
      </c>
      <c r="H274" t="s">
        <v>44</v>
      </c>
      <c r="I274" s="1">
        <v>38205</v>
      </c>
      <c r="J274" s="2">
        <f>YEAR(Table1[[#This Row],[DATE]])</f>
        <v>2004</v>
      </c>
      <c r="K274" t="s">
        <v>631</v>
      </c>
      <c r="L274" t="s">
        <v>631</v>
      </c>
      <c r="M274" t="str">
        <f t="array" ref="M274">IF(Table1[[#This Row],[MARK]]=MIN(IF(Table1[YEAR]=Table1[[#This Row],[YEAR]],Table1[MARK])),"Y","N")</f>
        <v>N</v>
      </c>
      <c r="AD274" t="s">
        <v>616</v>
      </c>
      <c r="AE274">
        <f>COUNTIFS(Table1[COMPETITOR],Table2[[#This Row],[Athelete]],Table1[MARK],"&lt;10")</f>
        <v>0</v>
      </c>
      <c r="AF274" s="2">
        <f t="array" ref="AF274">MIN(IF(Table1[COMPETITOR]=Table2[[#This Row],[Athelete]],Table1[MARK]))</f>
        <v>10.1</v>
      </c>
      <c r="AG274" s="2">
        <f t="array" ref="AG274">MAX(IF(Table1[COMPETITOR]=Table2[[#This Row],[Athelete]],Table1[RANK]))</f>
        <v>257</v>
      </c>
      <c r="AH274">
        <f>COUNTIFS(Table1[COMPETITOR],Table2[[#This Row],[Athelete]],Table1[WR],"Y")</f>
        <v>0</v>
      </c>
      <c r="AI274">
        <f>COUNTIFS(Table1[COMPETITOR],Table2[[#This Row],[Athelete]],Table1[SB],"Y")</f>
        <v>0</v>
      </c>
      <c r="AJ274">
        <f>COUNTIFS(Table1[COMPETITOR],Table2[[#This Row],[Athelete]],Table1[POS],"1")</f>
        <v>0</v>
      </c>
      <c r="AK274" s="2">
        <f t="array" ref="AK274">MIN(IF(Table1[COMPETITOR]=Table2[[#This Row],[Athelete]],Table1[YEAR]))</f>
        <v>2006</v>
      </c>
      <c r="AL274" s="2">
        <f t="array" ref="AL274">MAX(IF(Table1[COMPETITOR]=Table2[[#This Row],[Athelete]],Table1[YEAR]))</f>
        <v>2006</v>
      </c>
    </row>
    <row r="275" spans="1:38" x14ac:dyDescent="0.25">
      <c r="B275" s="3">
        <v>9.93</v>
      </c>
      <c r="C275" t="s">
        <v>15</v>
      </c>
      <c r="D275" t="s">
        <v>107</v>
      </c>
      <c r="E275" s="1">
        <v>28816</v>
      </c>
      <c r="F275" t="s">
        <v>108</v>
      </c>
      <c r="G275" t="s">
        <v>45</v>
      </c>
      <c r="H275" t="s">
        <v>59</v>
      </c>
      <c r="I275" s="1">
        <v>38220</v>
      </c>
      <c r="J275" s="2">
        <f>YEAR(Table1[[#This Row],[DATE]])</f>
        <v>2004</v>
      </c>
      <c r="K275" t="s">
        <v>631</v>
      </c>
      <c r="L275" t="s">
        <v>631</v>
      </c>
      <c r="M275" t="str">
        <f t="array" ref="M275">IF(Table1[[#This Row],[MARK]]=MIN(IF(Table1[YEAR]=Table1[[#This Row],[YEAR]],Table1[MARK])),"Y","N")</f>
        <v>N</v>
      </c>
      <c r="AD275" t="s">
        <v>618</v>
      </c>
      <c r="AE275">
        <f>COUNTIFS(Table1[COMPETITOR],Table2[[#This Row],[Athelete]],Table1[MARK],"&lt;10")</f>
        <v>0</v>
      </c>
      <c r="AF275" s="2">
        <f t="array" ref="AF275">MIN(IF(Table1[COMPETITOR]=Table2[[#This Row],[Athelete]],Table1[MARK]))</f>
        <v>10.1</v>
      </c>
      <c r="AG275" s="2">
        <f t="array" ref="AG275">MAX(IF(Table1[COMPETITOR]=Table2[[#This Row],[Athelete]],Table1[RANK]))</f>
        <v>257</v>
      </c>
      <c r="AH275">
        <f>COUNTIFS(Table1[COMPETITOR],Table2[[#This Row],[Athelete]],Table1[WR],"Y")</f>
        <v>0</v>
      </c>
      <c r="AI275">
        <f>COUNTIFS(Table1[COMPETITOR],Table2[[#This Row],[Athelete]],Table1[SB],"Y")</f>
        <v>0</v>
      </c>
      <c r="AJ275">
        <f>COUNTIFS(Table1[COMPETITOR],Table2[[#This Row],[Athelete]],Table1[POS],"1")</f>
        <v>0</v>
      </c>
      <c r="AK275" s="2">
        <f t="array" ref="AK275">MIN(IF(Table1[COMPETITOR]=Table2[[#This Row],[Athelete]],Table1[YEAR]))</f>
        <v>2007</v>
      </c>
      <c r="AL275" s="2">
        <f t="array" ref="AL275">MAX(IF(Table1[COMPETITOR]=Table2[[#This Row],[Athelete]],Table1[YEAR]))</f>
        <v>2007</v>
      </c>
    </row>
    <row r="276" spans="1:38" x14ac:dyDescent="0.25">
      <c r="B276" s="3">
        <v>9.93</v>
      </c>
      <c r="C276" t="s">
        <v>60</v>
      </c>
      <c r="D276" t="s">
        <v>58</v>
      </c>
      <c r="E276" s="1">
        <v>27233</v>
      </c>
      <c r="F276" t="s">
        <v>19</v>
      </c>
      <c r="G276" t="s">
        <v>158</v>
      </c>
      <c r="H276" t="s">
        <v>59</v>
      </c>
      <c r="I276" s="1">
        <v>38220</v>
      </c>
      <c r="J276" s="2">
        <f>YEAR(Table1[[#This Row],[DATE]])</f>
        <v>2004</v>
      </c>
      <c r="K276" t="s">
        <v>631</v>
      </c>
      <c r="L276" t="s">
        <v>631</v>
      </c>
      <c r="M276" t="str">
        <f t="array" ref="M276">IF(Table1[[#This Row],[MARK]]=MIN(IF(Table1[YEAR]=Table1[[#This Row],[YEAR]],Table1[MARK])),"Y","N")</f>
        <v>N</v>
      </c>
      <c r="AD276" t="s">
        <v>620</v>
      </c>
      <c r="AE276">
        <f>COUNTIFS(Table1[COMPETITOR],Table2[[#This Row],[Athelete]],Table1[MARK],"&lt;10")</f>
        <v>0</v>
      </c>
      <c r="AF276" s="2">
        <f t="array" ref="AF276">MIN(IF(Table1[COMPETITOR]=Table2[[#This Row],[Athelete]],Table1[MARK]))</f>
        <v>10.1</v>
      </c>
      <c r="AG276" s="2">
        <f t="array" ref="AG276">MAX(IF(Table1[COMPETITOR]=Table2[[#This Row],[Athelete]],Table1[RANK]))</f>
        <v>257</v>
      </c>
      <c r="AH276">
        <f>COUNTIFS(Table1[COMPETITOR],Table2[[#This Row],[Athelete]],Table1[WR],"Y")</f>
        <v>0</v>
      </c>
      <c r="AI276">
        <f>COUNTIFS(Table1[COMPETITOR],Table2[[#This Row],[Athelete]],Table1[SB],"Y")</f>
        <v>0</v>
      </c>
      <c r="AJ276">
        <f>COUNTIFS(Table1[COMPETITOR],Table2[[#This Row],[Athelete]],Table1[POS],"1")</f>
        <v>0</v>
      </c>
      <c r="AK276" s="2">
        <f t="array" ref="AK276">MIN(IF(Table1[COMPETITOR]=Table2[[#This Row],[Athelete]],Table1[YEAR]))</f>
        <v>2009</v>
      </c>
      <c r="AL276" s="2">
        <f t="array" ref="AL276">MAX(IF(Table1[COMPETITOR]=Table2[[#This Row],[Athelete]],Table1[YEAR]))</f>
        <v>2009</v>
      </c>
    </row>
    <row r="277" spans="1:38" x14ac:dyDescent="0.25">
      <c r="B277" s="3">
        <v>9.93</v>
      </c>
      <c r="C277" t="s">
        <v>31</v>
      </c>
      <c r="D277" t="s">
        <v>92</v>
      </c>
      <c r="E277" s="1">
        <v>30872</v>
      </c>
      <c r="F277" t="s">
        <v>93</v>
      </c>
      <c r="G277" t="s">
        <v>48</v>
      </c>
      <c r="H277" t="s">
        <v>94</v>
      </c>
      <c r="I277" s="1">
        <v>38788</v>
      </c>
      <c r="J277" s="2">
        <f>YEAR(Table1[[#This Row],[DATE]])</f>
        <v>2006</v>
      </c>
      <c r="K277" t="s">
        <v>631</v>
      </c>
      <c r="L277" t="s">
        <v>631</v>
      </c>
      <c r="M277" t="str">
        <f t="array" ref="M277">IF(Table1[[#This Row],[MARK]]=MIN(IF(Table1[YEAR]=Table1[[#This Row],[YEAR]],Table1[MARK])),"Y","N")</f>
        <v>N</v>
      </c>
      <c r="AD277" t="s">
        <v>621</v>
      </c>
      <c r="AE277">
        <f>COUNTIFS(Table1[COMPETITOR],Table2[[#This Row],[Athelete]],Table1[MARK],"&lt;10")</f>
        <v>0</v>
      </c>
      <c r="AF277" s="2">
        <f t="array" ref="AF277">MIN(IF(Table1[COMPETITOR]=Table2[[#This Row],[Athelete]],Table1[MARK]))</f>
        <v>10.1</v>
      </c>
      <c r="AG277" s="2">
        <f t="array" ref="AG277">MAX(IF(Table1[COMPETITOR]=Table2[[#This Row],[Athelete]],Table1[RANK]))</f>
        <v>257</v>
      </c>
      <c r="AH277">
        <f>COUNTIFS(Table1[COMPETITOR],Table2[[#This Row],[Athelete]],Table1[WR],"Y")</f>
        <v>0</v>
      </c>
      <c r="AI277">
        <f>COUNTIFS(Table1[COMPETITOR],Table2[[#This Row],[Athelete]],Table1[SB],"Y")</f>
        <v>0</v>
      </c>
      <c r="AJ277">
        <f>COUNTIFS(Table1[COMPETITOR],Table2[[#This Row],[Athelete]],Table1[POS],"1")</f>
        <v>0</v>
      </c>
      <c r="AK277" s="2">
        <f t="array" ref="AK277">MIN(IF(Table1[COMPETITOR]=Table2[[#This Row],[Athelete]],Table1[YEAR]))</f>
        <v>2012</v>
      </c>
      <c r="AL277" s="2">
        <f t="array" ref="AL277">MAX(IF(Table1[COMPETITOR]=Table2[[#This Row],[Athelete]],Table1[YEAR]))</f>
        <v>2012</v>
      </c>
    </row>
    <row r="278" spans="1:38" x14ac:dyDescent="0.25">
      <c r="B278" s="3">
        <v>9.93</v>
      </c>
      <c r="C278" t="s">
        <v>15</v>
      </c>
      <c r="D278" t="s">
        <v>133</v>
      </c>
      <c r="E278" s="1">
        <v>31443</v>
      </c>
      <c r="F278" t="s">
        <v>19</v>
      </c>
      <c r="G278">
        <v>1</v>
      </c>
      <c r="H278" t="s">
        <v>160</v>
      </c>
      <c r="I278" s="1">
        <v>39241</v>
      </c>
      <c r="J278" s="2">
        <f>YEAR(Table1[[#This Row],[DATE]])</f>
        <v>2007</v>
      </c>
      <c r="K278" t="s">
        <v>631</v>
      </c>
      <c r="L278" t="s">
        <v>631</v>
      </c>
      <c r="M278" t="str">
        <f t="array" ref="M278">IF(Table1[[#This Row],[MARK]]=MIN(IF(Table1[YEAR]=Table1[[#This Row],[YEAR]],Table1[MARK])),"Y","N")</f>
        <v>N</v>
      </c>
      <c r="AD278" t="s">
        <v>623</v>
      </c>
      <c r="AE278">
        <f>COUNTIFS(Table1[COMPETITOR],Table2[[#This Row],[Athelete]],Table1[MARK],"&lt;10")</f>
        <v>0</v>
      </c>
      <c r="AF278" s="2">
        <f t="array" ref="AF278">MIN(IF(Table1[COMPETITOR]=Table2[[#This Row],[Athelete]],Table1[MARK]))</f>
        <v>10.1</v>
      </c>
      <c r="AG278" s="2">
        <f t="array" ref="AG278">MAX(IF(Table1[COMPETITOR]=Table2[[#This Row],[Athelete]],Table1[RANK]))</f>
        <v>257</v>
      </c>
      <c r="AH278">
        <f>COUNTIFS(Table1[COMPETITOR],Table2[[#This Row],[Athelete]],Table1[WR],"Y")</f>
        <v>0</v>
      </c>
      <c r="AI278">
        <f>COUNTIFS(Table1[COMPETITOR],Table2[[#This Row],[Athelete]],Table1[SB],"Y")</f>
        <v>0</v>
      </c>
      <c r="AJ278">
        <f>COUNTIFS(Table1[COMPETITOR],Table2[[#This Row],[Athelete]],Table1[POS],"1")</f>
        <v>0</v>
      </c>
      <c r="AK278" s="2">
        <f t="array" ref="AK278">MIN(IF(Table1[COMPETITOR]=Table2[[#This Row],[Athelete]],Table1[YEAR]))</f>
        <v>2013</v>
      </c>
      <c r="AL278" s="2">
        <f t="array" ref="AL278">MAX(IF(Table1[COMPETITOR]=Table2[[#This Row],[Athelete]],Table1[YEAR]))</f>
        <v>2013</v>
      </c>
    </row>
    <row r="279" spans="1:38" x14ac:dyDescent="0.25">
      <c r="B279" s="3">
        <v>9.93</v>
      </c>
      <c r="C279" t="s">
        <v>21</v>
      </c>
      <c r="D279" t="s">
        <v>72</v>
      </c>
      <c r="E279" s="1">
        <v>31205</v>
      </c>
      <c r="F279" t="s">
        <v>73</v>
      </c>
      <c r="G279">
        <v>1</v>
      </c>
      <c r="H279" t="s">
        <v>194</v>
      </c>
      <c r="I279" s="1">
        <v>39525</v>
      </c>
      <c r="J279" s="2">
        <f>YEAR(Table1[[#This Row],[DATE]])</f>
        <v>2008</v>
      </c>
      <c r="K279" t="s">
        <v>631</v>
      </c>
      <c r="L279" t="s">
        <v>631</v>
      </c>
      <c r="M279" t="str">
        <f t="array" ref="M279">IF(Table1[[#This Row],[MARK]]=MIN(IF(Table1[YEAR]=Table1[[#This Row],[YEAR]],Table1[MARK])),"Y","N")</f>
        <v>N</v>
      </c>
      <c r="AD279" t="s">
        <v>622</v>
      </c>
      <c r="AE279">
        <f>COUNTIFS(Table1[COMPETITOR],Table2[[#This Row],[Athelete]],Table1[MARK],"&lt;10")</f>
        <v>0</v>
      </c>
      <c r="AF279" s="2">
        <f t="array" ref="AF279">MIN(IF(Table1[COMPETITOR]=Table2[[#This Row],[Athelete]],Table1[MARK]))</f>
        <v>10.1</v>
      </c>
      <c r="AG279" s="2">
        <f t="array" ref="AG279">MAX(IF(Table1[COMPETITOR]=Table2[[#This Row],[Athelete]],Table1[RANK]))</f>
        <v>257</v>
      </c>
      <c r="AH279">
        <f>COUNTIFS(Table1[COMPETITOR],Table2[[#This Row],[Athelete]],Table1[WR],"Y")</f>
        <v>0</v>
      </c>
      <c r="AI279">
        <f>COUNTIFS(Table1[COMPETITOR],Table2[[#This Row],[Athelete]],Table1[SB],"Y")</f>
        <v>0</v>
      </c>
      <c r="AJ279">
        <f>COUNTIFS(Table1[COMPETITOR],Table2[[#This Row],[Athelete]],Table1[POS],"1")</f>
        <v>0</v>
      </c>
      <c r="AK279" s="2">
        <f t="array" ref="AK279">MIN(IF(Table1[COMPETITOR]=Table2[[#This Row],[Athelete]],Table1[YEAR]))</f>
        <v>2013</v>
      </c>
      <c r="AL279" s="2">
        <f t="array" ref="AL279">MAX(IF(Table1[COMPETITOR]=Table2[[#This Row],[Athelete]],Table1[YEAR]))</f>
        <v>2013</v>
      </c>
    </row>
    <row r="280" spans="1:38" x14ac:dyDescent="0.25">
      <c r="B280" s="3">
        <v>9.93</v>
      </c>
      <c r="C280" t="s">
        <v>113</v>
      </c>
      <c r="D280" t="s">
        <v>72</v>
      </c>
      <c r="E280" s="1">
        <v>31205</v>
      </c>
      <c r="F280" t="s">
        <v>73</v>
      </c>
      <c r="G280" t="s">
        <v>157</v>
      </c>
      <c r="H280" t="s">
        <v>16</v>
      </c>
      <c r="I280" s="1">
        <v>39676</v>
      </c>
      <c r="J280" s="2">
        <f>YEAR(Table1[[#This Row],[DATE]])</f>
        <v>2008</v>
      </c>
      <c r="K280" t="s">
        <v>631</v>
      </c>
      <c r="L280" t="s">
        <v>631</v>
      </c>
      <c r="M280" t="str">
        <f t="array" ref="M280">IF(Table1[[#This Row],[MARK]]=MIN(IF(Table1[YEAR]=Table1[[#This Row],[YEAR]],Table1[MARK])),"Y","N")</f>
        <v>N</v>
      </c>
      <c r="AD280" t="s">
        <v>627</v>
      </c>
      <c r="AE280">
        <f>COUNTIFS(Table1[COMPETITOR],Table2[[#This Row],[Athelete]],Table1[MARK],"&lt;10")</f>
        <v>0</v>
      </c>
      <c r="AF280" s="2">
        <f t="array" ref="AF280">MIN(IF(Table1[COMPETITOR]=Table2[[#This Row],[Athelete]],Table1[MARK]))</f>
        <v>10.1</v>
      </c>
      <c r="AG280" s="2">
        <f t="array" ref="AG280">MAX(IF(Table1[COMPETITOR]=Table2[[#This Row],[Athelete]],Table1[RANK]))</f>
        <v>257</v>
      </c>
      <c r="AH280">
        <f>COUNTIFS(Table1[COMPETITOR],Table2[[#This Row],[Athelete]],Table1[WR],"Y")</f>
        <v>0</v>
      </c>
      <c r="AI280">
        <f>COUNTIFS(Table1[COMPETITOR],Table2[[#This Row],[Athelete]],Table1[SB],"Y")</f>
        <v>0</v>
      </c>
      <c r="AJ280">
        <f>COUNTIFS(Table1[COMPETITOR],Table2[[#This Row],[Athelete]],Table1[POS],"1")</f>
        <v>0</v>
      </c>
      <c r="AK280" s="2">
        <f t="array" ref="AK280">MIN(IF(Table1[COMPETITOR]=Table2[[#This Row],[Athelete]],Table1[YEAR]))</f>
        <v>2014</v>
      </c>
      <c r="AL280" s="2">
        <f t="array" ref="AL280">MAX(IF(Table1[COMPETITOR]=Table2[[#This Row],[Athelete]],Table1[YEAR]))</f>
        <v>2014</v>
      </c>
    </row>
    <row r="281" spans="1:38" x14ac:dyDescent="0.25">
      <c r="B281" s="3">
        <v>9.93</v>
      </c>
      <c r="C281" t="s">
        <v>15</v>
      </c>
      <c r="D281" t="s">
        <v>169</v>
      </c>
      <c r="E281" s="1">
        <v>30866</v>
      </c>
      <c r="F281" t="s">
        <v>195</v>
      </c>
      <c r="G281">
        <v>4</v>
      </c>
      <c r="H281" t="s">
        <v>16</v>
      </c>
      <c r="I281" s="1">
        <v>39676</v>
      </c>
      <c r="J281" s="2">
        <f>YEAR(Table1[[#This Row],[DATE]])</f>
        <v>2008</v>
      </c>
      <c r="K281" t="s">
        <v>631</v>
      </c>
      <c r="L281" t="s">
        <v>631</v>
      </c>
      <c r="M281" t="str">
        <f t="array" ref="M281">IF(Table1[[#This Row],[MARK]]=MIN(IF(Table1[YEAR]=Table1[[#This Row],[YEAR]],Table1[MARK])),"Y","N")</f>
        <v>N</v>
      </c>
    </row>
    <row r="282" spans="1:38" x14ac:dyDescent="0.25">
      <c r="B282" s="3">
        <v>9.93</v>
      </c>
      <c r="C282" t="s">
        <v>60</v>
      </c>
      <c r="D282" t="s">
        <v>22</v>
      </c>
      <c r="E282" s="1">
        <v>32868</v>
      </c>
      <c r="F282" t="s">
        <v>11</v>
      </c>
      <c r="G282">
        <v>3</v>
      </c>
      <c r="H282" t="s">
        <v>61</v>
      </c>
      <c r="I282" s="1">
        <v>40011</v>
      </c>
      <c r="J282" s="2">
        <f>YEAR(Table1[[#This Row],[DATE]])</f>
        <v>2009</v>
      </c>
      <c r="K282" t="s">
        <v>631</v>
      </c>
      <c r="L282" t="s">
        <v>631</v>
      </c>
      <c r="M282" t="str">
        <f t="array" ref="M282">IF(Table1[[#This Row],[MARK]]=MIN(IF(Table1[YEAR]=Table1[[#This Row],[YEAR]],Table1[MARK])),"Y","N")</f>
        <v>N</v>
      </c>
    </row>
    <row r="283" spans="1:38" x14ac:dyDescent="0.25">
      <c r="A283">
        <v>42</v>
      </c>
      <c r="B283" s="3">
        <v>9.93</v>
      </c>
      <c r="C283" t="s">
        <v>31</v>
      </c>
      <c r="D283" t="s">
        <v>196</v>
      </c>
      <c r="E283" s="1">
        <v>31108</v>
      </c>
      <c r="F283" t="s">
        <v>19</v>
      </c>
      <c r="G283" t="s">
        <v>74</v>
      </c>
      <c r="H283" t="s">
        <v>131</v>
      </c>
      <c r="I283" s="1">
        <v>40014</v>
      </c>
      <c r="J283" s="2">
        <f>YEAR(Table1[[#This Row],[DATE]])</f>
        <v>2009</v>
      </c>
      <c r="K283" t="s">
        <v>631</v>
      </c>
      <c r="L283" t="s">
        <v>631</v>
      </c>
      <c r="M283" t="str">
        <f t="array" ref="M283">IF(Table1[[#This Row],[MARK]]=MIN(IF(Table1[YEAR]=Table1[[#This Row],[YEAR]],Table1[MARK])),"Y","N")</f>
        <v>N</v>
      </c>
    </row>
    <row r="284" spans="1:38" x14ac:dyDescent="0.25">
      <c r="B284" s="3">
        <v>9.93</v>
      </c>
      <c r="C284" t="s">
        <v>9</v>
      </c>
      <c r="D284" t="s">
        <v>165</v>
      </c>
      <c r="E284" s="1">
        <v>31664</v>
      </c>
      <c r="F284" t="s">
        <v>166</v>
      </c>
      <c r="G284">
        <v>4</v>
      </c>
      <c r="H284" t="s">
        <v>12</v>
      </c>
      <c r="I284" s="1">
        <v>40041</v>
      </c>
      <c r="J284" s="2">
        <f>YEAR(Table1[[#This Row],[DATE]])</f>
        <v>2009</v>
      </c>
      <c r="K284" t="s">
        <v>630</v>
      </c>
      <c r="L284" t="s">
        <v>631</v>
      </c>
      <c r="M284" t="str">
        <f t="array" ref="M284">IF(Table1[[#This Row],[MARK]]=MIN(IF(Table1[YEAR]=Table1[[#This Row],[YEAR]],Table1[MARK])),"Y","N")</f>
        <v>N</v>
      </c>
    </row>
    <row r="285" spans="1:38" x14ac:dyDescent="0.25">
      <c r="B285" s="3">
        <v>9.93</v>
      </c>
      <c r="C285" t="s">
        <v>9</v>
      </c>
      <c r="D285" t="s">
        <v>72</v>
      </c>
      <c r="E285" s="1">
        <v>31205</v>
      </c>
      <c r="F285" t="s">
        <v>73</v>
      </c>
      <c r="G285">
        <v>5</v>
      </c>
      <c r="H285" t="s">
        <v>12</v>
      </c>
      <c r="I285" s="1">
        <v>40041</v>
      </c>
      <c r="J285" s="2">
        <f>YEAR(Table1[[#This Row],[DATE]])</f>
        <v>2009</v>
      </c>
      <c r="K285" t="s">
        <v>630</v>
      </c>
      <c r="L285" t="s">
        <v>631</v>
      </c>
      <c r="M285" t="str">
        <f t="array" ref="M285">IF(Table1[[#This Row],[MARK]]=MIN(IF(Table1[YEAR]=Table1[[#This Row],[YEAR]],Table1[MARK])),"Y","N")</f>
        <v>N</v>
      </c>
    </row>
    <row r="286" spans="1:38" x14ac:dyDescent="0.25">
      <c r="B286" s="3">
        <v>9.93</v>
      </c>
      <c r="C286" t="s">
        <v>60</v>
      </c>
      <c r="D286" t="s">
        <v>18</v>
      </c>
      <c r="E286" s="1">
        <v>30172</v>
      </c>
      <c r="F286" t="s">
        <v>19</v>
      </c>
      <c r="G286" t="s">
        <v>123</v>
      </c>
      <c r="H286" t="s">
        <v>12</v>
      </c>
      <c r="I286" s="1">
        <v>40041</v>
      </c>
      <c r="J286" s="2">
        <f>YEAR(Table1[[#This Row],[DATE]])</f>
        <v>2009</v>
      </c>
      <c r="K286" t="s">
        <v>630</v>
      </c>
      <c r="L286" t="s">
        <v>631</v>
      </c>
      <c r="M286" t="str">
        <f t="array" ref="M286">IF(Table1[[#This Row],[MARK]]=MIN(IF(Table1[YEAR]=Table1[[#This Row],[YEAR]],Table1[MARK])),"Y","N")</f>
        <v>N</v>
      </c>
    </row>
    <row r="287" spans="1:38" x14ac:dyDescent="0.25">
      <c r="B287" s="3">
        <v>9.93</v>
      </c>
      <c r="C287" t="s">
        <v>52</v>
      </c>
      <c r="D287" t="s">
        <v>28</v>
      </c>
      <c r="E287" s="1">
        <v>30278</v>
      </c>
      <c r="F287" t="s">
        <v>11</v>
      </c>
      <c r="G287">
        <v>2</v>
      </c>
      <c r="H287" t="s">
        <v>36</v>
      </c>
      <c r="I287" s="1">
        <v>40628</v>
      </c>
      <c r="J287" s="2">
        <f>YEAR(Table1[[#This Row],[DATE]])</f>
        <v>2011</v>
      </c>
      <c r="K287" t="s">
        <v>631</v>
      </c>
      <c r="L287" t="s">
        <v>631</v>
      </c>
      <c r="M287" t="str">
        <f t="array" ref="M287">IF(Table1[[#This Row],[MARK]]=MIN(IF(Table1[YEAR]=Table1[[#This Row],[YEAR]],Table1[MARK])),"Y","N")</f>
        <v>N</v>
      </c>
    </row>
    <row r="288" spans="1:38" x14ac:dyDescent="0.25">
      <c r="B288" s="3">
        <v>9.93</v>
      </c>
      <c r="C288" t="s">
        <v>43</v>
      </c>
      <c r="D288" t="s">
        <v>112</v>
      </c>
      <c r="E288" s="1">
        <v>32210</v>
      </c>
      <c r="F288" t="s">
        <v>73</v>
      </c>
      <c r="G288" t="s">
        <v>25</v>
      </c>
      <c r="H288" t="s">
        <v>62</v>
      </c>
      <c r="I288" s="1">
        <v>40698</v>
      </c>
      <c r="J288" s="2">
        <f>YEAR(Table1[[#This Row],[DATE]])</f>
        <v>2011</v>
      </c>
      <c r="K288" t="s">
        <v>631</v>
      </c>
      <c r="L288" t="s">
        <v>631</v>
      </c>
      <c r="M288" t="str">
        <f t="array" ref="M288">IF(Table1[[#This Row],[MARK]]=MIN(IF(Table1[YEAR]=Table1[[#This Row],[YEAR]],Table1[MARK])),"Y","N")</f>
        <v>N</v>
      </c>
    </row>
    <row r="289" spans="1:13" x14ac:dyDescent="0.25">
      <c r="B289" s="3">
        <v>9.93</v>
      </c>
      <c r="C289" t="s">
        <v>15</v>
      </c>
      <c r="D289" t="s">
        <v>56</v>
      </c>
      <c r="E289" s="1">
        <v>31331</v>
      </c>
      <c r="F289" t="s">
        <v>11</v>
      </c>
      <c r="G289">
        <v>2</v>
      </c>
      <c r="H289" t="s">
        <v>168</v>
      </c>
      <c r="I289" s="1">
        <v>40734</v>
      </c>
      <c r="J289" s="2">
        <f>YEAR(Table1[[#This Row],[DATE]])</f>
        <v>2011</v>
      </c>
      <c r="K289" t="s">
        <v>631</v>
      </c>
      <c r="L289" t="s">
        <v>631</v>
      </c>
      <c r="M289" t="str">
        <f t="array" ref="M289">IF(Table1[[#This Row],[MARK]]=MIN(IF(Table1[YEAR]=Table1[[#This Row],[YEAR]],Table1[MARK])),"Y","N")</f>
        <v>N</v>
      </c>
    </row>
    <row r="290" spans="1:13" x14ac:dyDescent="0.25">
      <c r="B290" s="3">
        <v>9.93</v>
      </c>
      <c r="C290" t="s">
        <v>113</v>
      </c>
      <c r="D290" t="s">
        <v>53</v>
      </c>
      <c r="E290" s="1">
        <v>29992</v>
      </c>
      <c r="F290" t="s">
        <v>19</v>
      </c>
      <c r="G290">
        <v>1</v>
      </c>
      <c r="H290" t="s">
        <v>109</v>
      </c>
      <c r="I290" s="1">
        <v>40984</v>
      </c>
      <c r="J290" s="2">
        <f>YEAR(Table1[[#This Row],[DATE]])</f>
        <v>2012</v>
      </c>
      <c r="K290" t="s">
        <v>631</v>
      </c>
      <c r="L290" t="s">
        <v>631</v>
      </c>
      <c r="M290" t="str">
        <f t="array" ref="M290">IF(Table1[[#This Row],[MARK]]=MIN(IF(Table1[YEAR]=Table1[[#This Row],[YEAR]],Table1[MARK])),"Y","N")</f>
        <v>N</v>
      </c>
    </row>
    <row r="291" spans="1:13" x14ac:dyDescent="0.25">
      <c r="B291" s="3">
        <v>9.93</v>
      </c>
      <c r="C291" t="s">
        <v>34</v>
      </c>
      <c r="D291" t="s">
        <v>153</v>
      </c>
      <c r="E291" s="1">
        <v>32970</v>
      </c>
      <c r="F291" t="s">
        <v>11</v>
      </c>
      <c r="G291">
        <v>2</v>
      </c>
      <c r="H291" t="s">
        <v>46</v>
      </c>
      <c r="I291" s="1">
        <v>41062</v>
      </c>
      <c r="J291" s="2">
        <f>YEAR(Table1[[#This Row],[DATE]])</f>
        <v>2012</v>
      </c>
      <c r="K291" t="s">
        <v>631</v>
      </c>
      <c r="L291" t="s">
        <v>631</v>
      </c>
      <c r="M291" t="str">
        <f t="array" ref="M291">IF(Table1[[#This Row],[MARK]]=MIN(IF(Table1[YEAR]=Table1[[#This Row],[YEAR]],Table1[MARK])),"Y","N")</f>
        <v>N</v>
      </c>
    </row>
    <row r="292" spans="1:13" x14ac:dyDescent="0.25">
      <c r="B292" s="3">
        <v>9.93</v>
      </c>
      <c r="C292" t="s">
        <v>70</v>
      </c>
      <c r="D292" t="s">
        <v>112</v>
      </c>
      <c r="E292" s="1">
        <v>32210</v>
      </c>
      <c r="F292" t="s">
        <v>73</v>
      </c>
      <c r="G292" t="s">
        <v>197</v>
      </c>
      <c r="H292" t="s">
        <v>26</v>
      </c>
      <c r="I292" s="1">
        <v>41069</v>
      </c>
      <c r="J292" s="2">
        <f>YEAR(Table1[[#This Row],[DATE]])</f>
        <v>2012</v>
      </c>
      <c r="K292" t="s">
        <v>631</v>
      </c>
      <c r="L292" t="s">
        <v>631</v>
      </c>
      <c r="M292" t="str">
        <f t="array" ref="M292">IF(Table1[[#This Row],[MARK]]=MIN(IF(Table1[YEAR]=Table1[[#This Row],[YEAR]],Table1[MARK])),"Y","N")</f>
        <v>N</v>
      </c>
    </row>
    <row r="293" spans="1:13" x14ac:dyDescent="0.25">
      <c r="B293" s="3">
        <v>9.93</v>
      </c>
      <c r="C293" t="s">
        <v>33</v>
      </c>
      <c r="D293" t="s">
        <v>134</v>
      </c>
      <c r="E293" s="1">
        <v>32611</v>
      </c>
      <c r="F293" t="s">
        <v>19</v>
      </c>
      <c r="G293">
        <v>3</v>
      </c>
      <c r="H293" t="s">
        <v>46</v>
      </c>
      <c r="I293" s="1">
        <v>41084</v>
      </c>
      <c r="J293" s="2">
        <f>YEAR(Table1[[#This Row],[DATE]])</f>
        <v>2012</v>
      </c>
      <c r="K293" t="s">
        <v>631</v>
      </c>
      <c r="L293" t="s">
        <v>631</v>
      </c>
      <c r="M293" t="str">
        <f t="array" ref="M293">IF(Table1[[#This Row],[MARK]]=MIN(IF(Table1[YEAR]=Table1[[#This Row],[YEAR]],Table1[MARK])),"Y","N")</f>
        <v>N</v>
      </c>
    </row>
    <row r="294" spans="1:13" x14ac:dyDescent="0.25">
      <c r="B294" s="3">
        <v>9.93</v>
      </c>
      <c r="C294" t="s">
        <v>70</v>
      </c>
      <c r="D294" t="s">
        <v>134</v>
      </c>
      <c r="E294" s="1">
        <v>32611</v>
      </c>
      <c r="F294" t="s">
        <v>19</v>
      </c>
      <c r="G294">
        <v>1</v>
      </c>
      <c r="H294" t="s">
        <v>87</v>
      </c>
      <c r="I294" s="1">
        <v>41138</v>
      </c>
      <c r="J294" s="2">
        <f>YEAR(Table1[[#This Row],[DATE]])</f>
        <v>2012</v>
      </c>
      <c r="K294" t="s">
        <v>631</v>
      </c>
      <c r="L294" t="s">
        <v>631</v>
      </c>
      <c r="M294" t="str">
        <f t="array" ref="M294">IF(Table1[[#This Row],[MARK]]=MIN(IF(Table1[YEAR]=Table1[[#This Row],[YEAR]],Table1[MARK])),"Y","N")</f>
        <v>N</v>
      </c>
    </row>
    <row r="295" spans="1:13" x14ac:dyDescent="0.25">
      <c r="A295">
        <v>42</v>
      </c>
      <c r="B295" s="3">
        <v>9.93</v>
      </c>
      <c r="C295" t="s">
        <v>49</v>
      </c>
      <c r="D295" t="s">
        <v>198</v>
      </c>
      <c r="E295" s="1">
        <v>33613</v>
      </c>
      <c r="F295" t="s">
        <v>11</v>
      </c>
      <c r="G295" t="s">
        <v>157</v>
      </c>
      <c r="H295" t="s">
        <v>51</v>
      </c>
      <c r="I295" s="1">
        <v>41497</v>
      </c>
      <c r="J295" s="2">
        <f>YEAR(Table1[[#This Row],[DATE]])</f>
        <v>2013</v>
      </c>
      <c r="K295" t="s">
        <v>630</v>
      </c>
      <c r="L295" t="s">
        <v>631</v>
      </c>
      <c r="M295" t="str">
        <f t="array" ref="M295">IF(Table1[[#This Row],[MARK]]=MIN(IF(Table1[YEAR]=Table1[[#This Row],[YEAR]],Table1[MARK])),"Y","N")</f>
        <v>N</v>
      </c>
    </row>
    <row r="296" spans="1:13" x14ac:dyDescent="0.25">
      <c r="B296" s="3">
        <v>9.93</v>
      </c>
      <c r="C296" t="s">
        <v>57</v>
      </c>
      <c r="D296" t="s">
        <v>96</v>
      </c>
      <c r="E296" s="1">
        <v>31161</v>
      </c>
      <c r="F296" t="s">
        <v>19</v>
      </c>
      <c r="G296" t="s">
        <v>152</v>
      </c>
      <c r="H296" t="s">
        <v>51</v>
      </c>
      <c r="I296" s="1">
        <v>41497</v>
      </c>
      <c r="J296" s="2">
        <f>YEAR(Table1[[#This Row],[DATE]])</f>
        <v>2013</v>
      </c>
      <c r="K296" t="s">
        <v>630</v>
      </c>
      <c r="L296" t="s">
        <v>631</v>
      </c>
      <c r="M296" t="str">
        <f t="array" ref="M296">IF(Table1[[#This Row],[MARK]]=MIN(IF(Table1[YEAR]=Table1[[#This Row],[YEAR]],Table1[MARK])),"Y","N")</f>
        <v>N</v>
      </c>
    </row>
    <row r="297" spans="1:13" x14ac:dyDescent="0.25">
      <c r="A297">
        <v>42</v>
      </c>
      <c r="B297" s="3">
        <v>9.93</v>
      </c>
      <c r="C297" t="s">
        <v>33</v>
      </c>
      <c r="D297" t="s">
        <v>199</v>
      </c>
      <c r="E297" s="1">
        <v>33805</v>
      </c>
      <c r="F297" t="s">
        <v>11</v>
      </c>
      <c r="G297">
        <v>1</v>
      </c>
      <c r="H297" t="s">
        <v>105</v>
      </c>
      <c r="I297" s="1">
        <v>41715</v>
      </c>
      <c r="J297" s="2">
        <f>YEAR(Table1[[#This Row],[DATE]])</f>
        <v>2014</v>
      </c>
      <c r="K297" t="s">
        <v>631</v>
      </c>
      <c r="L297" t="s">
        <v>631</v>
      </c>
      <c r="M297" t="str">
        <f t="array" ref="M297">IF(Table1[[#This Row],[MARK]]=MIN(IF(Table1[YEAR]=Table1[[#This Row],[YEAR]],Table1[MARK])),"Y","N")</f>
        <v>N</v>
      </c>
    </row>
    <row r="298" spans="1:13" x14ac:dyDescent="0.25">
      <c r="B298" s="3">
        <v>9.93</v>
      </c>
      <c r="C298" t="s">
        <v>57</v>
      </c>
      <c r="D298" t="s">
        <v>18</v>
      </c>
      <c r="E298" s="1">
        <v>30172</v>
      </c>
      <c r="F298" t="s">
        <v>19</v>
      </c>
      <c r="G298" t="s">
        <v>106</v>
      </c>
      <c r="H298" t="s">
        <v>23</v>
      </c>
      <c r="I298" s="1">
        <v>41823</v>
      </c>
      <c r="J298" s="2">
        <f>YEAR(Table1[[#This Row],[DATE]])</f>
        <v>2014</v>
      </c>
      <c r="K298" t="s">
        <v>631</v>
      </c>
      <c r="L298" t="s">
        <v>631</v>
      </c>
      <c r="M298" t="str">
        <f t="array" ref="M298">IF(Table1[[#This Row],[MARK]]=MIN(IF(Table1[YEAR]=Table1[[#This Row],[YEAR]],Table1[MARK])),"Y","N")</f>
        <v>N</v>
      </c>
    </row>
    <row r="299" spans="1:13" x14ac:dyDescent="0.25">
      <c r="B299" s="3">
        <v>9.93</v>
      </c>
      <c r="C299" t="s">
        <v>52</v>
      </c>
      <c r="D299" t="s">
        <v>96</v>
      </c>
      <c r="E299" s="1">
        <v>31161</v>
      </c>
      <c r="F299" t="s">
        <v>19</v>
      </c>
      <c r="G299">
        <v>2</v>
      </c>
      <c r="H299" t="s">
        <v>35</v>
      </c>
      <c r="I299" s="1">
        <v>41887</v>
      </c>
      <c r="J299" s="2">
        <f>YEAR(Table1[[#This Row],[DATE]])</f>
        <v>2014</v>
      </c>
      <c r="K299" t="s">
        <v>631</v>
      </c>
      <c r="L299" t="s">
        <v>631</v>
      </c>
      <c r="M299" t="str">
        <f t="array" ref="M299">IF(Table1[[#This Row],[MARK]]=MIN(IF(Table1[YEAR]=Table1[[#This Row],[YEAR]],Table1[MARK])),"Y","N")</f>
        <v>N</v>
      </c>
    </row>
    <row r="300" spans="1:13" x14ac:dyDescent="0.25">
      <c r="B300" s="3">
        <v>9.94</v>
      </c>
      <c r="C300" t="s">
        <v>91</v>
      </c>
      <c r="D300" t="s">
        <v>90</v>
      </c>
      <c r="E300" s="1">
        <v>24524</v>
      </c>
      <c r="F300" t="s">
        <v>19</v>
      </c>
      <c r="G300">
        <v>1</v>
      </c>
      <c r="H300" t="s">
        <v>200</v>
      </c>
      <c r="I300" s="1">
        <v>32675</v>
      </c>
      <c r="J300" s="2">
        <f>YEAR(Table1[[#This Row],[DATE]])</f>
        <v>1989</v>
      </c>
      <c r="K300" t="s">
        <v>631</v>
      </c>
      <c r="L300" t="s">
        <v>631</v>
      </c>
      <c r="M300" t="str">
        <f t="array" ref="M300">IF(Table1[[#This Row],[MARK]]=MIN(IF(Table1[YEAR]=Table1[[#This Row],[YEAR]],Table1[MARK])),"Y","N")</f>
        <v>Y</v>
      </c>
    </row>
    <row r="301" spans="1:13" x14ac:dyDescent="0.25">
      <c r="B301" s="3">
        <v>9.94</v>
      </c>
      <c r="C301" t="s">
        <v>31</v>
      </c>
      <c r="D301" t="s">
        <v>90</v>
      </c>
      <c r="E301" s="1">
        <v>24524</v>
      </c>
      <c r="F301" t="s">
        <v>19</v>
      </c>
      <c r="G301" t="s">
        <v>123</v>
      </c>
      <c r="H301" t="s">
        <v>101</v>
      </c>
      <c r="I301" s="1">
        <v>33475</v>
      </c>
      <c r="J301" s="2">
        <f>YEAR(Table1[[#This Row],[DATE]])</f>
        <v>1991</v>
      </c>
      <c r="K301" t="s">
        <v>630</v>
      </c>
      <c r="L301" t="s">
        <v>631</v>
      </c>
      <c r="M301" t="str">
        <f t="array" ref="M301">IF(Table1[[#This Row],[MARK]]=MIN(IF(Table1[YEAR]=Table1[[#This Row],[YEAR]],Table1[MARK])),"Y","N")</f>
        <v>N</v>
      </c>
    </row>
    <row r="302" spans="1:13" x14ac:dyDescent="0.25">
      <c r="B302" s="3">
        <v>9.94</v>
      </c>
      <c r="C302" t="s">
        <v>113</v>
      </c>
      <c r="D302" t="s">
        <v>176</v>
      </c>
      <c r="E302" s="1">
        <v>25223</v>
      </c>
      <c r="F302" t="s">
        <v>19</v>
      </c>
      <c r="G302" t="s">
        <v>71</v>
      </c>
      <c r="H302" t="s">
        <v>116</v>
      </c>
      <c r="I302" s="1">
        <v>34196</v>
      </c>
      <c r="J302" s="2">
        <f>YEAR(Table1[[#This Row],[DATE]])</f>
        <v>1993</v>
      </c>
      <c r="K302" t="s">
        <v>630</v>
      </c>
      <c r="L302" t="s">
        <v>631</v>
      </c>
      <c r="M302" t="str">
        <f t="array" ref="M302">IF(Table1[[#This Row],[MARK]]=MIN(IF(Table1[YEAR]=Table1[[#This Row],[YEAR]],Table1[MARK])),"Y","N")</f>
        <v>N</v>
      </c>
    </row>
    <row r="303" spans="1:13" x14ac:dyDescent="0.25">
      <c r="A303">
        <v>48</v>
      </c>
      <c r="B303" s="3">
        <v>9.94</v>
      </c>
      <c r="C303" t="s">
        <v>27</v>
      </c>
      <c r="D303" t="s">
        <v>201</v>
      </c>
      <c r="E303" s="1">
        <v>26259</v>
      </c>
      <c r="F303" t="s">
        <v>93</v>
      </c>
      <c r="G303">
        <v>1</v>
      </c>
      <c r="H303" t="s">
        <v>76</v>
      </c>
      <c r="I303" s="1">
        <v>34519</v>
      </c>
      <c r="J303" s="2">
        <f>YEAR(Table1[[#This Row],[DATE]])</f>
        <v>1994</v>
      </c>
      <c r="K303" t="s">
        <v>631</v>
      </c>
      <c r="L303" t="s">
        <v>631</v>
      </c>
      <c r="M303" t="str">
        <f t="array" ref="M303">IF(Table1[[#This Row],[MARK]]=MIN(IF(Table1[YEAR]=Table1[[#This Row],[YEAR]],Table1[MARK])),"Y","N")</f>
        <v>N</v>
      </c>
    </row>
    <row r="304" spans="1:13" x14ac:dyDescent="0.25">
      <c r="B304" s="3">
        <v>9.94</v>
      </c>
      <c r="C304" t="s">
        <v>117</v>
      </c>
      <c r="D304" t="s">
        <v>154</v>
      </c>
      <c r="E304" s="1">
        <v>24158</v>
      </c>
      <c r="F304" t="s">
        <v>19</v>
      </c>
      <c r="G304">
        <v>1</v>
      </c>
      <c r="H304" t="s">
        <v>63</v>
      </c>
      <c r="I304" s="1">
        <v>34537</v>
      </c>
      <c r="J304" s="2">
        <f>YEAR(Table1[[#This Row],[DATE]])</f>
        <v>1994</v>
      </c>
      <c r="K304" t="s">
        <v>631</v>
      </c>
      <c r="L304" t="s">
        <v>631</v>
      </c>
      <c r="M304" t="str">
        <f t="array" ref="M304">IF(Table1[[#This Row],[MARK]]=MIN(IF(Table1[YEAR]=Table1[[#This Row],[YEAR]],Table1[MARK])),"Y","N")</f>
        <v>N</v>
      </c>
    </row>
    <row r="305" spans="1:13" x14ac:dyDescent="0.25">
      <c r="B305" s="3">
        <v>9.94</v>
      </c>
      <c r="C305" t="s">
        <v>69</v>
      </c>
      <c r="D305" t="s">
        <v>154</v>
      </c>
      <c r="E305" s="1">
        <v>24158</v>
      </c>
      <c r="F305" t="s">
        <v>19</v>
      </c>
      <c r="G305">
        <v>1</v>
      </c>
      <c r="H305" t="s">
        <v>202</v>
      </c>
      <c r="I305" s="1">
        <v>34559</v>
      </c>
      <c r="J305" s="2">
        <f>YEAR(Table1[[#This Row],[DATE]])</f>
        <v>1994</v>
      </c>
      <c r="K305" t="s">
        <v>631</v>
      </c>
      <c r="L305" t="s">
        <v>631</v>
      </c>
      <c r="M305" t="str">
        <f t="array" ref="M305">IF(Table1[[#This Row],[MARK]]=MIN(IF(Table1[YEAR]=Table1[[#This Row],[YEAR]],Table1[MARK])),"Y","N")</f>
        <v>N</v>
      </c>
    </row>
    <row r="306" spans="1:13" x14ac:dyDescent="0.25">
      <c r="B306" s="3">
        <v>9.94</v>
      </c>
      <c r="C306" t="s">
        <v>54</v>
      </c>
      <c r="D306" t="s">
        <v>104</v>
      </c>
      <c r="E306" s="1">
        <v>27028</v>
      </c>
      <c r="F306" t="s">
        <v>73</v>
      </c>
      <c r="G306">
        <v>3</v>
      </c>
      <c r="H306" t="s">
        <v>23</v>
      </c>
      <c r="I306" s="1">
        <v>35249</v>
      </c>
      <c r="J306" s="2">
        <f>YEAR(Table1[[#This Row],[DATE]])</f>
        <v>1996</v>
      </c>
      <c r="K306" t="s">
        <v>631</v>
      </c>
      <c r="L306" t="s">
        <v>631</v>
      </c>
      <c r="M306" t="str">
        <f t="array" ref="M306">IF(Table1[[#This Row],[MARK]]=MIN(IF(Table1[YEAR]=Table1[[#This Row],[YEAR]],Table1[MARK])),"Y","N")</f>
        <v>N</v>
      </c>
    </row>
    <row r="307" spans="1:13" x14ac:dyDescent="0.25">
      <c r="B307" s="3">
        <v>9.94</v>
      </c>
      <c r="C307" t="s">
        <v>78</v>
      </c>
      <c r="D307" t="s">
        <v>102</v>
      </c>
      <c r="E307" s="1">
        <v>24747</v>
      </c>
      <c r="F307" t="s">
        <v>103</v>
      </c>
      <c r="G307" t="s">
        <v>71</v>
      </c>
      <c r="H307" t="s">
        <v>82</v>
      </c>
      <c r="I307" s="1">
        <v>35273</v>
      </c>
      <c r="J307" s="2">
        <f>YEAR(Table1[[#This Row],[DATE]])</f>
        <v>1996</v>
      </c>
      <c r="K307" t="s">
        <v>631</v>
      </c>
      <c r="L307" t="s">
        <v>631</v>
      </c>
      <c r="M307" t="str">
        <f t="array" ref="M307">IF(Table1[[#This Row],[MARK]]=MIN(IF(Table1[YEAR]=Table1[[#This Row],[YEAR]],Table1[MARK])),"Y","N")</f>
        <v>N</v>
      </c>
    </row>
    <row r="308" spans="1:13" x14ac:dyDescent="0.25">
      <c r="B308" s="3">
        <v>9.94</v>
      </c>
      <c r="C308" t="s">
        <v>69</v>
      </c>
      <c r="D308" t="s">
        <v>80</v>
      </c>
      <c r="E308" s="1">
        <v>24822</v>
      </c>
      <c r="F308" t="s">
        <v>81</v>
      </c>
      <c r="G308">
        <v>1</v>
      </c>
      <c r="H308" t="s">
        <v>180</v>
      </c>
      <c r="I308" s="1">
        <v>35594</v>
      </c>
      <c r="J308" s="2">
        <f>YEAR(Table1[[#This Row],[DATE]])</f>
        <v>1997</v>
      </c>
      <c r="K308" t="s">
        <v>631</v>
      </c>
      <c r="L308" t="s">
        <v>631</v>
      </c>
      <c r="M308" t="str">
        <f t="array" ref="M308">IF(Table1[[#This Row],[MARK]]=MIN(IF(Table1[YEAR]=Table1[[#This Row],[YEAR]],Table1[MARK])),"Y","N")</f>
        <v>N</v>
      </c>
    </row>
    <row r="309" spans="1:13" x14ac:dyDescent="0.25">
      <c r="B309" s="3">
        <v>9.94</v>
      </c>
      <c r="C309" t="s">
        <v>27</v>
      </c>
      <c r="D309" t="s">
        <v>178</v>
      </c>
      <c r="E309" s="1">
        <v>27422</v>
      </c>
      <c r="F309" t="s">
        <v>19</v>
      </c>
      <c r="G309">
        <v>3</v>
      </c>
      <c r="H309" t="s">
        <v>59</v>
      </c>
      <c r="I309" s="1">
        <v>35645</v>
      </c>
      <c r="J309" s="2">
        <f>YEAR(Table1[[#This Row],[DATE]])</f>
        <v>1997</v>
      </c>
      <c r="K309" t="s">
        <v>630</v>
      </c>
      <c r="L309" t="s">
        <v>631</v>
      </c>
      <c r="M309" t="str">
        <f t="array" ref="M309">IF(Table1[[#This Row],[MARK]]=MIN(IF(Table1[YEAR]=Table1[[#This Row],[YEAR]],Table1[MARK])),"Y","N")</f>
        <v>N</v>
      </c>
    </row>
    <row r="310" spans="1:13" x14ac:dyDescent="0.25">
      <c r="B310" s="3">
        <v>9.94</v>
      </c>
      <c r="C310" t="s">
        <v>27</v>
      </c>
      <c r="D310" t="s">
        <v>178</v>
      </c>
      <c r="E310" s="1">
        <v>27422</v>
      </c>
      <c r="F310" t="s">
        <v>19</v>
      </c>
      <c r="G310">
        <v>3</v>
      </c>
      <c r="H310" t="s">
        <v>35</v>
      </c>
      <c r="I310" s="1">
        <v>35664</v>
      </c>
      <c r="J310" s="2">
        <f>YEAR(Table1[[#This Row],[DATE]])</f>
        <v>1997</v>
      </c>
      <c r="K310" t="s">
        <v>631</v>
      </c>
      <c r="L310" t="s">
        <v>631</v>
      </c>
      <c r="M310" t="str">
        <f t="array" ref="M310">IF(Table1[[#This Row],[MARK]]=MIN(IF(Table1[YEAR]=Table1[[#This Row],[YEAR]],Table1[MARK])),"Y","N")</f>
        <v>N</v>
      </c>
    </row>
    <row r="311" spans="1:13" x14ac:dyDescent="0.25">
      <c r="B311" s="3">
        <v>9.94</v>
      </c>
      <c r="C311" t="s">
        <v>117</v>
      </c>
      <c r="D311" t="s">
        <v>177</v>
      </c>
      <c r="E311" s="1">
        <v>25090</v>
      </c>
      <c r="F311" t="s">
        <v>19</v>
      </c>
      <c r="G311" t="s">
        <v>48</v>
      </c>
      <c r="H311" t="s">
        <v>203</v>
      </c>
      <c r="I311" s="1">
        <v>35965</v>
      </c>
      <c r="J311" s="2">
        <f>YEAR(Table1[[#This Row],[DATE]])</f>
        <v>1998</v>
      </c>
      <c r="K311" t="s">
        <v>631</v>
      </c>
      <c r="L311" t="s">
        <v>631</v>
      </c>
      <c r="M311" t="str">
        <f t="array" ref="M311">IF(Table1[[#This Row],[MARK]]=MIN(IF(Table1[YEAR]=Table1[[#This Row],[YEAR]],Table1[MARK])),"Y","N")</f>
        <v>N</v>
      </c>
    </row>
    <row r="312" spans="1:13" x14ac:dyDescent="0.25">
      <c r="B312" s="3">
        <v>9.94</v>
      </c>
      <c r="C312" t="s">
        <v>57</v>
      </c>
      <c r="D312" t="s">
        <v>179</v>
      </c>
      <c r="E312" s="1">
        <v>28487</v>
      </c>
      <c r="F312" t="s">
        <v>93</v>
      </c>
      <c r="G312">
        <v>1</v>
      </c>
      <c r="H312" t="s">
        <v>204</v>
      </c>
      <c r="I312" s="1">
        <v>36026</v>
      </c>
      <c r="J312" s="2">
        <f>YEAR(Table1[[#This Row],[DATE]])</f>
        <v>1998</v>
      </c>
      <c r="K312" t="s">
        <v>631</v>
      </c>
      <c r="L312" t="s">
        <v>631</v>
      </c>
      <c r="M312" t="str">
        <f t="array" ref="M312">IF(Table1[[#This Row],[MARK]]=MIN(IF(Table1[YEAR]=Table1[[#This Row],[YEAR]],Table1[MARK])),"Y","N")</f>
        <v>N</v>
      </c>
    </row>
    <row r="313" spans="1:13" x14ac:dyDescent="0.25">
      <c r="B313" s="3">
        <v>9.94</v>
      </c>
      <c r="C313" t="s">
        <v>50</v>
      </c>
      <c r="D313" t="s">
        <v>58</v>
      </c>
      <c r="E313" s="1">
        <v>27233</v>
      </c>
      <c r="F313" t="s">
        <v>19</v>
      </c>
      <c r="G313">
        <v>1</v>
      </c>
      <c r="H313" t="s">
        <v>35</v>
      </c>
      <c r="I313" s="1">
        <v>36035</v>
      </c>
      <c r="J313" s="2">
        <f>YEAR(Table1[[#This Row],[DATE]])</f>
        <v>1998</v>
      </c>
      <c r="K313" t="s">
        <v>631</v>
      </c>
      <c r="L313" t="s">
        <v>631</v>
      </c>
      <c r="M313" t="str">
        <f t="array" ref="M313">IF(Table1[[#This Row],[MARK]]=MIN(IF(Table1[YEAR]=Table1[[#This Row],[YEAR]],Table1[MARK])),"Y","N")</f>
        <v>N</v>
      </c>
    </row>
    <row r="314" spans="1:13" x14ac:dyDescent="0.25">
      <c r="B314" s="3">
        <v>9.94</v>
      </c>
      <c r="C314" t="s">
        <v>57</v>
      </c>
      <c r="D314" t="s">
        <v>58</v>
      </c>
      <c r="E314" s="1">
        <v>27233</v>
      </c>
      <c r="F314" t="s">
        <v>19</v>
      </c>
      <c r="G314" t="s">
        <v>25</v>
      </c>
      <c r="H314" t="s">
        <v>12</v>
      </c>
      <c r="I314" s="1">
        <v>36039</v>
      </c>
      <c r="J314" s="2">
        <f>YEAR(Table1[[#This Row],[DATE]])</f>
        <v>1998</v>
      </c>
      <c r="K314" t="s">
        <v>631</v>
      </c>
      <c r="L314" t="s">
        <v>631</v>
      </c>
      <c r="M314" t="str">
        <f t="array" ref="M314">IF(Table1[[#This Row],[MARK]]=MIN(IF(Table1[YEAR]=Table1[[#This Row],[YEAR]],Table1[MARK])),"Y","N")</f>
        <v>N</v>
      </c>
    </row>
    <row r="315" spans="1:13" x14ac:dyDescent="0.25">
      <c r="B315" s="3">
        <v>9.94</v>
      </c>
      <c r="C315" t="s">
        <v>34</v>
      </c>
      <c r="D315" t="s">
        <v>102</v>
      </c>
      <c r="E315" s="1">
        <v>24747</v>
      </c>
      <c r="F315" t="s">
        <v>103</v>
      </c>
      <c r="G315">
        <v>1</v>
      </c>
      <c r="H315" t="s">
        <v>122</v>
      </c>
      <c r="I315" s="1">
        <v>36211</v>
      </c>
      <c r="J315" s="2">
        <f>YEAR(Table1[[#This Row],[DATE]])</f>
        <v>1999</v>
      </c>
      <c r="K315" t="s">
        <v>631</v>
      </c>
      <c r="L315" t="s">
        <v>631</v>
      </c>
      <c r="M315" t="str">
        <f t="array" ref="M315">IF(Table1[[#This Row],[MARK]]=MIN(IF(Table1[YEAR]=Table1[[#This Row],[YEAR]],Table1[MARK])),"Y","N")</f>
        <v>N</v>
      </c>
    </row>
    <row r="316" spans="1:13" x14ac:dyDescent="0.25">
      <c r="B316" s="3">
        <v>9.94</v>
      </c>
      <c r="C316" t="s">
        <v>205</v>
      </c>
      <c r="D316" t="s">
        <v>58</v>
      </c>
      <c r="E316" s="1">
        <v>27233</v>
      </c>
      <c r="F316" t="s">
        <v>19</v>
      </c>
      <c r="G316">
        <v>1</v>
      </c>
      <c r="H316" t="s">
        <v>44</v>
      </c>
      <c r="I316" s="1">
        <v>36749</v>
      </c>
      <c r="J316" s="2">
        <f>YEAR(Table1[[#This Row],[DATE]])</f>
        <v>2000</v>
      </c>
      <c r="K316" t="s">
        <v>631</v>
      </c>
      <c r="L316" t="s">
        <v>631</v>
      </c>
      <c r="M316" t="str">
        <f t="array" ref="M316">IF(Table1[[#This Row],[MARK]]=MIN(IF(Table1[YEAR]=Table1[[#This Row],[YEAR]],Table1[MARK])),"Y","N")</f>
        <v>N</v>
      </c>
    </row>
    <row r="317" spans="1:13" x14ac:dyDescent="0.25">
      <c r="A317">
        <v>48</v>
      </c>
      <c r="B317" s="3">
        <v>9.94</v>
      </c>
      <c r="C317" t="s">
        <v>60</v>
      </c>
      <c r="D317" t="s">
        <v>206</v>
      </c>
      <c r="E317" s="1">
        <v>28509</v>
      </c>
      <c r="F317" t="s">
        <v>19</v>
      </c>
      <c r="G317">
        <v>2</v>
      </c>
      <c r="H317" t="s">
        <v>66</v>
      </c>
      <c r="I317" s="1">
        <v>37108</v>
      </c>
      <c r="J317" s="2">
        <f>YEAR(Table1[[#This Row],[DATE]])</f>
        <v>2001</v>
      </c>
      <c r="K317" t="s">
        <v>630</v>
      </c>
      <c r="L317" t="s">
        <v>631</v>
      </c>
      <c r="M317" t="str">
        <f t="array" ref="M317">IF(Table1[[#This Row],[MARK]]=MIN(IF(Table1[YEAR]=Table1[[#This Row],[YEAR]],Table1[MARK])),"Y","N")</f>
        <v>N</v>
      </c>
    </row>
    <row r="318" spans="1:13" x14ac:dyDescent="0.25">
      <c r="B318" s="3">
        <v>9.94</v>
      </c>
      <c r="C318" t="s">
        <v>33</v>
      </c>
      <c r="D318" t="s">
        <v>130</v>
      </c>
      <c r="E318" s="1">
        <v>28504</v>
      </c>
      <c r="F318" t="s">
        <v>19</v>
      </c>
      <c r="G318">
        <v>1</v>
      </c>
      <c r="H318" t="s">
        <v>159</v>
      </c>
      <c r="I318" s="1">
        <v>37326</v>
      </c>
      <c r="J318" s="2">
        <f>YEAR(Table1[[#This Row],[DATE]])</f>
        <v>2002</v>
      </c>
      <c r="K318" t="s">
        <v>631</v>
      </c>
      <c r="L318" t="s">
        <v>631</v>
      </c>
      <c r="M318" t="str">
        <f t="array" ref="M318">IF(Table1[[#This Row],[MARK]]=MIN(IF(Table1[YEAR]=Table1[[#This Row],[YEAR]],Table1[MARK])),"Y","N")</f>
        <v>N</v>
      </c>
    </row>
    <row r="319" spans="1:13" x14ac:dyDescent="0.25">
      <c r="B319" s="3">
        <v>9.94</v>
      </c>
      <c r="C319" t="s">
        <v>60</v>
      </c>
      <c r="D319" t="s">
        <v>102</v>
      </c>
      <c r="E319" s="1">
        <v>24747</v>
      </c>
      <c r="F319" t="s">
        <v>103</v>
      </c>
      <c r="G319" t="s">
        <v>207</v>
      </c>
      <c r="H319" t="s">
        <v>208</v>
      </c>
      <c r="I319" s="1">
        <v>37359</v>
      </c>
      <c r="J319" s="2">
        <f>YEAR(Table1[[#This Row],[DATE]])</f>
        <v>2002</v>
      </c>
      <c r="K319" t="s">
        <v>631</v>
      </c>
      <c r="L319" t="s">
        <v>631</v>
      </c>
      <c r="M319" t="str">
        <f t="array" ref="M319">IF(Table1[[#This Row],[MARK]]=MIN(IF(Table1[YEAR]=Table1[[#This Row],[YEAR]],Table1[MARK])),"Y","N")</f>
        <v>N</v>
      </c>
    </row>
    <row r="320" spans="1:13" x14ac:dyDescent="0.25">
      <c r="B320" s="3">
        <v>9.94</v>
      </c>
      <c r="C320" t="s">
        <v>37</v>
      </c>
      <c r="D320" t="s">
        <v>58</v>
      </c>
      <c r="E320" s="1">
        <v>27233</v>
      </c>
      <c r="F320" t="s">
        <v>19</v>
      </c>
      <c r="G320">
        <v>1</v>
      </c>
      <c r="H320" t="s">
        <v>209</v>
      </c>
      <c r="I320" s="1">
        <v>37773</v>
      </c>
      <c r="J320" s="2">
        <f>YEAR(Table1[[#This Row],[DATE]])</f>
        <v>2003</v>
      </c>
      <c r="K320" t="s">
        <v>631</v>
      </c>
      <c r="L320" t="s">
        <v>631</v>
      </c>
      <c r="M320" t="str">
        <f t="array" ref="M320">IF(Table1[[#This Row],[MARK]]=MIN(IF(Table1[YEAR]=Table1[[#This Row],[YEAR]],Table1[MARK])),"Y","N")</f>
        <v>N</v>
      </c>
    </row>
    <row r="321" spans="2:13" x14ac:dyDescent="0.25">
      <c r="B321" s="3">
        <v>9.94</v>
      </c>
      <c r="C321" t="s">
        <v>78</v>
      </c>
      <c r="D321" t="s">
        <v>58</v>
      </c>
      <c r="E321" s="1">
        <v>27233</v>
      </c>
      <c r="F321" t="s">
        <v>19</v>
      </c>
      <c r="G321" t="s">
        <v>85</v>
      </c>
      <c r="H321" t="s">
        <v>44</v>
      </c>
      <c r="I321" s="1">
        <v>38205</v>
      </c>
      <c r="J321" s="2">
        <f>YEAR(Table1[[#This Row],[DATE]])</f>
        <v>2004</v>
      </c>
      <c r="K321" t="s">
        <v>631</v>
      </c>
      <c r="L321" t="s">
        <v>631</v>
      </c>
      <c r="M321" t="str">
        <f t="array" ref="M321">IF(Table1[[#This Row],[MARK]]=MIN(IF(Table1[YEAR]=Table1[[#This Row],[YEAR]],Table1[MARK])),"Y","N")</f>
        <v>N</v>
      </c>
    </row>
    <row r="322" spans="2:13" x14ac:dyDescent="0.25">
      <c r="B322" s="3">
        <v>9.94</v>
      </c>
      <c r="C322" t="s">
        <v>52</v>
      </c>
      <c r="D322" t="s">
        <v>28</v>
      </c>
      <c r="E322" s="1">
        <v>30278</v>
      </c>
      <c r="F322" t="s">
        <v>11</v>
      </c>
      <c r="G322">
        <v>5</v>
      </c>
      <c r="H322" t="s">
        <v>59</v>
      </c>
      <c r="I322" s="1">
        <v>38221</v>
      </c>
      <c r="J322" s="2">
        <f>YEAR(Table1[[#This Row],[DATE]])</f>
        <v>2004</v>
      </c>
      <c r="K322" t="s">
        <v>631</v>
      </c>
      <c r="L322" t="s">
        <v>631</v>
      </c>
      <c r="M322" t="str">
        <f t="array" ref="M322">IF(Table1[[#This Row],[MARK]]=MIN(IF(Table1[YEAR]=Table1[[#This Row],[YEAR]],Table1[MARK])),"Y","N")</f>
        <v>N</v>
      </c>
    </row>
    <row r="323" spans="2:13" x14ac:dyDescent="0.25">
      <c r="B323" s="3">
        <v>9.94</v>
      </c>
      <c r="C323" t="s">
        <v>43</v>
      </c>
      <c r="D323" t="s">
        <v>162</v>
      </c>
      <c r="E323" s="1">
        <v>29239</v>
      </c>
      <c r="F323" t="s">
        <v>19</v>
      </c>
      <c r="G323">
        <v>2</v>
      </c>
      <c r="H323" t="s">
        <v>268</v>
      </c>
      <c r="I323" s="1">
        <v>38555</v>
      </c>
      <c r="J323" s="2">
        <f>YEAR(Table1[[#This Row],[DATE]])</f>
        <v>2005</v>
      </c>
      <c r="K323" t="s">
        <v>631</v>
      </c>
      <c r="L323" t="s">
        <v>631</v>
      </c>
      <c r="M323" t="str">
        <f t="array" ref="M323">IF(Table1[[#This Row],[MARK]]=MIN(IF(Table1[YEAR]=Table1[[#This Row],[YEAR]],Table1[MARK])),"Y","N")</f>
        <v>N</v>
      </c>
    </row>
    <row r="324" spans="2:13" x14ac:dyDescent="0.25">
      <c r="B324" s="3">
        <v>9.94</v>
      </c>
      <c r="C324" t="s">
        <v>9</v>
      </c>
      <c r="D324" t="s">
        <v>28</v>
      </c>
      <c r="E324" s="1">
        <v>30278</v>
      </c>
      <c r="F324" t="s">
        <v>11</v>
      </c>
      <c r="G324" t="s">
        <v>25</v>
      </c>
      <c r="H324" t="s">
        <v>128</v>
      </c>
      <c r="I324" s="1">
        <v>39248</v>
      </c>
      <c r="J324" s="2">
        <f>YEAR(Table1[[#This Row],[DATE]])</f>
        <v>2007</v>
      </c>
      <c r="K324" t="s">
        <v>631</v>
      </c>
      <c r="L324" t="s">
        <v>631</v>
      </c>
      <c r="M324" t="str">
        <f t="array" ref="M324">IF(Table1[[#This Row],[MARK]]=MIN(IF(Table1[YEAR]=Table1[[#This Row],[YEAR]],Table1[MARK])),"Y","N")</f>
        <v>N</v>
      </c>
    </row>
    <row r="325" spans="2:13" x14ac:dyDescent="0.25">
      <c r="B325" s="3">
        <v>9.94</v>
      </c>
      <c r="C325" t="s">
        <v>40</v>
      </c>
      <c r="D325" t="s">
        <v>196</v>
      </c>
      <c r="E325" s="1">
        <v>31108</v>
      </c>
      <c r="F325" t="s">
        <v>19</v>
      </c>
      <c r="G325" t="s">
        <v>210</v>
      </c>
      <c r="H325" t="s">
        <v>46</v>
      </c>
      <c r="I325" s="1">
        <v>39627</v>
      </c>
      <c r="J325" s="2">
        <f>YEAR(Table1[[#This Row],[DATE]])</f>
        <v>2008</v>
      </c>
      <c r="K325" t="s">
        <v>631</v>
      </c>
      <c r="L325" t="s">
        <v>631</v>
      </c>
      <c r="M325" t="str">
        <f t="array" ref="M325">IF(Table1[[#This Row],[MARK]]=MIN(IF(Table1[YEAR]=Table1[[#This Row],[YEAR]],Table1[MARK])),"Y","N")</f>
        <v>N</v>
      </c>
    </row>
    <row r="326" spans="2:13" x14ac:dyDescent="0.25">
      <c r="B326" s="3">
        <v>9.94</v>
      </c>
      <c r="C326" t="s">
        <v>78</v>
      </c>
      <c r="D326" t="s">
        <v>28</v>
      </c>
      <c r="E326" s="1">
        <v>30278</v>
      </c>
      <c r="F326" t="s">
        <v>11</v>
      </c>
      <c r="G326">
        <v>1</v>
      </c>
      <c r="H326" t="s">
        <v>268</v>
      </c>
      <c r="I326" s="1">
        <v>39654</v>
      </c>
      <c r="J326" s="2">
        <f>YEAR(Table1[[#This Row],[DATE]])</f>
        <v>2008</v>
      </c>
      <c r="K326" t="s">
        <v>631</v>
      </c>
      <c r="L326" t="s">
        <v>631</v>
      </c>
      <c r="M326" t="str">
        <f t="array" ref="M326">IF(Table1[[#This Row],[MARK]]=MIN(IF(Table1[YEAR]=Table1[[#This Row],[YEAR]],Table1[MARK])),"Y","N")</f>
        <v>N</v>
      </c>
    </row>
    <row r="327" spans="2:13" x14ac:dyDescent="0.25">
      <c r="B327" s="3">
        <v>9.94</v>
      </c>
      <c r="C327" t="s">
        <v>113</v>
      </c>
      <c r="D327" t="s">
        <v>169</v>
      </c>
      <c r="E327" s="1">
        <v>30866</v>
      </c>
      <c r="F327" t="s">
        <v>195</v>
      </c>
      <c r="G327" t="s">
        <v>190</v>
      </c>
      <c r="H327" t="s">
        <v>16</v>
      </c>
      <c r="I327" s="1">
        <v>39676</v>
      </c>
      <c r="J327" s="2">
        <f>YEAR(Table1[[#This Row],[DATE]])</f>
        <v>2008</v>
      </c>
      <c r="K327" t="s">
        <v>631</v>
      </c>
      <c r="L327" t="s">
        <v>631</v>
      </c>
      <c r="M327" t="str">
        <f t="array" ref="M327">IF(Table1[[#This Row],[MARK]]=MIN(IF(Table1[YEAR]=Table1[[#This Row],[YEAR]],Table1[MARK])),"Y","N")</f>
        <v>N</v>
      </c>
    </row>
    <row r="328" spans="2:13" x14ac:dyDescent="0.25">
      <c r="B328" s="3">
        <v>9.94</v>
      </c>
      <c r="C328" t="s">
        <v>24</v>
      </c>
      <c r="D328" t="s">
        <v>96</v>
      </c>
      <c r="E328" s="1">
        <v>31161</v>
      </c>
      <c r="F328" t="s">
        <v>19</v>
      </c>
      <c r="G328" t="s">
        <v>74</v>
      </c>
      <c r="H328" t="s">
        <v>46</v>
      </c>
      <c r="I328" s="1">
        <v>39971</v>
      </c>
      <c r="J328" s="2">
        <f>YEAR(Table1[[#This Row],[DATE]])</f>
        <v>2009</v>
      </c>
      <c r="K328" t="s">
        <v>631</v>
      </c>
      <c r="L328" t="s">
        <v>631</v>
      </c>
      <c r="M328" t="str">
        <f t="array" ref="M328">IF(Table1[[#This Row],[MARK]]=MIN(IF(Table1[YEAR]=Table1[[#This Row],[YEAR]],Table1[MARK])),"Y","N")</f>
        <v>N</v>
      </c>
    </row>
    <row r="329" spans="2:13" x14ac:dyDescent="0.25">
      <c r="B329" s="3">
        <v>9.94</v>
      </c>
      <c r="C329" t="s">
        <v>52</v>
      </c>
      <c r="D329" t="s">
        <v>140</v>
      </c>
      <c r="E329" s="1">
        <v>28463</v>
      </c>
      <c r="F329" t="s">
        <v>19</v>
      </c>
      <c r="G329">
        <v>1</v>
      </c>
      <c r="H329" t="s">
        <v>97</v>
      </c>
      <c r="I329" s="1">
        <v>40056</v>
      </c>
      <c r="J329" s="2">
        <f>YEAR(Table1[[#This Row],[DATE]])</f>
        <v>2009</v>
      </c>
      <c r="K329" t="s">
        <v>631</v>
      </c>
      <c r="L329" t="s">
        <v>631</v>
      </c>
      <c r="M329" t="str">
        <f t="array" ref="M329">IF(Table1[[#This Row],[MARK]]=MIN(IF(Table1[YEAR]=Table1[[#This Row],[YEAR]],Table1[MARK])),"Y","N")</f>
        <v>N</v>
      </c>
    </row>
    <row r="330" spans="2:13" x14ac:dyDescent="0.25">
      <c r="B330" s="3">
        <v>9.94</v>
      </c>
      <c r="C330" t="s">
        <v>161</v>
      </c>
      <c r="D330" t="s">
        <v>18</v>
      </c>
      <c r="E330" s="1">
        <v>30172</v>
      </c>
      <c r="F330" t="s">
        <v>19</v>
      </c>
      <c r="G330">
        <v>1</v>
      </c>
      <c r="H330" t="s">
        <v>109</v>
      </c>
      <c r="I330" s="1">
        <v>40081</v>
      </c>
      <c r="J330" s="2">
        <f>YEAR(Table1[[#This Row],[DATE]])</f>
        <v>2009</v>
      </c>
      <c r="K330" t="s">
        <v>631</v>
      </c>
      <c r="L330" t="s">
        <v>631</v>
      </c>
      <c r="M330" t="str">
        <f t="array" ref="M330">IF(Table1[[#This Row],[MARK]]=MIN(IF(Table1[YEAR]=Table1[[#This Row],[YEAR]],Table1[MARK])),"Y","N")</f>
        <v>N</v>
      </c>
    </row>
    <row r="331" spans="2:13" x14ac:dyDescent="0.25">
      <c r="B331" s="3">
        <v>9.94</v>
      </c>
      <c r="C331" t="s">
        <v>167</v>
      </c>
      <c r="D331" t="s">
        <v>18</v>
      </c>
      <c r="E331" s="1">
        <v>30172</v>
      </c>
      <c r="F331" t="s">
        <v>19</v>
      </c>
      <c r="G331">
        <v>1</v>
      </c>
      <c r="H331" t="s">
        <v>42</v>
      </c>
      <c r="I331" s="1">
        <v>40369</v>
      </c>
      <c r="J331" s="2">
        <f>YEAR(Table1[[#This Row],[DATE]])</f>
        <v>2010</v>
      </c>
      <c r="K331" t="s">
        <v>631</v>
      </c>
      <c r="L331" t="s">
        <v>631</v>
      </c>
      <c r="M331" t="str">
        <f t="array" ref="M331">IF(Table1[[#This Row],[MARK]]=MIN(IF(Table1[YEAR]=Table1[[#This Row],[YEAR]],Table1[MARK])),"Y","N")</f>
        <v>N</v>
      </c>
    </row>
    <row r="332" spans="2:13" x14ac:dyDescent="0.25">
      <c r="B332" s="3">
        <v>9.94</v>
      </c>
      <c r="C332" t="s">
        <v>34</v>
      </c>
      <c r="D332" t="s">
        <v>135</v>
      </c>
      <c r="E332" s="1">
        <v>30230</v>
      </c>
      <c r="F332" t="s">
        <v>11</v>
      </c>
      <c r="G332">
        <v>5</v>
      </c>
      <c r="H332" t="s">
        <v>46</v>
      </c>
      <c r="I332" s="1">
        <v>40698</v>
      </c>
      <c r="J332" s="2">
        <f>YEAR(Table1[[#This Row],[DATE]])</f>
        <v>2011</v>
      </c>
      <c r="K332" t="s">
        <v>631</v>
      </c>
      <c r="L332" t="s">
        <v>631</v>
      </c>
      <c r="M332" t="str">
        <f t="array" ref="M332">IF(Table1[[#This Row],[MARK]]=MIN(IF(Table1[YEAR]=Table1[[#This Row],[YEAR]],Table1[MARK])),"Y","N")</f>
        <v>N</v>
      </c>
    </row>
    <row r="333" spans="2:13" x14ac:dyDescent="0.25">
      <c r="B333" s="3">
        <v>9.94</v>
      </c>
      <c r="C333" t="s">
        <v>34</v>
      </c>
      <c r="D333" t="s">
        <v>140</v>
      </c>
      <c r="E333" s="1">
        <v>28463</v>
      </c>
      <c r="F333" t="s">
        <v>19</v>
      </c>
      <c r="G333">
        <v>4</v>
      </c>
      <c r="H333" t="s">
        <v>46</v>
      </c>
      <c r="I333" s="1">
        <v>40698</v>
      </c>
      <c r="J333" s="2">
        <f>YEAR(Table1[[#This Row],[DATE]])</f>
        <v>2011</v>
      </c>
      <c r="K333" t="s">
        <v>631</v>
      </c>
      <c r="L333" t="s">
        <v>631</v>
      </c>
      <c r="M333" t="str">
        <f t="array" ref="M333">IF(Table1[[#This Row],[MARK]]=MIN(IF(Table1[YEAR]=Table1[[#This Row],[YEAR]],Table1[MARK])),"Y","N")</f>
        <v>N</v>
      </c>
    </row>
    <row r="334" spans="2:13" x14ac:dyDescent="0.25">
      <c r="B334" s="3">
        <v>9.94</v>
      </c>
      <c r="C334" t="s">
        <v>34</v>
      </c>
      <c r="D334" t="s">
        <v>133</v>
      </c>
      <c r="E334" s="1">
        <v>31443</v>
      </c>
      <c r="F334" t="s">
        <v>19</v>
      </c>
      <c r="G334">
        <v>1</v>
      </c>
      <c r="H334" t="s">
        <v>46</v>
      </c>
      <c r="I334" s="1">
        <v>40718</v>
      </c>
      <c r="J334" s="2">
        <f>YEAR(Table1[[#This Row],[DATE]])</f>
        <v>2011</v>
      </c>
      <c r="K334" t="s">
        <v>631</v>
      </c>
      <c r="L334" t="s">
        <v>631</v>
      </c>
      <c r="M334" t="str">
        <f t="array" ref="M334">IF(Table1[[#This Row],[MARK]]=MIN(IF(Table1[YEAR]=Table1[[#This Row],[YEAR]],Table1[MARK])),"Y","N")</f>
        <v>N</v>
      </c>
    </row>
    <row r="335" spans="2:13" x14ac:dyDescent="0.25">
      <c r="B335" s="3">
        <v>9.94</v>
      </c>
      <c r="C335" t="s">
        <v>33</v>
      </c>
      <c r="D335" t="s">
        <v>96</v>
      </c>
      <c r="E335" s="1">
        <v>31161</v>
      </c>
      <c r="F335" t="s">
        <v>19</v>
      </c>
      <c r="G335">
        <v>4</v>
      </c>
      <c r="H335" t="s">
        <v>46</v>
      </c>
      <c r="I335" s="1">
        <v>41084</v>
      </c>
      <c r="J335" s="2">
        <f>YEAR(Table1[[#This Row],[DATE]])</f>
        <v>2012</v>
      </c>
      <c r="K335" t="s">
        <v>631</v>
      </c>
      <c r="L335" t="s">
        <v>631</v>
      </c>
      <c r="M335" t="str">
        <f t="array" ref="M335">IF(Table1[[#This Row],[MARK]]=MIN(IF(Table1[YEAR]=Table1[[#This Row],[YEAR]],Table1[MARK])),"Y","N")</f>
        <v>N</v>
      </c>
    </row>
    <row r="336" spans="2:13" x14ac:dyDescent="0.25">
      <c r="B336" s="3">
        <v>9.94</v>
      </c>
      <c r="C336" t="s">
        <v>31</v>
      </c>
      <c r="D336" t="s">
        <v>135</v>
      </c>
      <c r="E336" s="1">
        <v>30230</v>
      </c>
      <c r="F336" t="s">
        <v>11</v>
      </c>
      <c r="G336">
        <v>4</v>
      </c>
      <c r="H336" t="s">
        <v>84</v>
      </c>
      <c r="I336" s="1">
        <v>41089</v>
      </c>
      <c r="J336" s="2">
        <f>YEAR(Table1[[#This Row],[DATE]])</f>
        <v>2012</v>
      </c>
      <c r="K336" t="s">
        <v>631</v>
      </c>
      <c r="L336" t="s">
        <v>631</v>
      </c>
      <c r="M336" t="str">
        <f t="array" ref="M336">IF(Table1[[#This Row],[MARK]]=MIN(IF(Table1[YEAR]=Table1[[#This Row],[YEAR]],Table1[MARK])),"Y","N")</f>
        <v>N</v>
      </c>
    </row>
    <row r="337" spans="1:13" x14ac:dyDescent="0.25">
      <c r="B337" s="3">
        <v>9.94</v>
      </c>
      <c r="C337" t="s">
        <v>13</v>
      </c>
      <c r="D337" t="s">
        <v>169</v>
      </c>
      <c r="E337" s="1">
        <v>30866</v>
      </c>
      <c r="F337" t="s">
        <v>170</v>
      </c>
      <c r="G337">
        <v>6</v>
      </c>
      <c r="H337" t="s">
        <v>268</v>
      </c>
      <c r="I337" s="1">
        <v>41126</v>
      </c>
      <c r="J337" s="2">
        <f>YEAR(Table1[[#This Row],[DATE]])</f>
        <v>2012</v>
      </c>
      <c r="K337" t="s">
        <v>631</v>
      </c>
      <c r="L337" t="s">
        <v>631</v>
      </c>
      <c r="M337" t="str">
        <f t="array" ref="M337">IF(Table1[[#This Row],[MARK]]=MIN(IF(Table1[YEAR]=Table1[[#This Row],[YEAR]],Table1[MARK])),"Y","N")</f>
        <v>N</v>
      </c>
    </row>
    <row r="338" spans="1:13" x14ac:dyDescent="0.25">
      <c r="B338" s="3">
        <v>9.94</v>
      </c>
      <c r="C338" t="s">
        <v>70</v>
      </c>
      <c r="D338" t="s">
        <v>28</v>
      </c>
      <c r="E338" s="1">
        <v>30278</v>
      </c>
      <c r="F338" t="s">
        <v>11</v>
      </c>
      <c r="G338" t="s">
        <v>211</v>
      </c>
      <c r="H338" t="s">
        <v>268</v>
      </c>
      <c r="I338" s="1">
        <v>41126</v>
      </c>
      <c r="J338" s="2">
        <f>YEAR(Table1[[#This Row],[DATE]])</f>
        <v>2012</v>
      </c>
      <c r="K338" t="s">
        <v>631</v>
      </c>
      <c r="L338" t="s">
        <v>631</v>
      </c>
      <c r="M338" t="str">
        <f t="array" ref="M338">IF(Table1[[#This Row],[MARK]]=MIN(IF(Table1[YEAR]=Table1[[#This Row],[YEAR]],Table1[MARK])),"Y","N")</f>
        <v>N</v>
      </c>
    </row>
    <row r="339" spans="1:13" x14ac:dyDescent="0.25">
      <c r="B339" s="3">
        <v>9.94</v>
      </c>
      <c r="C339" t="s">
        <v>91</v>
      </c>
      <c r="D339" t="s">
        <v>53</v>
      </c>
      <c r="E339" s="1">
        <v>29992</v>
      </c>
      <c r="F339" t="s">
        <v>19</v>
      </c>
      <c r="G339" t="s">
        <v>74</v>
      </c>
      <c r="H339" t="s">
        <v>36</v>
      </c>
      <c r="I339" s="1">
        <v>41431</v>
      </c>
      <c r="J339" s="2">
        <f>YEAR(Table1[[#This Row],[DATE]])</f>
        <v>2013</v>
      </c>
      <c r="K339" t="s">
        <v>631</v>
      </c>
      <c r="L339" t="s">
        <v>631</v>
      </c>
      <c r="M339" t="str">
        <f t="array" ref="M339">IF(Table1[[#This Row],[MARK]]=MIN(IF(Table1[YEAR]=Table1[[#This Row],[YEAR]],Table1[MARK])),"Y","N")</f>
        <v>N</v>
      </c>
    </row>
    <row r="340" spans="1:13" x14ac:dyDescent="0.25">
      <c r="B340" s="3">
        <v>9.94</v>
      </c>
      <c r="C340" t="s">
        <v>212</v>
      </c>
      <c r="D340" t="s">
        <v>10</v>
      </c>
      <c r="E340" s="1">
        <v>31645</v>
      </c>
      <c r="F340" t="s">
        <v>11</v>
      </c>
      <c r="G340">
        <v>1</v>
      </c>
      <c r="H340" t="s">
        <v>84</v>
      </c>
      <c r="I340" s="1">
        <v>41446</v>
      </c>
      <c r="J340" s="2">
        <f>YEAR(Table1[[#This Row],[DATE]])</f>
        <v>2013</v>
      </c>
      <c r="K340" t="s">
        <v>631</v>
      </c>
      <c r="L340" t="s">
        <v>631</v>
      </c>
      <c r="M340" t="str">
        <f t="array" ref="M340">IF(Table1[[#This Row],[MARK]]=MIN(IF(Table1[YEAR]=Table1[[#This Row],[YEAR]],Table1[MARK])),"Y","N")</f>
        <v>N</v>
      </c>
    </row>
    <row r="341" spans="1:13" x14ac:dyDescent="0.25">
      <c r="B341" s="3">
        <v>9.94</v>
      </c>
      <c r="C341" t="s">
        <v>54</v>
      </c>
      <c r="D341" t="s">
        <v>53</v>
      </c>
      <c r="E341" s="1">
        <v>29992</v>
      </c>
      <c r="F341" t="s">
        <v>19</v>
      </c>
      <c r="G341">
        <v>1</v>
      </c>
      <c r="H341" t="s">
        <v>67</v>
      </c>
      <c r="I341" s="1">
        <v>41474</v>
      </c>
      <c r="J341" s="2">
        <f>YEAR(Table1[[#This Row],[DATE]])</f>
        <v>2013</v>
      </c>
      <c r="K341" t="s">
        <v>631</v>
      </c>
      <c r="L341" t="s">
        <v>631</v>
      </c>
      <c r="M341" t="str">
        <f t="array" ref="M341">IF(Table1[[#This Row],[MARK]]=MIN(IF(Table1[YEAR]=Table1[[#This Row],[YEAR]],Table1[MARK])),"Y","N")</f>
        <v>N</v>
      </c>
    </row>
    <row r="342" spans="1:13" x14ac:dyDescent="0.25">
      <c r="B342" s="3">
        <v>9.94</v>
      </c>
      <c r="C342" t="s">
        <v>60</v>
      </c>
      <c r="D342" t="s">
        <v>53</v>
      </c>
      <c r="E342" s="1">
        <v>29992</v>
      </c>
      <c r="F342" t="s">
        <v>19</v>
      </c>
      <c r="G342" t="s">
        <v>71</v>
      </c>
      <c r="H342" t="s">
        <v>51</v>
      </c>
      <c r="I342" s="1">
        <v>41497</v>
      </c>
      <c r="J342" s="2">
        <f>YEAR(Table1[[#This Row],[DATE]])</f>
        <v>2013</v>
      </c>
      <c r="K342" t="s">
        <v>630</v>
      </c>
      <c r="L342" t="s">
        <v>631</v>
      </c>
      <c r="M342" t="str">
        <f t="array" ref="M342">IF(Table1[[#This Row],[MARK]]=MIN(IF(Table1[YEAR]=Table1[[#This Row],[YEAR]],Table1[MARK])),"Y","N")</f>
        <v>N</v>
      </c>
    </row>
    <row r="343" spans="1:13" x14ac:dyDescent="0.25">
      <c r="B343" s="3">
        <v>9.94</v>
      </c>
      <c r="C343" t="s">
        <v>50</v>
      </c>
      <c r="D343" t="s">
        <v>153</v>
      </c>
      <c r="E343" s="1">
        <v>32970</v>
      </c>
      <c r="F343" t="s">
        <v>11</v>
      </c>
      <c r="G343">
        <v>2</v>
      </c>
      <c r="H343" t="s">
        <v>44</v>
      </c>
      <c r="I343" s="1">
        <v>41515</v>
      </c>
      <c r="J343" s="2">
        <f>YEAR(Table1[[#This Row],[DATE]])</f>
        <v>2013</v>
      </c>
      <c r="K343" t="s">
        <v>631</v>
      </c>
      <c r="L343" t="s">
        <v>631</v>
      </c>
      <c r="M343" t="str">
        <f t="array" ref="M343">IF(Table1[[#This Row],[MARK]]=MIN(IF(Table1[YEAR]=Table1[[#This Row],[YEAR]],Table1[MARK])),"Y","N")</f>
        <v>N</v>
      </c>
    </row>
    <row r="344" spans="1:13" x14ac:dyDescent="0.25">
      <c r="B344" s="3">
        <v>9.94</v>
      </c>
      <c r="C344" t="s">
        <v>52</v>
      </c>
      <c r="D344" t="s">
        <v>56</v>
      </c>
      <c r="E344" s="1">
        <v>31331</v>
      </c>
      <c r="F344" t="s">
        <v>11</v>
      </c>
      <c r="G344">
        <v>3</v>
      </c>
      <c r="H344" t="s">
        <v>35</v>
      </c>
      <c r="I344" s="1">
        <v>41523</v>
      </c>
      <c r="J344" s="2">
        <f>YEAR(Table1[[#This Row],[DATE]])</f>
        <v>2013</v>
      </c>
      <c r="K344" t="s">
        <v>631</v>
      </c>
      <c r="L344" t="s">
        <v>631</v>
      </c>
      <c r="M344" t="str">
        <f t="array" ref="M344">IF(Table1[[#This Row],[MARK]]=MIN(IF(Table1[YEAR]=Table1[[#This Row],[YEAR]],Table1[MARK])),"Y","N")</f>
        <v>N</v>
      </c>
    </row>
    <row r="345" spans="1:13" x14ac:dyDescent="0.25">
      <c r="B345" s="3">
        <v>9.94</v>
      </c>
      <c r="C345" t="s">
        <v>52</v>
      </c>
      <c r="D345" t="s">
        <v>53</v>
      </c>
      <c r="E345" s="1">
        <v>29992</v>
      </c>
      <c r="F345" t="s">
        <v>19</v>
      </c>
      <c r="G345">
        <v>4</v>
      </c>
      <c r="H345" t="s">
        <v>35</v>
      </c>
      <c r="I345" s="1">
        <v>41523</v>
      </c>
      <c r="J345" s="2">
        <f>YEAR(Table1[[#This Row],[DATE]])</f>
        <v>2013</v>
      </c>
      <c r="K345" t="s">
        <v>631</v>
      </c>
      <c r="L345" t="s">
        <v>631</v>
      </c>
      <c r="M345" t="str">
        <f t="array" ref="M345">IF(Table1[[#This Row],[MARK]]=MIN(IF(Table1[YEAR]=Table1[[#This Row],[YEAR]],Table1[MARK])),"Y","N")</f>
        <v>N</v>
      </c>
    </row>
    <row r="346" spans="1:13" x14ac:dyDescent="0.25">
      <c r="A346">
        <v>50</v>
      </c>
      <c r="B346" s="3">
        <v>9.9499999999999993</v>
      </c>
      <c r="C346" t="s">
        <v>113</v>
      </c>
      <c r="D346" t="s">
        <v>213</v>
      </c>
      <c r="E346" s="1">
        <v>17055</v>
      </c>
      <c r="F346" t="s">
        <v>19</v>
      </c>
      <c r="G346">
        <v>1</v>
      </c>
      <c r="H346" t="s">
        <v>214</v>
      </c>
      <c r="I346" s="1">
        <v>25125</v>
      </c>
      <c r="J346" s="2">
        <f>YEAR(Table1[[#This Row],[DATE]])</f>
        <v>1968</v>
      </c>
      <c r="K346" t="s">
        <v>631</v>
      </c>
      <c r="L346" t="s">
        <v>630</v>
      </c>
      <c r="M346" t="str">
        <f t="array" ref="M346">IF(Table1[[#This Row],[MARK]]=MIN(IF(Table1[YEAR]=Table1[[#This Row],[YEAR]],Table1[MARK])),"Y","N")</f>
        <v>Y</v>
      </c>
    </row>
    <row r="347" spans="1:13" x14ac:dyDescent="0.25">
      <c r="B347" s="3">
        <v>9.9499999999999993</v>
      </c>
      <c r="C347" t="s">
        <v>89</v>
      </c>
      <c r="D347" t="s">
        <v>102</v>
      </c>
      <c r="E347" s="1">
        <v>24747</v>
      </c>
      <c r="F347" t="s">
        <v>103</v>
      </c>
      <c r="G347">
        <v>5</v>
      </c>
      <c r="H347" t="s">
        <v>101</v>
      </c>
      <c r="I347" s="1">
        <v>33475</v>
      </c>
      <c r="J347" s="2">
        <f>YEAR(Table1[[#This Row],[DATE]])</f>
        <v>1991</v>
      </c>
      <c r="K347" t="s">
        <v>630</v>
      </c>
      <c r="L347" t="s">
        <v>631</v>
      </c>
      <c r="M347" t="str">
        <f t="array" ref="M347">IF(Table1[[#This Row],[MARK]]=MIN(IF(Table1[YEAR]=Table1[[#This Row],[YEAR]],Table1[MARK])),"Y","N")</f>
        <v>N</v>
      </c>
    </row>
    <row r="348" spans="1:13" x14ac:dyDescent="0.25">
      <c r="A348">
        <v>50</v>
      </c>
      <c r="B348" s="3">
        <v>9.9499999999999993</v>
      </c>
      <c r="C348" t="s">
        <v>117</v>
      </c>
      <c r="D348" t="s">
        <v>215</v>
      </c>
      <c r="E348" s="1">
        <v>25434</v>
      </c>
      <c r="F348" t="s">
        <v>93</v>
      </c>
      <c r="G348" t="s">
        <v>25</v>
      </c>
      <c r="H348" t="s">
        <v>216</v>
      </c>
      <c r="I348" s="1">
        <v>34440</v>
      </c>
      <c r="J348" s="2">
        <f>YEAR(Table1[[#This Row],[DATE]])</f>
        <v>1994</v>
      </c>
      <c r="K348" t="s">
        <v>631</v>
      </c>
      <c r="L348" t="s">
        <v>631</v>
      </c>
      <c r="M348" t="str">
        <f t="array" ref="M348">IF(Table1[[#This Row],[MARK]]=MIN(IF(Table1[YEAR]=Table1[[#This Row],[YEAR]],Table1[MARK])),"Y","N")</f>
        <v>N</v>
      </c>
    </row>
    <row r="349" spans="1:13" x14ac:dyDescent="0.25">
      <c r="B349" s="3">
        <v>9.9499999999999993</v>
      </c>
      <c r="C349" t="s">
        <v>34</v>
      </c>
      <c r="D349" t="s">
        <v>189</v>
      </c>
      <c r="E349" s="1">
        <v>24688</v>
      </c>
      <c r="F349" t="s">
        <v>19</v>
      </c>
      <c r="G349">
        <v>2</v>
      </c>
      <c r="H349" t="s">
        <v>105</v>
      </c>
      <c r="I349" s="1">
        <v>35176</v>
      </c>
      <c r="J349" s="2">
        <f>YEAR(Table1[[#This Row],[DATE]])</f>
        <v>1996</v>
      </c>
      <c r="K349" t="s">
        <v>631</v>
      </c>
      <c r="L349" t="s">
        <v>631</v>
      </c>
      <c r="M349" t="str">
        <f t="array" ref="M349">IF(Table1[[#This Row],[MARK]]=MIN(IF(Table1[YEAR]=Table1[[#This Row],[YEAR]],Table1[MARK])),"Y","N")</f>
        <v>N</v>
      </c>
    </row>
    <row r="350" spans="1:13" x14ac:dyDescent="0.25">
      <c r="B350" s="3">
        <v>9.9499999999999993</v>
      </c>
      <c r="C350" t="s">
        <v>31</v>
      </c>
      <c r="D350" t="s">
        <v>102</v>
      </c>
      <c r="E350" s="1">
        <v>24747</v>
      </c>
      <c r="F350" t="s">
        <v>103</v>
      </c>
      <c r="G350">
        <v>1</v>
      </c>
      <c r="H350" t="s">
        <v>217</v>
      </c>
      <c r="I350" s="1">
        <v>35219</v>
      </c>
      <c r="J350" s="2">
        <f>YEAR(Table1[[#This Row],[DATE]])</f>
        <v>1996</v>
      </c>
      <c r="K350" t="s">
        <v>631</v>
      </c>
      <c r="L350" t="s">
        <v>631</v>
      </c>
      <c r="M350" t="str">
        <f t="array" ref="M350">IF(Table1[[#This Row],[MARK]]=MIN(IF(Table1[YEAR]=Table1[[#This Row],[YEAR]],Table1[MARK])),"Y","N")</f>
        <v>N</v>
      </c>
    </row>
    <row r="351" spans="1:13" x14ac:dyDescent="0.25">
      <c r="B351" s="3">
        <v>9.9499999999999993</v>
      </c>
      <c r="C351" t="s">
        <v>50</v>
      </c>
      <c r="D351" t="s">
        <v>104</v>
      </c>
      <c r="E351" s="1">
        <v>27028</v>
      </c>
      <c r="F351" t="s">
        <v>73</v>
      </c>
      <c r="G351" t="s">
        <v>45</v>
      </c>
      <c r="H351" t="s">
        <v>82</v>
      </c>
      <c r="I351" s="1">
        <v>35272</v>
      </c>
      <c r="J351" s="2">
        <f>YEAR(Table1[[#This Row],[DATE]])</f>
        <v>1996</v>
      </c>
      <c r="K351" t="s">
        <v>631</v>
      </c>
      <c r="L351" t="s">
        <v>631</v>
      </c>
      <c r="M351" t="str">
        <f t="array" ref="M351">IF(Table1[[#This Row],[MARK]]=MIN(IF(Table1[YEAR]=Table1[[#This Row],[YEAR]],Table1[MARK])),"Y","N")</f>
        <v>N</v>
      </c>
    </row>
    <row r="352" spans="1:13" x14ac:dyDescent="0.25">
      <c r="B352" s="3">
        <v>9.9499999999999993</v>
      </c>
      <c r="C352" t="s">
        <v>13</v>
      </c>
      <c r="D352" t="s">
        <v>80</v>
      </c>
      <c r="E352" s="1">
        <v>24822</v>
      </c>
      <c r="F352" t="s">
        <v>81</v>
      </c>
      <c r="G352">
        <v>2</v>
      </c>
      <c r="H352" t="s">
        <v>156</v>
      </c>
      <c r="I352" s="1">
        <v>35315</v>
      </c>
      <c r="J352" s="2">
        <f>YEAR(Table1[[#This Row],[DATE]])</f>
        <v>1996</v>
      </c>
      <c r="K352" t="s">
        <v>631</v>
      </c>
      <c r="L352" t="s">
        <v>631</v>
      </c>
      <c r="M352" t="str">
        <f t="array" ref="M352">IF(Table1[[#This Row],[MARK]]=MIN(IF(Table1[YEAR]=Table1[[#This Row],[YEAR]],Table1[MARK])),"Y","N")</f>
        <v>N</v>
      </c>
    </row>
    <row r="353" spans="1:13" x14ac:dyDescent="0.25">
      <c r="B353" s="3">
        <v>9.9499999999999993</v>
      </c>
      <c r="C353" t="s">
        <v>70</v>
      </c>
      <c r="D353" t="s">
        <v>102</v>
      </c>
      <c r="E353" s="1">
        <v>24747</v>
      </c>
      <c r="F353" t="s">
        <v>103</v>
      </c>
      <c r="G353">
        <v>1</v>
      </c>
      <c r="H353" t="s">
        <v>218</v>
      </c>
      <c r="I353" s="1">
        <v>35610</v>
      </c>
      <c r="J353" s="2">
        <f>YEAR(Table1[[#This Row],[DATE]])</f>
        <v>1997</v>
      </c>
      <c r="K353" t="s">
        <v>631</v>
      </c>
      <c r="L353" t="s">
        <v>631</v>
      </c>
      <c r="M353" t="str">
        <f t="array" ref="M353">IF(Table1[[#This Row],[MARK]]=MIN(IF(Table1[YEAR]=Table1[[#This Row],[YEAR]],Table1[MARK])),"Y","N")</f>
        <v>N</v>
      </c>
    </row>
    <row r="354" spans="1:13" x14ac:dyDescent="0.25">
      <c r="B354" s="3">
        <v>9.9499999999999993</v>
      </c>
      <c r="C354" t="s">
        <v>52</v>
      </c>
      <c r="D354" t="s">
        <v>104</v>
      </c>
      <c r="E354" s="1">
        <v>27028</v>
      </c>
      <c r="F354" t="s">
        <v>73</v>
      </c>
      <c r="G354">
        <v>1</v>
      </c>
      <c r="H354" t="s">
        <v>87</v>
      </c>
      <c r="I354" s="1">
        <v>35618</v>
      </c>
      <c r="J354" s="2">
        <f>YEAR(Table1[[#This Row],[DATE]])</f>
        <v>1997</v>
      </c>
      <c r="K354" t="s">
        <v>631</v>
      </c>
      <c r="L354" t="s">
        <v>631</v>
      </c>
      <c r="M354" t="str">
        <f t="array" ref="M354">IF(Table1[[#This Row],[MARK]]=MIN(IF(Table1[YEAR]=Table1[[#This Row],[YEAR]],Table1[MARK])),"Y","N")</f>
        <v>N</v>
      </c>
    </row>
    <row r="355" spans="1:13" x14ac:dyDescent="0.25">
      <c r="B355" s="3">
        <v>9.9499999999999993</v>
      </c>
      <c r="C355" t="s">
        <v>27</v>
      </c>
      <c r="D355" t="s">
        <v>102</v>
      </c>
      <c r="E355" s="1">
        <v>24747</v>
      </c>
      <c r="F355" t="s">
        <v>103</v>
      </c>
      <c r="G355">
        <v>4</v>
      </c>
      <c r="H355" t="s">
        <v>59</v>
      </c>
      <c r="I355" s="1">
        <v>35645</v>
      </c>
      <c r="J355" s="2">
        <f>YEAR(Table1[[#This Row],[DATE]])</f>
        <v>1997</v>
      </c>
      <c r="K355" t="s">
        <v>630</v>
      </c>
      <c r="L355" t="s">
        <v>631</v>
      </c>
      <c r="M355" t="str">
        <f t="array" ref="M355">IF(Table1[[#This Row],[MARK]]=MIN(IF(Table1[YEAR]=Table1[[#This Row],[YEAR]],Table1[MARK])),"Y","N")</f>
        <v>N</v>
      </c>
    </row>
    <row r="356" spans="1:13" x14ac:dyDescent="0.25">
      <c r="B356" s="3">
        <v>9.9499999999999993</v>
      </c>
      <c r="C356" t="s">
        <v>27</v>
      </c>
      <c r="D356" t="s">
        <v>102</v>
      </c>
      <c r="E356" s="1">
        <v>24747</v>
      </c>
      <c r="F356" t="s">
        <v>103</v>
      </c>
      <c r="G356">
        <v>1</v>
      </c>
      <c r="H356" t="s">
        <v>128</v>
      </c>
      <c r="I356" s="1">
        <v>35985</v>
      </c>
      <c r="J356" s="2">
        <f>YEAR(Table1[[#This Row],[DATE]])</f>
        <v>1998</v>
      </c>
      <c r="K356" t="s">
        <v>631</v>
      </c>
      <c r="L356" t="s">
        <v>631</v>
      </c>
      <c r="M356" t="str">
        <f t="array" ref="M356">IF(Table1[[#This Row],[MARK]]=MIN(IF(Table1[YEAR]=Table1[[#This Row],[YEAR]],Table1[MARK])),"Y","N")</f>
        <v>N</v>
      </c>
    </row>
    <row r="357" spans="1:13" x14ac:dyDescent="0.25">
      <c r="A357">
        <v>50</v>
      </c>
      <c r="B357" s="3">
        <v>9.9499999999999993</v>
      </c>
      <c r="C357" t="s">
        <v>91</v>
      </c>
      <c r="D357" t="s">
        <v>219</v>
      </c>
      <c r="E357" s="1">
        <v>26592</v>
      </c>
      <c r="F357" t="s">
        <v>19</v>
      </c>
      <c r="G357">
        <v>1</v>
      </c>
      <c r="H357" t="s">
        <v>220</v>
      </c>
      <c r="I357" s="1">
        <v>36016</v>
      </c>
      <c r="J357" s="2">
        <f>YEAR(Table1[[#This Row],[DATE]])</f>
        <v>1998</v>
      </c>
      <c r="K357" t="s">
        <v>631</v>
      </c>
      <c r="L357" t="s">
        <v>631</v>
      </c>
      <c r="M357" t="str">
        <f t="array" ref="M357">IF(Table1[[#This Row],[MARK]]=MIN(IF(Table1[YEAR]=Table1[[#This Row],[YEAR]],Table1[MARK])),"Y","N")</f>
        <v>N</v>
      </c>
    </row>
    <row r="358" spans="1:13" x14ac:dyDescent="0.25">
      <c r="B358" s="3">
        <v>9.9499999999999993</v>
      </c>
      <c r="C358" t="s">
        <v>60</v>
      </c>
      <c r="D358" t="s">
        <v>83</v>
      </c>
      <c r="E358" s="1">
        <v>24665</v>
      </c>
      <c r="F358" t="s">
        <v>81</v>
      </c>
      <c r="G358" t="s">
        <v>221</v>
      </c>
      <c r="H358" t="s">
        <v>64</v>
      </c>
      <c r="I358" s="1">
        <v>36393</v>
      </c>
      <c r="J358" s="2">
        <f>YEAR(Table1[[#This Row],[DATE]])</f>
        <v>1999</v>
      </c>
      <c r="K358" t="s">
        <v>630</v>
      </c>
      <c r="L358" t="s">
        <v>631</v>
      </c>
      <c r="M358" t="str">
        <f t="array" ref="M358">IF(Table1[[#This Row],[MARK]]=MIN(IF(Table1[YEAR]=Table1[[#This Row],[YEAR]],Table1[MARK])),"Y","N")</f>
        <v>N</v>
      </c>
    </row>
    <row r="359" spans="1:13" x14ac:dyDescent="0.25">
      <c r="B359" s="3">
        <v>9.9499999999999993</v>
      </c>
      <c r="C359" t="s">
        <v>43</v>
      </c>
      <c r="D359" t="s">
        <v>104</v>
      </c>
      <c r="E359" s="1">
        <v>27028</v>
      </c>
      <c r="F359" t="s">
        <v>73</v>
      </c>
      <c r="G359" t="s">
        <v>25</v>
      </c>
      <c r="H359" t="s">
        <v>23</v>
      </c>
      <c r="I359" s="1">
        <v>36712</v>
      </c>
      <c r="J359" s="2">
        <f>YEAR(Table1[[#This Row],[DATE]])</f>
        <v>2000</v>
      </c>
      <c r="K359" t="s">
        <v>631</v>
      </c>
      <c r="L359" t="s">
        <v>631</v>
      </c>
      <c r="M359" t="str">
        <f t="array" ref="M359">IF(Table1[[#This Row],[MARK]]=MIN(IF(Table1[YEAR]=Table1[[#This Row],[YEAR]],Table1[MARK])),"Y","N")</f>
        <v>N</v>
      </c>
    </row>
    <row r="360" spans="1:13" x14ac:dyDescent="0.25">
      <c r="B360" s="3">
        <v>9.9499999999999993</v>
      </c>
      <c r="D360" t="s">
        <v>206</v>
      </c>
      <c r="E360" s="1">
        <v>28509</v>
      </c>
      <c r="F360" t="s">
        <v>19</v>
      </c>
      <c r="G360" t="s">
        <v>158</v>
      </c>
      <c r="H360" t="s">
        <v>66</v>
      </c>
      <c r="I360" s="1">
        <v>37107</v>
      </c>
      <c r="J360" s="2">
        <f>YEAR(Table1[[#This Row],[DATE]])</f>
        <v>2001</v>
      </c>
      <c r="K360" t="s">
        <v>630</v>
      </c>
      <c r="L360" t="s">
        <v>631</v>
      </c>
      <c r="M360" t="str">
        <f t="array" ref="M360">IF(Table1[[#This Row],[MARK]]=MIN(IF(Table1[YEAR]=Table1[[#This Row],[YEAR]],Table1[MARK])),"Y","N")</f>
        <v>N</v>
      </c>
    </row>
    <row r="361" spans="1:13" x14ac:dyDescent="0.25">
      <c r="A361">
        <v>50</v>
      </c>
      <c r="B361" s="3">
        <v>9.9499999999999993</v>
      </c>
      <c r="C361" t="s">
        <v>33</v>
      </c>
      <c r="D361" t="s">
        <v>222</v>
      </c>
      <c r="E361" s="1">
        <v>27829</v>
      </c>
      <c r="F361" t="s">
        <v>19</v>
      </c>
      <c r="G361">
        <v>1</v>
      </c>
      <c r="H361" t="s">
        <v>105</v>
      </c>
      <c r="I361" s="1">
        <v>37367</v>
      </c>
      <c r="J361" s="2">
        <f>YEAR(Table1[[#This Row],[DATE]])</f>
        <v>2002</v>
      </c>
      <c r="K361" t="s">
        <v>631</v>
      </c>
      <c r="L361" t="s">
        <v>631</v>
      </c>
      <c r="M361" t="str">
        <f t="array" ref="M361">IF(Table1[[#This Row],[MARK]]=MIN(IF(Table1[YEAR]=Table1[[#This Row],[YEAR]],Table1[MARK])),"Y","N")</f>
        <v>N</v>
      </c>
    </row>
    <row r="362" spans="1:13" x14ac:dyDescent="0.25">
      <c r="A362">
        <v>50</v>
      </c>
      <c r="B362" s="3">
        <v>9.9499999999999993</v>
      </c>
      <c r="C362" t="s">
        <v>52</v>
      </c>
      <c r="D362" t="s">
        <v>223</v>
      </c>
      <c r="E362" s="1">
        <v>27720</v>
      </c>
      <c r="F362" t="s">
        <v>93</v>
      </c>
      <c r="G362">
        <v>1</v>
      </c>
      <c r="H362" t="s">
        <v>224</v>
      </c>
      <c r="I362" s="1">
        <v>37906</v>
      </c>
      <c r="J362" s="2">
        <f>YEAR(Table1[[#This Row],[DATE]])</f>
        <v>2003</v>
      </c>
      <c r="K362" t="s">
        <v>631</v>
      </c>
      <c r="L362" t="s">
        <v>631</v>
      </c>
      <c r="M362" t="str">
        <f t="array" ref="M362">IF(Table1[[#This Row],[MARK]]=MIN(IF(Table1[YEAR]=Table1[[#This Row],[YEAR]],Table1[MARK])),"Y","N")</f>
        <v>N</v>
      </c>
    </row>
    <row r="363" spans="1:13" x14ac:dyDescent="0.25">
      <c r="A363">
        <v>50</v>
      </c>
      <c r="B363" s="3">
        <v>9.9499999999999993</v>
      </c>
      <c r="C363" t="s">
        <v>33</v>
      </c>
      <c r="D363" t="s">
        <v>225</v>
      </c>
      <c r="E363" s="1">
        <v>28790</v>
      </c>
      <c r="F363" t="s">
        <v>19</v>
      </c>
      <c r="G363">
        <v>3</v>
      </c>
      <c r="H363" t="s">
        <v>46</v>
      </c>
      <c r="I363" s="1">
        <v>38157</v>
      </c>
      <c r="J363" s="2">
        <f>YEAR(Table1[[#This Row],[DATE]])</f>
        <v>2004</v>
      </c>
      <c r="K363" t="s">
        <v>631</v>
      </c>
      <c r="L363" t="s">
        <v>631</v>
      </c>
      <c r="M363" t="str">
        <f t="array" ref="M363">IF(Table1[[#This Row],[MARK]]=MIN(IF(Table1[YEAR]=Table1[[#This Row],[YEAR]],Table1[MARK])),"Y","N")</f>
        <v>N</v>
      </c>
    </row>
    <row r="364" spans="1:13" x14ac:dyDescent="0.25">
      <c r="B364" s="3">
        <v>9.9499999999999993</v>
      </c>
      <c r="C364" t="s">
        <v>27</v>
      </c>
      <c r="D364" t="s">
        <v>28</v>
      </c>
      <c r="E364" s="1">
        <v>30278</v>
      </c>
      <c r="F364" t="s">
        <v>11</v>
      </c>
      <c r="G364" t="s">
        <v>123</v>
      </c>
      <c r="H364" t="s">
        <v>59</v>
      </c>
      <c r="I364" s="1">
        <v>38221</v>
      </c>
      <c r="J364" s="2">
        <f>YEAR(Table1[[#This Row],[DATE]])</f>
        <v>2004</v>
      </c>
      <c r="K364" t="s">
        <v>631</v>
      </c>
      <c r="L364" t="s">
        <v>631</v>
      </c>
      <c r="M364" t="str">
        <f t="array" ref="M364">IF(Table1[[#This Row],[MARK]]=MIN(IF(Table1[YEAR]=Table1[[#This Row],[YEAR]],Table1[MARK])),"Y","N")</f>
        <v>N</v>
      </c>
    </row>
    <row r="365" spans="1:13" x14ac:dyDescent="0.25">
      <c r="B365" s="3">
        <v>9.9499999999999993</v>
      </c>
      <c r="C365" t="s">
        <v>161</v>
      </c>
      <c r="D365" t="s">
        <v>28</v>
      </c>
      <c r="E365" s="1">
        <v>30278</v>
      </c>
      <c r="F365" t="s">
        <v>11</v>
      </c>
      <c r="G365" t="s">
        <v>25</v>
      </c>
      <c r="H365" t="s">
        <v>84</v>
      </c>
      <c r="I365" s="1">
        <v>38782</v>
      </c>
      <c r="J365" s="2">
        <f>YEAR(Table1[[#This Row],[DATE]])</f>
        <v>2006</v>
      </c>
      <c r="K365" t="s">
        <v>631</v>
      </c>
      <c r="L365" t="s">
        <v>631</v>
      </c>
      <c r="M365" t="str">
        <f t="array" ref="M365">IF(Table1[[#This Row],[MARK]]=MIN(IF(Table1[YEAR]=Table1[[#This Row],[YEAR]],Table1[MARK])),"Y","N")</f>
        <v>N</v>
      </c>
    </row>
    <row r="366" spans="1:13" x14ac:dyDescent="0.25">
      <c r="B366" s="3">
        <v>9.9499999999999993</v>
      </c>
      <c r="C366" t="s">
        <v>113</v>
      </c>
      <c r="D366" t="s">
        <v>163</v>
      </c>
      <c r="E366" s="1">
        <v>30686</v>
      </c>
      <c r="F366" t="s">
        <v>164</v>
      </c>
      <c r="G366">
        <v>1</v>
      </c>
      <c r="H366" t="s">
        <v>59</v>
      </c>
      <c r="I366" s="1">
        <v>39265</v>
      </c>
      <c r="J366" s="2">
        <f>YEAR(Table1[[#This Row],[DATE]])</f>
        <v>2007</v>
      </c>
      <c r="K366" t="s">
        <v>631</v>
      </c>
      <c r="L366" t="s">
        <v>631</v>
      </c>
      <c r="M366" t="str">
        <f t="array" ref="M366">IF(Table1[[#This Row],[MARK]]=MIN(IF(Table1[YEAR]=Table1[[#This Row],[YEAR]],Table1[MARK])),"Y","N")</f>
        <v>N</v>
      </c>
    </row>
    <row r="367" spans="1:13" x14ac:dyDescent="0.25">
      <c r="A367">
        <v>50</v>
      </c>
      <c r="B367" s="3">
        <v>9.9499999999999993</v>
      </c>
      <c r="C367" t="s">
        <v>40</v>
      </c>
      <c r="D367" t="s">
        <v>226</v>
      </c>
      <c r="E367" s="1">
        <v>30307</v>
      </c>
      <c r="F367" t="s">
        <v>19</v>
      </c>
      <c r="G367" t="s">
        <v>227</v>
      </c>
      <c r="H367" t="s">
        <v>46</v>
      </c>
      <c r="I367" s="1">
        <v>39627</v>
      </c>
      <c r="J367" s="2">
        <f>YEAR(Table1[[#This Row],[DATE]])</f>
        <v>2008</v>
      </c>
      <c r="K367" t="s">
        <v>631</v>
      </c>
      <c r="L367" t="s">
        <v>631</v>
      </c>
      <c r="M367" t="str">
        <f t="array" ref="M367">IF(Table1[[#This Row],[MARK]]=MIN(IF(Table1[YEAR]=Table1[[#This Row],[YEAR]],Table1[MARK])),"Y","N")</f>
        <v>N</v>
      </c>
    </row>
    <row r="368" spans="1:13" x14ac:dyDescent="0.25">
      <c r="B368" s="3">
        <v>9.9499999999999993</v>
      </c>
      <c r="C368" t="s">
        <v>21</v>
      </c>
      <c r="D368" t="s">
        <v>133</v>
      </c>
      <c r="E368" s="1">
        <v>31443</v>
      </c>
      <c r="F368" t="s">
        <v>19</v>
      </c>
      <c r="G368" t="s">
        <v>171</v>
      </c>
      <c r="H368" t="s">
        <v>16</v>
      </c>
      <c r="I368" s="1">
        <v>39676</v>
      </c>
      <c r="J368" s="2">
        <f>YEAR(Table1[[#This Row],[DATE]])</f>
        <v>2008</v>
      </c>
      <c r="K368" t="s">
        <v>631</v>
      </c>
      <c r="L368" t="s">
        <v>631</v>
      </c>
      <c r="M368" t="str">
        <f t="array" ref="M368">IF(Table1[[#This Row],[MARK]]=MIN(IF(Table1[YEAR]=Table1[[#This Row],[YEAR]],Table1[MARK])),"Y","N")</f>
        <v>N</v>
      </c>
    </row>
    <row r="369" spans="1:13" x14ac:dyDescent="0.25">
      <c r="B369" s="3">
        <v>9.9499999999999993</v>
      </c>
      <c r="C369" t="s">
        <v>15</v>
      </c>
      <c r="D369" t="s">
        <v>28</v>
      </c>
      <c r="E369" s="1">
        <v>30278</v>
      </c>
      <c r="F369" t="s">
        <v>11</v>
      </c>
      <c r="G369">
        <v>5</v>
      </c>
      <c r="H369" t="s">
        <v>16</v>
      </c>
      <c r="I369" s="1">
        <v>39676</v>
      </c>
      <c r="J369" s="2">
        <f>YEAR(Table1[[#This Row],[DATE]])</f>
        <v>2008</v>
      </c>
      <c r="K369" t="s">
        <v>631</v>
      </c>
      <c r="L369" t="s">
        <v>631</v>
      </c>
      <c r="M369" t="str">
        <f t="array" ref="M369">IF(Table1[[#This Row],[MARK]]=MIN(IF(Table1[YEAR]=Table1[[#This Row],[YEAR]],Table1[MARK])),"Y","N")</f>
        <v>N</v>
      </c>
    </row>
    <row r="370" spans="1:13" x14ac:dyDescent="0.25">
      <c r="B370" s="3">
        <v>9.9499999999999993</v>
      </c>
      <c r="C370" t="s">
        <v>54</v>
      </c>
      <c r="D370" t="s">
        <v>28</v>
      </c>
      <c r="E370" s="1">
        <v>30278</v>
      </c>
      <c r="F370" t="s">
        <v>11</v>
      </c>
      <c r="G370" t="s">
        <v>141</v>
      </c>
      <c r="H370" t="s">
        <v>12</v>
      </c>
      <c r="I370" s="1">
        <v>40040</v>
      </c>
      <c r="J370" s="2">
        <f>YEAR(Table1[[#This Row],[DATE]])</f>
        <v>2009</v>
      </c>
      <c r="K370" t="s">
        <v>630</v>
      </c>
      <c r="L370" t="s">
        <v>631</v>
      </c>
      <c r="M370" t="str">
        <f t="array" ref="M370">IF(Table1[[#This Row],[MARK]]=MIN(IF(Table1[YEAR]=Table1[[#This Row],[YEAR]],Table1[MARK])),"Y","N")</f>
        <v>N</v>
      </c>
    </row>
    <row r="371" spans="1:13" x14ac:dyDescent="0.25">
      <c r="B371" s="3">
        <v>9.9499999999999993</v>
      </c>
      <c r="C371" t="s">
        <v>60</v>
      </c>
      <c r="D371" t="s">
        <v>28</v>
      </c>
      <c r="E371" s="1">
        <v>30278</v>
      </c>
      <c r="F371" t="s">
        <v>11</v>
      </c>
      <c r="G371" t="s">
        <v>157</v>
      </c>
      <c r="H371" t="s">
        <v>12</v>
      </c>
      <c r="I371" s="1">
        <v>40041</v>
      </c>
      <c r="J371" s="2">
        <f>YEAR(Table1[[#This Row],[DATE]])</f>
        <v>2009</v>
      </c>
      <c r="K371" t="s">
        <v>630</v>
      </c>
      <c r="L371" t="s">
        <v>631</v>
      </c>
      <c r="M371" t="str">
        <f t="array" ref="M371">IF(Table1[[#This Row],[MARK]]=MIN(IF(Table1[YEAR]=Table1[[#This Row],[YEAR]],Table1[MARK])),"Y","N")</f>
        <v>N</v>
      </c>
    </row>
    <row r="372" spans="1:13" x14ac:dyDescent="0.25">
      <c r="B372" s="3">
        <v>9.9499999999999993</v>
      </c>
      <c r="C372" t="s">
        <v>15</v>
      </c>
      <c r="D372" t="s">
        <v>140</v>
      </c>
      <c r="E372" s="1">
        <v>28463</v>
      </c>
      <c r="F372" t="s">
        <v>19</v>
      </c>
      <c r="G372">
        <v>3</v>
      </c>
      <c r="H372" t="s">
        <v>44</v>
      </c>
      <c r="I372" s="1">
        <v>40053</v>
      </c>
      <c r="J372" s="2">
        <f>YEAR(Table1[[#This Row],[DATE]])</f>
        <v>2009</v>
      </c>
      <c r="K372" t="s">
        <v>631</v>
      </c>
      <c r="L372" t="s">
        <v>631</v>
      </c>
      <c r="M372" t="str">
        <f t="array" ref="M372">IF(Table1[[#This Row],[MARK]]=MIN(IF(Table1[YEAR]=Table1[[#This Row],[YEAR]],Table1[MARK])),"Y","N")</f>
        <v>N</v>
      </c>
    </row>
    <row r="373" spans="1:13" x14ac:dyDescent="0.25">
      <c r="B373" s="3">
        <v>9.9499999999999993</v>
      </c>
      <c r="C373" t="s">
        <v>91</v>
      </c>
      <c r="D373" t="s">
        <v>196</v>
      </c>
      <c r="E373" s="1">
        <v>31108</v>
      </c>
      <c r="F373" t="s">
        <v>19</v>
      </c>
      <c r="G373" t="s">
        <v>25</v>
      </c>
      <c r="H373" t="s">
        <v>228</v>
      </c>
      <c r="I373" s="1">
        <v>40285</v>
      </c>
      <c r="J373" s="2">
        <f>YEAR(Table1[[#This Row],[DATE]])</f>
        <v>2010</v>
      </c>
      <c r="K373" t="s">
        <v>631</v>
      </c>
      <c r="L373" t="s">
        <v>631</v>
      </c>
      <c r="M373" t="str">
        <f t="array" ref="M373">IF(Table1[[#This Row],[MARK]]=MIN(IF(Table1[YEAR]=Table1[[#This Row],[YEAR]],Table1[MARK])),"Y","N")</f>
        <v>N</v>
      </c>
    </row>
    <row r="374" spans="1:13" x14ac:dyDescent="0.25">
      <c r="B374" s="3">
        <v>9.9499999999999993</v>
      </c>
      <c r="C374" t="s">
        <v>50</v>
      </c>
      <c r="D374" t="s">
        <v>22</v>
      </c>
      <c r="E374" s="1">
        <v>32868</v>
      </c>
      <c r="F374" t="s">
        <v>11</v>
      </c>
      <c r="G374">
        <v>3</v>
      </c>
      <c r="H374" t="s">
        <v>61</v>
      </c>
      <c r="I374" s="1">
        <v>40375</v>
      </c>
      <c r="J374" s="2">
        <f>YEAR(Table1[[#This Row],[DATE]])</f>
        <v>2010</v>
      </c>
      <c r="K374" t="s">
        <v>631</v>
      </c>
      <c r="L374" t="s">
        <v>631</v>
      </c>
      <c r="M374" t="str">
        <f t="array" ref="M374">IF(Table1[[#This Row],[MARK]]=MIN(IF(Table1[YEAR]=Table1[[#This Row],[YEAR]],Table1[MARK])),"Y","N")</f>
        <v>N</v>
      </c>
    </row>
    <row r="375" spans="1:13" x14ac:dyDescent="0.25">
      <c r="A375">
        <v>50</v>
      </c>
      <c r="B375" s="3">
        <v>9.9499999999999993</v>
      </c>
      <c r="C375" t="s">
        <v>229</v>
      </c>
      <c r="D375" t="s">
        <v>230</v>
      </c>
      <c r="E375" s="1">
        <v>31241</v>
      </c>
      <c r="F375" t="s">
        <v>19</v>
      </c>
      <c r="G375" t="s">
        <v>74</v>
      </c>
      <c r="H375" t="s">
        <v>44</v>
      </c>
      <c r="I375" s="1">
        <v>40409</v>
      </c>
      <c r="J375" s="2">
        <f>YEAR(Table1[[#This Row],[DATE]])</f>
        <v>2010</v>
      </c>
      <c r="K375" t="s">
        <v>631</v>
      </c>
      <c r="L375" t="s">
        <v>631</v>
      </c>
      <c r="M375" t="str">
        <f t="array" ref="M375">IF(Table1[[#This Row],[MARK]]=MIN(IF(Table1[YEAR]=Table1[[#This Row],[YEAR]],Table1[MARK])),"Y","N")</f>
        <v>N</v>
      </c>
    </row>
    <row r="376" spans="1:13" x14ac:dyDescent="0.25">
      <c r="A376">
        <v>50</v>
      </c>
      <c r="B376" s="3">
        <v>9.9499999999999993</v>
      </c>
      <c r="C376" t="s">
        <v>9</v>
      </c>
      <c r="D376" t="s">
        <v>231</v>
      </c>
      <c r="E376" s="1">
        <v>31350</v>
      </c>
      <c r="F376" t="s">
        <v>11</v>
      </c>
      <c r="G376">
        <v>3</v>
      </c>
      <c r="H376" t="s">
        <v>30</v>
      </c>
      <c r="I376" s="1">
        <v>40419</v>
      </c>
      <c r="J376" s="2">
        <f>YEAR(Table1[[#This Row],[DATE]])</f>
        <v>2010</v>
      </c>
      <c r="K376" t="s">
        <v>631</v>
      </c>
      <c r="L376" t="s">
        <v>631</v>
      </c>
      <c r="M376" t="str">
        <f t="array" ref="M376">IF(Table1[[#This Row],[MARK]]=MIN(IF(Table1[YEAR]=Table1[[#This Row],[YEAR]],Table1[MARK])),"Y","N")</f>
        <v>N</v>
      </c>
    </row>
    <row r="377" spans="1:13" x14ac:dyDescent="0.25">
      <c r="B377" s="3">
        <v>9.9499999999999993</v>
      </c>
      <c r="C377" t="s">
        <v>31</v>
      </c>
      <c r="D377" t="s">
        <v>134</v>
      </c>
      <c r="E377" s="1">
        <v>32611</v>
      </c>
      <c r="F377" t="s">
        <v>19</v>
      </c>
      <c r="G377" t="s">
        <v>29</v>
      </c>
      <c r="H377" t="s">
        <v>30</v>
      </c>
      <c r="I377" s="1">
        <v>40419</v>
      </c>
      <c r="J377" s="2">
        <f>YEAR(Table1[[#This Row],[DATE]])</f>
        <v>2010</v>
      </c>
      <c r="K377" t="s">
        <v>631</v>
      </c>
      <c r="L377" t="s">
        <v>631</v>
      </c>
      <c r="M377" t="str">
        <f t="array" ref="M377">IF(Table1[[#This Row],[MARK]]=MIN(IF(Table1[YEAR]=Table1[[#This Row],[YEAR]],Table1[MARK])),"Y","N")</f>
        <v>N</v>
      </c>
    </row>
    <row r="378" spans="1:13" x14ac:dyDescent="0.25">
      <c r="B378" s="3">
        <v>9.9499999999999993</v>
      </c>
      <c r="C378" t="s">
        <v>113</v>
      </c>
      <c r="D378" t="s">
        <v>28</v>
      </c>
      <c r="E378" s="1">
        <v>30278</v>
      </c>
      <c r="F378" t="s">
        <v>11</v>
      </c>
      <c r="G378">
        <v>1</v>
      </c>
      <c r="H378" t="s">
        <v>20</v>
      </c>
      <c r="I378" s="1">
        <v>40617</v>
      </c>
      <c r="J378" s="2">
        <f>YEAR(Table1[[#This Row],[DATE]])</f>
        <v>2011</v>
      </c>
      <c r="K378" t="s">
        <v>631</v>
      </c>
      <c r="L378" t="s">
        <v>631</v>
      </c>
      <c r="M378" t="str">
        <f t="array" ref="M378">IF(Table1[[#This Row],[MARK]]=MIN(IF(Table1[YEAR]=Table1[[#This Row],[YEAR]],Table1[MARK])),"Y","N")</f>
        <v>N</v>
      </c>
    </row>
    <row r="379" spans="1:13" x14ac:dyDescent="0.25">
      <c r="B379" s="3">
        <v>9.9499999999999993</v>
      </c>
      <c r="C379" t="s">
        <v>9</v>
      </c>
      <c r="D379" t="s">
        <v>22</v>
      </c>
      <c r="E379" s="1">
        <v>32868</v>
      </c>
      <c r="F379" t="s">
        <v>11</v>
      </c>
      <c r="G379">
        <v>1</v>
      </c>
      <c r="H379" t="s">
        <v>232</v>
      </c>
      <c r="I379" s="1">
        <v>40701</v>
      </c>
      <c r="J379" s="2">
        <f>YEAR(Table1[[#This Row],[DATE]])</f>
        <v>2011</v>
      </c>
      <c r="K379" t="s">
        <v>631</v>
      </c>
      <c r="L379" t="s">
        <v>631</v>
      </c>
      <c r="M379" t="str">
        <f t="array" ref="M379">IF(Table1[[#This Row],[MARK]]=MIN(IF(Table1[YEAR]=Table1[[#This Row],[YEAR]],Table1[MARK])),"Y","N")</f>
        <v>N</v>
      </c>
    </row>
    <row r="380" spans="1:13" x14ac:dyDescent="0.25">
      <c r="B380" s="3">
        <v>9.9499999999999993</v>
      </c>
      <c r="C380" t="s">
        <v>43</v>
      </c>
      <c r="D380" t="s">
        <v>183</v>
      </c>
      <c r="E380" s="1">
        <v>33035</v>
      </c>
      <c r="F380" t="s">
        <v>184</v>
      </c>
      <c r="G380" t="s">
        <v>74</v>
      </c>
      <c r="H380" t="s">
        <v>87</v>
      </c>
      <c r="I380" s="1">
        <v>40712</v>
      </c>
      <c r="J380" s="2">
        <f>YEAR(Table1[[#This Row],[DATE]])</f>
        <v>2011</v>
      </c>
      <c r="K380" t="s">
        <v>631</v>
      </c>
      <c r="L380" t="s">
        <v>631</v>
      </c>
      <c r="M380" t="str">
        <f t="array" ref="M380">IF(Table1[[#This Row],[MARK]]=MIN(IF(Table1[YEAR]=Table1[[#This Row],[YEAR]],Table1[MARK])),"Y","N")</f>
        <v>N</v>
      </c>
    </row>
    <row r="381" spans="1:13" x14ac:dyDescent="0.25">
      <c r="B381" s="3">
        <v>9.9499999999999993</v>
      </c>
      <c r="C381" t="s">
        <v>34</v>
      </c>
      <c r="D381" t="s">
        <v>96</v>
      </c>
      <c r="E381" s="1">
        <v>31161</v>
      </c>
      <c r="F381" t="s">
        <v>19</v>
      </c>
      <c r="G381" t="s">
        <v>29</v>
      </c>
      <c r="H381" t="s">
        <v>46</v>
      </c>
      <c r="I381" s="1">
        <v>40717</v>
      </c>
      <c r="J381" s="2">
        <f>YEAR(Table1[[#This Row],[DATE]])</f>
        <v>2011</v>
      </c>
      <c r="K381" t="s">
        <v>631</v>
      </c>
      <c r="L381" t="s">
        <v>631</v>
      </c>
      <c r="M381" t="str">
        <f t="array" ref="M381">IF(Table1[[#This Row],[MARK]]=MIN(IF(Table1[YEAR]=Table1[[#This Row],[YEAR]],Table1[MARK])),"Y","N")</f>
        <v>N</v>
      </c>
    </row>
    <row r="382" spans="1:13" x14ac:dyDescent="0.25">
      <c r="B382" s="3">
        <v>9.9499999999999993</v>
      </c>
      <c r="C382" t="s">
        <v>34</v>
      </c>
      <c r="D382" t="s">
        <v>53</v>
      </c>
      <c r="E382" s="1">
        <v>29992</v>
      </c>
      <c r="F382" t="s">
        <v>19</v>
      </c>
      <c r="G382">
        <v>2</v>
      </c>
      <c r="H382" t="s">
        <v>46</v>
      </c>
      <c r="I382" s="1">
        <v>40718</v>
      </c>
      <c r="J382" s="2">
        <f>YEAR(Table1[[#This Row],[DATE]])</f>
        <v>2011</v>
      </c>
      <c r="K382" t="s">
        <v>631</v>
      </c>
      <c r="L382" t="s">
        <v>631</v>
      </c>
      <c r="M382" t="str">
        <f t="array" ref="M382">IF(Table1[[#This Row],[MARK]]=MIN(IF(Table1[YEAR]=Table1[[#This Row],[YEAR]],Table1[MARK])),"Y","N")</f>
        <v>N</v>
      </c>
    </row>
    <row r="383" spans="1:13" x14ac:dyDescent="0.25">
      <c r="B383" s="3">
        <v>9.9499999999999993</v>
      </c>
      <c r="C383" t="s">
        <v>43</v>
      </c>
      <c r="D383" t="s">
        <v>183</v>
      </c>
      <c r="E383" s="1">
        <v>33035</v>
      </c>
      <c r="F383" t="s">
        <v>184</v>
      </c>
      <c r="G383" t="s">
        <v>233</v>
      </c>
      <c r="H383" t="s">
        <v>23</v>
      </c>
      <c r="I383" s="1">
        <v>40724</v>
      </c>
      <c r="J383" s="2">
        <f>YEAR(Table1[[#This Row],[DATE]])</f>
        <v>2011</v>
      </c>
      <c r="K383" t="s">
        <v>631</v>
      </c>
      <c r="L383" t="s">
        <v>631</v>
      </c>
      <c r="M383" t="str">
        <f t="array" ref="M383">IF(Table1[[#This Row],[MARK]]=MIN(IF(Table1[YEAR]=Table1[[#This Row],[YEAR]],Table1[MARK])),"Y","N")</f>
        <v>N</v>
      </c>
    </row>
    <row r="384" spans="1:13" x14ac:dyDescent="0.25">
      <c r="B384" s="3">
        <v>9.9499999999999993</v>
      </c>
      <c r="C384" t="s">
        <v>43</v>
      </c>
      <c r="D384" t="s">
        <v>28</v>
      </c>
      <c r="E384" s="1">
        <v>30278</v>
      </c>
      <c r="F384" t="s">
        <v>11</v>
      </c>
      <c r="G384" t="s">
        <v>29</v>
      </c>
      <c r="H384" t="s">
        <v>168</v>
      </c>
      <c r="I384" s="1">
        <v>40734</v>
      </c>
      <c r="J384" s="2">
        <f>YEAR(Table1[[#This Row],[DATE]])</f>
        <v>2011</v>
      </c>
      <c r="K384" t="s">
        <v>631</v>
      </c>
      <c r="L384" t="s">
        <v>631</v>
      </c>
      <c r="M384" t="str">
        <f t="array" ref="M384">IF(Table1[[#This Row],[MARK]]=MIN(IF(Table1[YEAR]=Table1[[#This Row],[YEAR]],Table1[MARK])),"Y","N")</f>
        <v>N</v>
      </c>
    </row>
    <row r="385" spans="1:13" x14ac:dyDescent="0.25">
      <c r="B385" s="3">
        <v>9.9499999999999993</v>
      </c>
      <c r="C385" t="s">
        <v>234</v>
      </c>
      <c r="D385" t="s">
        <v>22</v>
      </c>
      <c r="E385" s="1">
        <v>32868</v>
      </c>
      <c r="F385" t="s">
        <v>11</v>
      </c>
      <c r="G385">
        <v>1</v>
      </c>
      <c r="H385" t="s">
        <v>268</v>
      </c>
      <c r="I385" s="1">
        <v>40760</v>
      </c>
      <c r="J385" s="2">
        <f>YEAR(Table1[[#This Row],[DATE]])</f>
        <v>2011</v>
      </c>
      <c r="K385" t="s">
        <v>631</v>
      </c>
      <c r="L385" t="s">
        <v>631</v>
      </c>
      <c r="M385" t="str">
        <f t="array" ref="M385">IF(Table1[[#This Row],[MARK]]=MIN(IF(Table1[YEAR]=Table1[[#This Row],[YEAR]],Table1[MARK])),"Y","N")</f>
        <v>N</v>
      </c>
    </row>
    <row r="386" spans="1:13" x14ac:dyDescent="0.25">
      <c r="B386" s="3">
        <v>9.9499999999999993</v>
      </c>
      <c r="C386" t="s">
        <v>54</v>
      </c>
      <c r="D386" t="s">
        <v>22</v>
      </c>
      <c r="E386" s="1">
        <v>32868</v>
      </c>
      <c r="F386" t="s">
        <v>11</v>
      </c>
      <c r="G386" t="s">
        <v>71</v>
      </c>
      <c r="H386" t="s">
        <v>109</v>
      </c>
      <c r="I386" s="1">
        <v>40783</v>
      </c>
      <c r="J386" s="2">
        <f>YEAR(Table1[[#This Row],[DATE]])</f>
        <v>2011</v>
      </c>
      <c r="K386" t="s">
        <v>630</v>
      </c>
      <c r="L386" t="s">
        <v>631</v>
      </c>
      <c r="M386" t="str">
        <f t="array" ref="M386">IF(Table1[[#This Row],[MARK]]=MIN(IF(Table1[YEAR]=Table1[[#This Row],[YEAR]],Table1[MARK])),"Y","N")</f>
        <v>N</v>
      </c>
    </row>
    <row r="387" spans="1:13" x14ac:dyDescent="0.25">
      <c r="B387" s="3">
        <v>9.9499999999999993</v>
      </c>
      <c r="C387" t="s">
        <v>15</v>
      </c>
      <c r="D387" t="s">
        <v>28</v>
      </c>
      <c r="E387" s="1">
        <v>30278</v>
      </c>
      <c r="F387" t="s">
        <v>11</v>
      </c>
      <c r="G387">
        <v>2</v>
      </c>
      <c r="H387" t="s">
        <v>44</v>
      </c>
      <c r="I387" s="1">
        <v>40794</v>
      </c>
      <c r="J387" s="2">
        <f>YEAR(Table1[[#This Row],[DATE]])</f>
        <v>2011</v>
      </c>
      <c r="K387" t="s">
        <v>631</v>
      </c>
      <c r="L387" t="s">
        <v>631</v>
      </c>
      <c r="M387" t="str">
        <f t="array" ref="M387">IF(Table1[[#This Row],[MARK]]=MIN(IF(Table1[YEAR]=Table1[[#This Row],[YEAR]],Table1[MARK])),"Y","N")</f>
        <v>N</v>
      </c>
    </row>
    <row r="388" spans="1:13" x14ac:dyDescent="0.25">
      <c r="B388" s="3">
        <v>9.9499999999999993</v>
      </c>
      <c r="C388" t="s">
        <v>13</v>
      </c>
      <c r="D388" t="s">
        <v>56</v>
      </c>
      <c r="E388" s="1">
        <v>31331</v>
      </c>
      <c r="F388" t="s">
        <v>11</v>
      </c>
      <c r="G388" t="s">
        <v>171</v>
      </c>
      <c r="H388" t="s">
        <v>84</v>
      </c>
      <c r="I388" s="1">
        <v>41089</v>
      </c>
      <c r="J388" s="2">
        <f>YEAR(Table1[[#This Row],[DATE]])</f>
        <v>2012</v>
      </c>
      <c r="K388" t="s">
        <v>631</v>
      </c>
      <c r="L388" t="s">
        <v>631</v>
      </c>
      <c r="M388" t="str">
        <f t="array" ref="M388">IF(Table1[[#This Row],[MARK]]=MIN(IF(Table1[YEAR]=Table1[[#This Row],[YEAR]],Table1[MARK])),"Y","N")</f>
        <v>N</v>
      </c>
    </row>
    <row r="389" spans="1:13" x14ac:dyDescent="0.25">
      <c r="A389">
        <v>50</v>
      </c>
      <c r="B389" s="3">
        <v>9.9499999999999993</v>
      </c>
      <c r="C389" t="s">
        <v>33</v>
      </c>
      <c r="D389" t="s">
        <v>235</v>
      </c>
      <c r="E389" s="1">
        <v>32792</v>
      </c>
      <c r="F389" t="s">
        <v>236</v>
      </c>
      <c r="G389" t="s">
        <v>29</v>
      </c>
      <c r="H389" t="s">
        <v>237</v>
      </c>
      <c r="I389" s="1">
        <v>41097</v>
      </c>
      <c r="J389" s="2">
        <f>YEAR(Table1[[#This Row],[DATE]])</f>
        <v>2012</v>
      </c>
      <c r="K389" t="s">
        <v>631</v>
      </c>
      <c r="L389" t="s">
        <v>631</v>
      </c>
      <c r="M389" t="str">
        <f t="array" ref="M389">IF(Table1[[#This Row],[MARK]]=MIN(IF(Table1[YEAR]=Table1[[#This Row],[YEAR]],Table1[MARK])),"Y","N")</f>
        <v>N</v>
      </c>
    </row>
    <row r="390" spans="1:13" x14ac:dyDescent="0.25">
      <c r="B390" s="3">
        <v>9.9499999999999993</v>
      </c>
      <c r="C390" t="s">
        <v>21</v>
      </c>
      <c r="D390" t="s">
        <v>56</v>
      </c>
      <c r="E390" s="1">
        <v>31331</v>
      </c>
      <c r="F390" t="s">
        <v>11</v>
      </c>
      <c r="G390">
        <v>2</v>
      </c>
      <c r="H390" t="s">
        <v>23</v>
      </c>
      <c r="I390" s="1">
        <v>41144</v>
      </c>
      <c r="J390" s="2">
        <f>YEAR(Table1[[#This Row],[DATE]])</f>
        <v>2012</v>
      </c>
      <c r="K390" t="s">
        <v>631</v>
      </c>
      <c r="L390" t="s">
        <v>631</v>
      </c>
      <c r="M390" t="str">
        <f t="array" ref="M390">IF(Table1[[#This Row],[MARK]]=MIN(IF(Table1[YEAR]=Table1[[#This Row],[YEAR]],Table1[MARK])),"Y","N")</f>
        <v>N</v>
      </c>
    </row>
    <row r="391" spans="1:13" x14ac:dyDescent="0.25">
      <c r="B391" s="3">
        <v>9.9499999999999993</v>
      </c>
      <c r="C391" t="s">
        <v>37</v>
      </c>
      <c r="D391" t="s">
        <v>56</v>
      </c>
      <c r="E391" s="1">
        <v>31331</v>
      </c>
      <c r="F391" t="s">
        <v>11</v>
      </c>
      <c r="G391" t="s">
        <v>106</v>
      </c>
      <c r="H391" t="s">
        <v>44</v>
      </c>
      <c r="I391" s="1">
        <v>41151</v>
      </c>
      <c r="J391" s="2">
        <f>YEAR(Table1[[#This Row],[DATE]])</f>
        <v>2012</v>
      </c>
      <c r="K391" t="s">
        <v>631</v>
      </c>
      <c r="L391" t="s">
        <v>631</v>
      </c>
      <c r="M391" t="str">
        <f t="array" ref="M391">IF(Table1[[#This Row],[MARK]]=MIN(IF(Table1[YEAR]=Table1[[#This Row],[YEAR]],Table1[MARK])),"Y","N")</f>
        <v>N</v>
      </c>
    </row>
    <row r="392" spans="1:13" x14ac:dyDescent="0.25">
      <c r="B392" s="3">
        <v>9.9499999999999993</v>
      </c>
      <c r="C392" t="s">
        <v>91</v>
      </c>
      <c r="D392" t="s">
        <v>10</v>
      </c>
      <c r="E392" s="1">
        <v>31645</v>
      </c>
      <c r="F392" t="s">
        <v>11</v>
      </c>
      <c r="G392" t="s">
        <v>197</v>
      </c>
      <c r="H392" t="s">
        <v>36</v>
      </c>
      <c r="I392" s="1">
        <v>41431</v>
      </c>
      <c r="J392" s="2">
        <f>YEAR(Table1[[#This Row],[DATE]])</f>
        <v>2013</v>
      </c>
      <c r="K392" t="s">
        <v>631</v>
      </c>
      <c r="L392" t="s">
        <v>631</v>
      </c>
      <c r="M392" t="str">
        <f t="array" ref="M392">IF(Table1[[#This Row],[MARK]]=MIN(IF(Table1[YEAR]=Table1[[#This Row],[YEAR]],Table1[MARK])),"Y","N")</f>
        <v>N</v>
      </c>
    </row>
    <row r="393" spans="1:13" x14ac:dyDescent="0.25">
      <c r="B393" s="3">
        <v>9.9499999999999993</v>
      </c>
      <c r="C393" t="s">
        <v>113</v>
      </c>
      <c r="D393" t="s">
        <v>238</v>
      </c>
      <c r="E393" s="1">
        <v>33661</v>
      </c>
      <c r="F393" t="s">
        <v>184</v>
      </c>
      <c r="G393">
        <v>1</v>
      </c>
      <c r="H393" t="s">
        <v>239</v>
      </c>
      <c r="I393" s="1">
        <v>41468</v>
      </c>
      <c r="J393" s="2">
        <f>YEAR(Table1[[#This Row],[DATE]])</f>
        <v>2013</v>
      </c>
      <c r="K393" t="s">
        <v>631</v>
      </c>
      <c r="L393" t="s">
        <v>631</v>
      </c>
      <c r="M393" t="str">
        <f t="array" ref="M393">IF(Table1[[#This Row],[MARK]]=MIN(IF(Table1[YEAR]=Table1[[#This Row],[YEAR]],Table1[MARK])),"Y","N")</f>
        <v>N</v>
      </c>
    </row>
    <row r="394" spans="1:13" x14ac:dyDescent="0.25">
      <c r="A394">
        <v>50</v>
      </c>
      <c r="B394" s="3">
        <v>9.9499999999999993</v>
      </c>
      <c r="C394" t="s">
        <v>9</v>
      </c>
      <c r="D394" t="s">
        <v>238</v>
      </c>
      <c r="E394" s="1">
        <v>33661</v>
      </c>
      <c r="F394" t="s">
        <v>184</v>
      </c>
      <c r="G394" t="s">
        <v>29</v>
      </c>
      <c r="H394" t="s">
        <v>239</v>
      </c>
      <c r="I394" s="1">
        <v>41468</v>
      </c>
      <c r="J394" s="2">
        <f>YEAR(Table1[[#This Row],[DATE]])</f>
        <v>2013</v>
      </c>
      <c r="K394" t="s">
        <v>631</v>
      </c>
      <c r="L394" t="s">
        <v>631</v>
      </c>
      <c r="M394" t="str">
        <f t="array" ref="M394">IF(Table1[[#This Row],[MARK]]=MIN(IF(Table1[YEAR]=Table1[[#This Row],[YEAR]],Table1[MARK])),"Y","N")</f>
        <v>N</v>
      </c>
    </row>
    <row r="395" spans="1:13" x14ac:dyDescent="0.25">
      <c r="B395" s="3">
        <v>9.9499999999999993</v>
      </c>
      <c r="C395" t="s">
        <v>50</v>
      </c>
      <c r="D395" t="s">
        <v>56</v>
      </c>
      <c r="E395" s="1">
        <v>31331</v>
      </c>
      <c r="F395" t="s">
        <v>11</v>
      </c>
      <c r="G395">
        <v>3</v>
      </c>
      <c r="H395" t="s">
        <v>51</v>
      </c>
      <c r="I395" s="1">
        <v>41497</v>
      </c>
      <c r="J395" s="2">
        <f>YEAR(Table1[[#This Row],[DATE]])</f>
        <v>2013</v>
      </c>
      <c r="K395" t="s">
        <v>630</v>
      </c>
      <c r="L395" t="s">
        <v>631</v>
      </c>
      <c r="M395" t="str">
        <f t="array" ref="M395">IF(Table1[[#This Row],[MARK]]=MIN(IF(Table1[YEAR]=Table1[[#This Row],[YEAR]],Table1[MARK])),"Y","N")</f>
        <v>N</v>
      </c>
    </row>
    <row r="396" spans="1:13" x14ac:dyDescent="0.25">
      <c r="B396" s="3">
        <v>9.9499999999999993</v>
      </c>
      <c r="C396" t="s">
        <v>24</v>
      </c>
      <c r="D396" t="s">
        <v>238</v>
      </c>
      <c r="E396" s="1">
        <v>33661</v>
      </c>
      <c r="F396" t="s">
        <v>184</v>
      </c>
      <c r="G396" t="s">
        <v>25</v>
      </c>
      <c r="H396" t="s">
        <v>240</v>
      </c>
      <c r="I396" s="1">
        <v>41716</v>
      </c>
      <c r="J396" s="2">
        <f>YEAR(Table1[[#This Row],[DATE]])</f>
        <v>2014</v>
      </c>
      <c r="K396" t="s">
        <v>631</v>
      </c>
      <c r="L396" t="s">
        <v>631</v>
      </c>
      <c r="M396" t="str">
        <f t="array" ref="M396">IF(Table1[[#This Row],[MARK]]=MIN(IF(Table1[YEAR]=Table1[[#This Row],[YEAR]],Table1[MARK])),"Y","N")</f>
        <v>N</v>
      </c>
    </row>
    <row r="397" spans="1:13" x14ac:dyDescent="0.25">
      <c r="B397" s="3">
        <v>9.9499999999999993</v>
      </c>
      <c r="C397" t="s">
        <v>37</v>
      </c>
      <c r="D397" t="s">
        <v>72</v>
      </c>
      <c r="E397" s="1">
        <v>31205</v>
      </c>
      <c r="F397" t="s">
        <v>73</v>
      </c>
      <c r="G397">
        <v>1</v>
      </c>
      <c r="H397" t="s">
        <v>241</v>
      </c>
      <c r="I397" s="1">
        <v>41798</v>
      </c>
      <c r="J397" s="2">
        <f>YEAR(Table1[[#This Row],[DATE]])</f>
        <v>2014</v>
      </c>
      <c r="K397" t="s">
        <v>631</v>
      </c>
      <c r="L397" t="s">
        <v>631</v>
      </c>
      <c r="M397" t="str">
        <f t="array" ref="M397">IF(Table1[[#This Row],[MARK]]=MIN(IF(Table1[YEAR]=Table1[[#This Row],[YEAR]],Table1[MARK])),"Y","N")</f>
        <v>N</v>
      </c>
    </row>
    <row r="398" spans="1:13" x14ac:dyDescent="0.25">
      <c r="B398" s="3">
        <v>9.9499999999999993</v>
      </c>
      <c r="C398" t="s">
        <v>52</v>
      </c>
      <c r="D398" t="s">
        <v>28</v>
      </c>
      <c r="E398" s="1">
        <v>30278</v>
      </c>
      <c r="F398" t="s">
        <v>11</v>
      </c>
      <c r="G398">
        <v>3</v>
      </c>
      <c r="H398" t="s">
        <v>35</v>
      </c>
      <c r="I398" s="1">
        <v>41887</v>
      </c>
      <c r="J398" s="2">
        <f>YEAR(Table1[[#This Row],[DATE]])</f>
        <v>2014</v>
      </c>
      <c r="K398" t="s">
        <v>631</v>
      </c>
      <c r="L398" t="s">
        <v>631</v>
      </c>
      <c r="M398" t="str">
        <f t="array" ref="M398">IF(Table1[[#This Row],[MARK]]=MIN(IF(Table1[YEAR]=Table1[[#This Row],[YEAR]],Table1[MARK])),"Y","N")</f>
        <v>N</v>
      </c>
    </row>
    <row r="399" spans="1:13" x14ac:dyDescent="0.25">
      <c r="A399">
        <v>61</v>
      </c>
      <c r="B399" s="3">
        <v>9.9600000000000009</v>
      </c>
      <c r="C399" t="s">
        <v>57</v>
      </c>
      <c r="D399" t="s">
        <v>242</v>
      </c>
      <c r="E399" s="1">
        <v>21772</v>
      </c>
      <c r="F399" t="s">
        <v>19</v>
      </c>
      <c r="G399" t="s">
        <v>25</v>
      </c>
      <c r="H399" t="s">
        <v>243</v>
      </c>
      <c r="I399" s="1">
        <v>30746</v>
      </c>
      <c r="J399" s="2">
        <f>YEAR(Table1[[#This Row],[DATE]])</f>
        <v>1984</v>
      </c>
      <c r="K399" t="s">
        <v>631</v>
      </c>
      <c r="L399" t="s">
        <v>631</v>
      </c>
      <c r="M399" t="str">
        <f t="array" ref="M399">IF(Table1[[#This Row],[MARK]]=MIN(IF(Table1[YEAR]=Table1[[#This Row],[YEAR]],Table1[MARK])),"Y","N")</f>
        <v>Y</v>
      </c>
    </row>
    <row r="400" spans="1:13" x14ac:dyDescent="0.25">
      <c r="B400" s="3">
        <v>9.9600000000000009</v>
      </c>
      <c r="C400" t="s">
        <v>49</v>
      </c>
      <c r="D400" t="s">
        <v>100</v>
      </c>
      <c r="E400" s="1">
        <v>22463</v>
      </c>
      <c r="F400" t="s">
        <v>19</v>
      </c>
      <c r="G400" t="s">
        <v>45</v>
      </c>
      <c r="H400" t="s">
        <v>86</v>
      </c>
      <c r="I400" s="1">
        <v>32339</v>
      </c>
      <c r="J400" s="2">
        <f>YEAR(Table1[[#This Row],[DATE]])</f>
        <v>1988</v>
      </c>
      <c r="K400" t="s">
        <v>631</v>
      </c>
      <c r="L400" t="s">
        <v>631</v>
      </c>
      <c r="M400" t="str">
        <f t="array" ref="M400">IF(Table1[[#This Row],[MARK]]=MIN(IF(Table1[YEAR]=Table1[[#This Row],[YEAR]],Table1[MARK])),"Y","N")</f>
        <v>N</v>
      </c>
    </row>
    <row r="401" spans="1:13" x14ac:dyDescent="0.25">
      <c r="B401" s="3">
        <v>9.9600000000000009</v>
      </c>
      <c r="C401" t="s">
        <v>117</v>
      </c>
      <c r="D401" t="s">
        <v>100</v>
      </c>
      <c r="E401" s="1">
        <v>22463</v>
      </c>
      <c r="F401" t="s">
        <v>19</v>
      </c>
      <c r="G401" t="s">
        <v>148</v>
      </c>
      <c r="H401" t="s">
        <v>86</v>
      </c>
      <c r="I401" s="1">
        <v>32339</v>
      </c>
      <c r="J401" s="2">
        <f>YEAR(Table1[[#This Row],[DATE]])</f>
        <v>1988</v>
      </c>
      <c r="K401" t="s">
        <v>631</v>
      </c>
      <c r="L401" t="s">
        <v>631</v>
      </c>
      <c r="M401" t="str">
        <f t="array" ref="M401">IF(Table1[[#This Row],[MARK]]=MIN(IF(Table1[YEAR]=Table1[[#This Row],[YEAR]],Table1[MARK])),"Y","N")</f>
        <v>N</v>
      </c>
    </row>
    <row r="402" spans="1:13" x14ac:dyDescent="0.25">
      <c r="B402" s="3">
        <v>9.9600000000000009</v>
      </c>
      <c r="C402" t="s">
        <v>70</v>
      </c>
      <c r="D402" t="s">
        <v>90</v>
      </c>
      <c r="E402" s="1">
        <v>24524</v>
      </c>
      <c r="F402" t="s">
        <v>19</v>
      </c>
      <c r="G402">
        <v>1</v>
      </c>
      <c r="H402" t="s">
        <v>218</v>
      </c>
      <c r="I402" s="1">
        <v>33053</v>
      </c>
      <c r="J402" s="2">
        <f>YEAR(Table1[[#This Row],[DATE]])</f>
        <v>1990</v>
      </c>
      <c r="K402" t="s">
        <v>631</v>
      </c>
      <c r="L402" t="s">
        <v>631</v>
      </c>
      <c r="M402" t="str">
        <f t="array" ref="M402">IF(Table1[[#This Row],[MARK]]=MIN(IF(Table1[YEAR]=Table1[[#This Row],[YEAR]],Table1[MARK])),"Y","N")</f>
        <v>Y</v>
      </c>
    </row>
    <row r="403" spans="1:13" x14ac:dyDescent="0.25">
      <c r="B403" s="3">
        <v>9.9600000000000009</v>
      </c>
      <c r="C403" t="s">
        <v>89</v>
      </c>
      <c r="D403" t="s">
        <v>90</v>
      </c>
      <c r="E403" s="1">
        <v>24524</v>
      </c>
      <c r="F403" t="s">
        <v>19</v>
      </c>
      <c r="G403">
        <v>1</v>
      </c>
      <c r="H403" t="s">
        <v>244</v>
      </c>
      <c r="I403" s="1">
        <v>33093</v>
      </c>
      <c r="J403" s="2">
        <f>YEAR(Table1[[#This Row],[DATE]])</f>
        <v>1990</v>
      </c>
      <c r="K403" t="s">
        <v>631</v>
      </c>
      <c r="L403" t="s">
        <v>631</v>
      </c>
      <c r="M403" t="str">
        <f t="array" ref="M403">IF(Table1[[#This Row],[MARK]]=MIN(IF(Table1[YEAR]=Table1[[#This Row],[YEAR]],Table1[MARK])),"Y","N")</f>
        <v>Y</v>
      </c>
    </row>
    <row r="404" spans="1:13" x14ac:dyDescent="0.25">
      <c r="B404" s="3">
        <v>9.9600000000000009</v>
      </c>
      <c r="C404" t="s">
        <v>15</v>
      </c>
      <c r="D404" t="s">
        <v>90</v>
      </c>
      <c r="E404" s="1">
        <v>24524</v>
      </c>
      <c r="F404" t="s">
        <v>19</v>
      </c>
      <c r="G404">
        <v>1</v>
      </c>
      <c r="H404" t="s">
        <v>23</v>
      </c>
      <c r="I404" s="1">
        <v>33429</v>
      </c>
      <c r="J404" s="2">
        <f>YEAR(Table1[[#This Row],[DATE]])</f>
        <v>1991</v>
      </c>
      <c r="K404" t="s">
        <v>631</v>
      </c>
      <c r="L404" t="s">
        <v>631</v>
      </c>
      <c r="M404" t="str">
        <f t="array" ref="M404">IF(Table1[[#This Row],[MARK]]=MIN(IF(Table1[YEAR]=Table1[[#This Row],[YEAR]],Table1[MARK])),"Y","N")</f>
        <v>N</v>
      </c>
    </row>
    <row r="405" spans="1:13" x14ac:dyDescent="0.25">
      <c r="A405">
        <v>61</v>
      </c>
      <c r="B405" s="3">
        <v>9.9600000000000009</v>
      </c>
      <c r="C405" t="s">
        <v>89</v>
      </c>
      <c r="D405" t="s">
        <v>245</v>
      </c>
      <c r="E405" s="1">
        <v>23819</v>
      </c>
      <c r="F405" t="s">
        <v>11</v>
      </c>
      <c r="G405">
        <v>6</v>
      </c>
      <c r="H405" t="s">
        <v>101</v>
      </c>
      <c r="I405" s="1">
        <v>33475</v>
      </c>
      <c r="J405" s="2">
        <f>YEAR(Table1[[#This Row],[DATE]])</f>
        <v>1991</v>
      </c>
      <c r="K405" t="s">
        <v>630</v>
      </c>
      <c r="L405" t="s">
        <v>631</v>
      </c>
      <c r="M405" t="str">
        <f t="array" ref="M405">IF(Table1[[#This Row],[MARK]]=MIN(IF(Table1[YEAR]=Table1[[#This Row],[YEAR]],Table1[MARK])),"Y","N")</f>
        <v>N</v>
      </c>
    </row>
    <row r="406" spans="1:13" x14ac:dyDescent="0.25">
      <c r="B406" s="3">
        <v>9.9600000000000009</v>
      </c>
      <c r="C406" t="s">
        <v>161</v>
      </c>
      <c r="D406" t="s">
        <v>201</v>
      </c>
      <c r="E406" s="1">
        <v>26259</v>
      </c>
      <c r="F406" t="s">
        <v>93</v>
      </c>
      <c r="G406">
        <v>2</v>
      </c>
      <c r="H406" t="s">
        <v>105</v>
      </c>
      <c r="I406" s="1">
        <v>33712</v>
      </c>
      <c r="J406" s="2">
        <f>YEAR(Table1[[#This Row],[DATE]])</f>
        <v>1992</v>
      </c>
      <c r="K406" t="s">
        <v>631</v>
      </c>
      <c r="L406" t="s">
        <v>631</v>
      </c>
      <c r="M406" t="str">
        <f t="array" ref="M406">IF(Table1[[#This Row],[MARK]]=MIN(IF(Table1[YEAR]=Table1[[#This Row],[YEAR]],Table1[MARK])),"Y","N")</f>
        <v>N</v>
      </c>
    </row>
    <row r="407" spans="1:13" x14ac:dyDescent="0.25">
      <c r="B407" s="3">
        <v>9.9600000000000009</v>
      </c>
      <c r="C407" t="s">
        <v>69</v>
      </c>
      <c r="D407" t="s">
        <v>114</v>
      </c>
      <c r="E407" s="1">
        <v>22008</v>
      </c>
      <c r="F407" t="s">
        <v>115</v>
      </c>
      <c r="G407">
        <v>1</v>
      </c>
      <c r="H407" t="s">
        <v>246</v>
      </c>
      <c r="I407" s="1">
        <v>33817</v>
      </c>
      <c r="J407" s="2">
        <f>YEAR(Table1[[#This Row],[DATE]])</f>
        <v>1992</v>
      </c>
      <c r="K407" t="s">
        <v>631</v>
      </c>
      <c r="L407" t="s">
        <v>631</v>
      </c>
      <c r="M407" t="str">
        <f t="array" ref="M407">IF(Table1[[#This Row],[MARK]]=MIN(IF(Table1[YEAR]=Table1[[#This Row],[YEAR]],Table1[MARK])),"Y","N")</f>
        <v>N</v>
      </c>
    </row>
    <row r="408" spans="1:13" x14ac:dyDescent="0.25">
      <c r="B408" s="3">
        <v>9.9600000000000009</v>
      </c>
      <c r="C408" t="s">
        <v>21</v>
      </c>
      <c r="D408" t="s">
        <v>176</v>
      </c>
      <c r="E408" s="1">
        <v>25223</v>
      </c>
      <c r="F408" t="s">
        <v>19</v>
      </c>
      <c r="G408" t="s">
        <v>182</v>
      </c>
      <c r="H408" t="s">
        <v>116</v>
      </c>
      <c r="I408" s="1">
        <v>34195</v>
      </c>
      <c r="J408" s="2">
        <f>YEAR(Table1[[#This Row],[DATE]])</f>
        <v>1993</v>
      </c>
      <c r="K408" t="s">
        <v>630</v>
      </c>
      <c r="L408" t="s">
        <v>631</v>
      </c>
      <c r="M408" t="str">
        <f t="array" ref="M408">IF(Table1[[#This Row],[MARK]]=MIN(IF(Table1[YEAR]=Table1[[#This Row],[YEAR]],Table1[MARK])),"Y","N")</f>
        <v>N</v>
      </c>
    </row>
    <row r="409" spans="1:13" x14ac:dyDescent="0.25">
      <c r="A409">
        <v>61</v>
      </c>
      <c r="B409" s="3">
        <v>9.9600000000000009</v>
      </c>
      <c r="C409" t="s">
        <v>91</v>
      </c>
      <c r="D409" t="s">
        <v>248</v>
      </c>
      <c r="E409" s="1">
        <v>26753</v>
      </c>
      <c r="F409" t="s">
        <v>19</v>
      </c>
      <c r="G409" t="s">
        <v>249</v>
      </c>
      <c r="H409" t="s">
        <v>86</v>
      </c>
      <c r="I409" s="1">
        <v>35593</v>
      </c>
      <c r="J409" s="2">
        <f>YEAR(Table1[[#This Row],[DATE]])</f>
        <v>1997</v>
      </c>
      <c r="K409" t="s">
        <v>631</v>
      </c>
      <c r="L409" t="s">
        <v>631</v>
      </c>
      <c r="M409" t="str">
        <f t="array" ref="M409">IF(Table1[[#This Row],[MARK]]=MIN(IF(Table1[YEAR]=Table1[[#This Row],[YEAR]],Table1[MARK])),"Y","N")</f>
        <v>N</v>
      </c>
    </row>
    <row r="410" spans="1:13" x14ac:dyDescent="0.25">
      <c r="B410" s="3">
        <v>9.9600000000000009</v>
      </c>
      <c r="C410" t="s">
        <v>40</v>
      </c>
      <c r="D410" t="s">
        <v>178</v>
      </c>
      <c r="E410" s="1">
        <v>27422</v>
      </c>
      <c r="F410" t="s">
        <v>19</v>
      </c>
      <c r="G410" t="s">
        <v>247</v>
      </c>
      <c r="H410" t="s">
        <v>86</v>
      </c>
      <c r="I410" s="1">
        <v>35593</v>
      </c>
      <c r="J410" s="2">
        <f>YEAR(Table1[[#This Row],[DATE]])</f>
        <v>1997</v>
      </c>
      <c r="K410" t="s">
        <v>631</v>
      </c>
      <c r="L410" t="s">
        <v>631</v>
      </c>
      <c r="M410" t="str">
        <f t="array" ref="M410">IF(Table1[[#This Row],[MARK]]=MIN(IF(Table1[YEAR]=Table1[[#This Row],[YEAR]],Table1[MARK])),"Y","N")</f>
        <v>N</v>
      </c>
    </row>
    <row r="411" spans="1:13" x14ac:dyDescent="0.25">
      <c r="B411" s="3">
        <v>9.9600000000000009</v>
      </c>
      <c r="C411" t="s">
        <v>13</v>
      </c>
      <c r="D411" t="s">
        <v>58</v>
      </c>
      <c r="E411" s="1">
        <v>27233</v>
      </c>
      <c r="F411" t="s">
        <v>19</v>
      </c>
      <c r="G411" t="s">
        <v>48</v>
      </c>
      <c r="H411" t="s">
        <v>86</v>
      </c>
      <c r="I411" s="1">
        <v>35593</v>
      </c>
      <c r="J411" s="2">
        <f>YEAR(Table1[[#This Row],[DATE]])</f>
        <v>1997</v>
      </c>
      <c r="K411" t="s">
        <v>631</v>
      </c>
      <c r="L411" t="s">
        <v>631</v>
      </c>
      <c r="M411" t="str">
        <f t="array" ref="M411">IF(Table1[[#This Row],[MARK]]=MIN(IF(Table1[YEAR]=Table1[[#This Row],[YEAR]],Table1[MARK])),"Y","N")</f>
        <v>N</v>
      </c>
    </row>
    <row r="412" spans="1:13" x14ac:dyDescent="0.25">
      <c r="B412" s="3">
        <v>9.9600000000000009</v>
      </c>
      <c r="C412" t="s">
        <v>49</v>
      </c>
      <c r="D412" t="s">
        <v>102</v>
      </c>
      <c r="E412" s="1">
        <v>24747</v>
      </c>
      <c r="F412" t="s">
        <v>103</v>
      </c>
      <c r="G412">
        <v>1</v>
      </c>
      <c r="H412" t="s">
        <v>121</v>
      </c>
      <c r="I412" s="1">
        <v>35881</v>
      </c>
      <c r="J412" s="2">
        <f>YEAR(Table1[[#This Row],[DATE]])</f>
        <v>1998</v>
      </c>
      <c r="K412" t="s">
        <v>631</v>
      </c>
      <c r="L412" t="s">
        <v>631</v>
      </c>
      <c r="M412" t="str">
        <f t="array" ref="M412">IF(Table1[[#This Row],[MARK]]=MIN(IF(Table1[YEAR]=Table1[[#This Row],[YEAR]],Table1[MARK])),"Y","N")</f>
        <v>N</v>
      </c>
    </row>
    <row r="413" spans="1:13" x14ac:dyDescent="0.25">
      <c r="B413" s="3">
        <v>9.9600000000000009</v>
      </c>
      <c r="C413" t="s">
        <v>52</v>
      </c>
      <c r="D413" t="s">
        <v>58</v>
      </c>
      <c r="E413" s="1">
        <v>27233</v>
      </c>
      <c r="F413" t="s">
        <v>19</v>
      </c>
      <c r="G413" t="s">
        <v>71</v>
      </c>
      <c r="H413" t="s">
        <v>203</v>
      </c>
      <c r="I413" s="1">
        <v>35965</v>
      </c>
      <c r="J413" s="2">
        <f>YEAR(Table1[[#This Row],[DATE]])</f>
        <v>1998</v>
      </c>
      <c r="K413" t="s">
        <v>631</v>
      </c>
      <c r="L413" t="s">
        <v>631</v>
      </c>
      <c r="M413" t="str">
        <f t="array" ref="M413">IF(Table1[[#This Row],[MARK]]=MIN(IF(Table1[YEAR]=Table1[[#This Row],[YEAR]],Table1[MARK])),"Y","N")</f>
        <v>N</v>
      </c>
    </row>
    <row r="414" spans="1:13" x14ac:dyDescent="0.25">
      <c r="B414" s="3">
        <v>9.9600000000000009</v>
      </c>
      <c r="C414" t="s">
        <v>27</v>
      </c>
      <c r="D414" t="s">
        <v>58</v>
      </c>
      <c r="E414" s="1">
        <v>27233</v>
      </c>
      <c r="F414" t="s">
        <v>19</v>
      </c>
      <c r="G414">
        <v>2</v>
      </c>
      <c r="H414" t="s">
        <v>128</v>
      </c>
      <c r="I414" s="1">
        <v>35985</v>
      </c>
      <c r="J414" s="2">
        <f>YEAR(Table1[[#This Row],[DATE]])</f>
        <v>1998</v>
      </c>
      <c r="K414" t="s">
        <v>631</v>
      </c>
      <c r="L414" t="s">
        <v>631</v>
      </c>
      <c r="M414" t="str">
        <f t="array" ref="M414">IF(Table1[[#This Row],[MARK]]=MIN(IF(Table1[YEAR]=Table1[[#This Row],[YEAR]],Table1[MARK])),"Y","N")</f>
        <v>N</v>
      </c>
    </row>
    <row r="415" spans="1:13" x14ac:dyDescent="0.25">
      <c r="B415" s="3">
        <v>9.9600000000000009</v>
      </c>
      <c r="C415" t="s">
        <v>205</v>
      </c>
      <c r="D415" t="s">
        <v>58</v>
      </c>
      <c r="E415" s="1">
        <v>27233</v>
      </c>
      <c r="F415" t="s">
        <v>19</v>
      </c>
      <c r="G415">
        <v>1</v>
      </c>
      <c r="H415" t="s">
        <v>250</v>
      </c>
      <c r="I415" s="1">
        <v>35997</v>
      </c>
      <c r="J415" s="2">
        <f>YEAR(Table1[[#This Row],[DATE]])</f>
        <v>1998</v>
      </c>
      <c r="K415" t="s">
        <v>631</v>
      </c>
      <c r="L415" t="s">
        <v>631</v>
      </c>
      <c r="M415" t="str">
        <f t="array" ref="M415">IF(Table1[[#This Row],[MARK]]=MIN(IF(Table1[YEAR]=Table1[[#This Row],[YEAR]],Table1[MARK])),"Y","N")</f>
        <v>N</v>
      </c>
    </row>
    <row r="416" spans="1:13" x14ac:dyDescent="0.25">
      <c r="B416" s="3">
        <v>9.9600000000000009</v>
      </c>
      <c r="C416" t="s">
        <v>113</v>
      </c>
      <c r="D416" t="s">
        <v>104</v>
      </c>
      <c r="E416" s="1">
        <v>27028</v>
      </c>
      <c r="F416" t="s">
        <v>73</v>
      </c>
      <c r="G416">
        <v>2</v>
      </c>
      <c r="H416" t="s">
        <v>87</v>
      </c>
      <c r="I416" s="1">
        <v>36012</v>
      </c>
      <c r="J416" s="2">
        <f>YEAR(Table1[[#This Row],[DATE]])</f>
        <v>1998</v>
      </c>
      <c r="K416" t="s">
        <v>631</v>
      </c>
      <c r="L416" t="s">
        <v>631</v>
      </c>
      <c r="M416" t="str">
        <f t="array" ref="M416">IF(Table1[[#This Row],[MARK]]=MIN(IF(Table1[YEAR]=Table1[[#This Row],[YEAR]],Table1[MARK])),"Y","N")</f>
        <v>N</v>
      </c>
    </row>
    <row r="417" spans="1:13" x14ac:dyDescent="0.25">
      <c r="B417" s="3">
        <v>9.9600000000000009</v>
      </c>
      <c r="C417" t="s">
        <v>70</v>
      </c>
      <c r="D417" t="s">
        <v>80</v>
      </c>
      <c r="E417" s="1">
        <v>24822</v>
      </c>
      <c r="F417" t="s">
        <v>81</v>
      </c>
      <c r="G417">
        <v>2</v>
      </c>
      <c r="H417" t="s">
        <v>67</v>
      </c>
      <c r="I417" s="1">
        <v>36015</v>
      </c>
      <c r="J417" s="2">
        <f>YEAR(Table1[[#This Row],[DATE]])</f>
        <v>1998</v>
      </c>
      <c r="K417" t="s">
        <v>631</v>
      </c>
      <c r="L417" t="s">
        <v>631</v>
      </c>
      <c r="M417" t="str">
        <f t="array" ref="M417">IF(Table1[[#This Row],[MARK]]=MIN(IF(Table1[YEAR]=Table1[[#This Row],[YEAR]],Table1[MARK])),"Y","N")</f>
        <v>N</v>
      </c>
    </row>
    <row r="418" spans="1:13" x14ac:dyDescent="0.25">
      <c r="B418" s="3">
        <v>9.9600000000000009</v>
      </c>
      <c r="C418" t="s">
        <v>161</v>
      </c>
      <c r="D418" t="s">
        <v>179</v>
      </c>
      <c r="E418" s="1">
        <v>28487</v>
      </c>
      <c r="F418" t="s">
        <v>93</v>
      </c>
      <c r="G418">
        <v>1</v>
      </c>
      <c r="H418" t="s">
        <v>44</v>
      </c>
      <c r="I418" s="1">
        <v>36019</v>
      </c>
      <c r="J418" s="2">
        <f>YEAR(Table1[[#This Row],[DATE]])</f>
        <v>1998</v>
      </c>
      <c r="K418" t="s">
        <v>631</v>
      </c>
      <c r="L418" t="s">
        <v>631</v>
      </c>
      <c r="M418" t="str">
        <f t="array" ref="M418">IF(Table1[[#This Row],[MARK]]=MIN(IF(Table1[YEAR]=Table1[[#This Row],[YEAR]],Table1[MARK])),"Y","N")</f>
        <v>N</v>
      </c>
    </row>
    <row r="419" spans="1:13" x14ac:dyDescent="0.25">
      <c r="B419" s="3">
        <v>9.9600000000000009</v>
      </c>
      <c r="C419" t="s">
        <v>21</v>
      </c>
      <c r="D419" t="s">
        <v>102</v>
      </c>
      <c r="E419" s="1">
        <v>24747</v>
      </c>
      <c r="F419" t="s">
        <v>103</v>
      </c>
      <c r="G419">
        <v>2</v>
      </c>
      <c r="H419" t="s">
        <v>127</v>
      </c>
      <c r="I419" s="1">
        <v>36055</v>
      </c>
      <c r="J419" s="2">
        <f>YEAR(Table1[[#This Row],[DATE]])</f>
        <v>1998</v>
      </c>
      <c r="K419" t="s">
        <v>631</v>
      </c>
      <c r="L419" t="s">
        <v>631</v>
      </c>
      <c r="M419" t="str">
        <f t="array" ref="M419">IF(Table1[[#This Row],[MARK]]=MIN(IF(Table1[YEAR]=Table1[[#This Row],[YEAR]],Table1[MARK])),"Y","N")</f>
        <v>N</v>
      </c>
    </row>
    <row r="420" spans="1:13" x14ac:dyDescent="0.25">
      <c r="B420" s="3">
        <v>9.9600000000000009</v>
      </c>
      <c r="C420" t="s">
        <v>15</v>
      </c>
      <c r="D420" t="s">
        <v>104</v>
      </c>
      <c r="E420" s="1">
        <v>27028</v>
      </c>
      <c r="F420" t="s">
        <v>73</v>
      </c>
      <c r="G420" t="s">
        <v>71</v>
      </c>
      <c r="H420" t="s">
        <v>127</v>
      </c>
      <c r="I420" s="1">
        <v>36055</v>
      </c>
      <c r="J420" s="2">
        <f>YEAR(Table1[[#This Row],[DATE]])</f>
        <v>1998</v>
      </c>
      <c r="K420" t="s">
        <v>631</v>
      </c>
      <c r="L420" t="s">
        <v>631</v>
      </c>
      <c r="M420" t="str">
        <f t="array" ref="M420">IF(Table1[[#This Row],[MARK]]=MIN(IF(Table1[YEAR]=Table1[[#This Row],[YEAR]],Table1[MARK])),"Y","N")</f>
        <v>N</v>
      </c>
    </row>
    <row r="421" spans="1:13" x14ac:dyDescent="0.25">
      <c r="B421" s="3">
        <v>9.9600000000000009</v>
      </c>
      <c r="C421" t="s">
        <v>52</v>
      </c>
      <c r="D421" t="s">
        <v>119</v>
      </c>
      <c r="E421" s="1">
        <v>27849</v>
      </c>
      <c r="F421" t="s">
        <v>120</v>
      </c>
      <c r="G421">
        <v>2</v>
      </c>
      <c r="H421" t="s">
        <v>87</v>
      </c>
      <c r="I421" s="1">
        <v>36371</v>
      </c>
      <c r="J421" s="2">
        <f>YEAR(Table1[[#This Row],[DATE]])</f>
        <v>1999</v>
      </c>
      <c r="K421" t="s">
        <v>631</v>
      </c>
      <c r="L421" t="s">
        <v>631</v>
      </c>
      <c r="M421" t="str">
        <f t="array" ref="M421">IF(Table1[[#This Row],[MARK]]=MIN(IF(Table1[YEAR]=Table1[[#This Row],[YEAR]],Table1[MARK])),"Y","N")</f>
        <v>N</v>
      </c>
    </row>
    <row r="422" spans="1:13" x14ac:dyDescent="0.25">
      <c r="B422" s="3">
        <v>9.9600000000000009</v>
      </c>
      <c r="C422" t="s">
        <v>251</v>
      </c>
      <c r="D422" t="s">
        <v>58</v>
      </c>
      <c r="E422" s="1">
        <v>27233</v>
      </c>
      <c r="F422" t="s">
        <v>19</v>
      </c>
      <c r="G422" t="s">
        <v>71</v>
      </c>
      <c r="H422" t="s">
        <v>64</v>
      </c>
      <c r="I422" s="1">
        <v>36394</v>
      </c>
      <c r="J422" s="2">
        <f>YEAR(Table1[[#This Row],[DATE]])</f>
        <v>1999</v>
      </c>
      <c r="K422" t="s">
        <v>630</v>
      </c>
      <c r="L422" t="s">
        <v>631</v>
      </c>
      <c r="M422" t="str">
        <f t="array" ref="M422">IF(Table1[[#This Row],[MARK]]=MIN(IF(Table1[YEAR]=Table1[[#This Row],[YEAR]],Table1[MARK])),"Y","N")</f>
        <v>N</v>
      </c>
    </row>
    <row r="423" spans="1:13" x14ac:dyDescent="0.25">
      <c r="B423" s="3">
        <v>9.9600000000000009</v>
      </c>
      <c r="C423" t="s">
        <v>50</v>
      </c>
      <c r="D423" t="s">
        <v>83</v>
      </c>
      <c r="E423" s="1">
        <v>24665</v>
      </c>
      <c r="F423" t="s">
        <v>81</v>
      </c>
      <c r="G423" t="s">
        <v>123</v>
      </c>
      <c r="H423" t="s">
        <v>64</v>
      </c>
      <c r="I423" s="1">
        <v>36394</v>
      </c>
      <c r="J423" s="2">
        <f>YEAR(Table1[[#This Row],[DATE]])</f>
        <v>1999</v>
      </c>
      <c r="K423" t="s">
        <v>630</v>
      </c>
      <c r="L423" t="s">
        <v>631</v>
      </c>
      <c r="M423" t="str">
        <f t="array" ref="M423">IF(Table1[[#This Row],[MARK]]=MIN(IF(Table1[YEAR]=Table1[[#This Row],[YEAR]],Table1[MARK])),"Y","N")</f>
        <v>N</v>
      </c>
    </row>
    <row r="424" spans="1:13" x14ac:dyDescent="0.25">
      <c r="B424" s="3">
        <v>9.9600000000000009</v>
      </c>
      <c r="C424" t="s">
        <v>60</v>
      </c>
      <c r="D424" t="s">
        <v>177</v>
      </c>
      <c r="E424" s="1">
        <v>25090</v>
      </c>
      <c r="F424" t="s">
        <v>19</v>
      </c>
      <c r="G424" t="s">
        <v>85</v>
      </c>
      <c r="H424" t="s">
        <v>12</v>
      </c>
      <c r="I424" s="1">
        <v>36770</v>
      </c>
      <c r="J424" s="2">
        <f>YEAR(Table1[[#This Row],[DATE]])</f>
        <v>2000</v>
      </c>
      <c r="K424" t="s">
        <v>631</v>
      </c>
      <c r="L424" t="s">
        <v>631</v>
      </c>
      <c r="M424" t="str">
        <f t="array" ref="M424">IF(Table1[[#This Row],[MARK]]=MIN(IF(Table1[YEAR]=Table1[[#This Row],[YEAR]],Table1[MARK])),"Y","N")</f>
        <v>N</v>
      </c>
    </row>
    <row r="425" spans="1:13" x14ac:dyDescent="0.25">
      <c r="B425" s="3">
        <v>9.9600000000000009</v>
      </c>
      <c r="C425" t="s">
        <v>21</v>
      </c>
      <c r="D425" t="s">
        <v>58</v>
      </c>
      <c r="E425" s="1">
        <v>27233</v>
      </c>
      <c r="F425" t="s">
        <v>19</v>
      </c>
      <c r="G425">
        <v>1</v>
      </c>
      <c r="H425" t="s">
        <v>159</v>
      </c>
      <c r="I425" s="1">
        <v>36962</v>
      </c>
      <c r="J425" s="2">
        <f>YEAR(Table1[[#This Row],[DATE]])</f>
        <v>2001</v>
      </c>
      <c r="K425" t="s">
        <v>631</v>
      </c>
      <c r="L425" t="s">
        <v>631</v>
      </c>
      <c r="M425" t="str">
        <f t="array" ref="M425">IF(Table1[[#This Row],[MARK]]=MIN(IF(Table1[YEAR]=Table1[[#This Row],[YEAR]],Table1[MARK])),"Y","N")</f>
        <v>N</v>
      </c>
    </row>
    <row r="426" spans="1:13" x14ac:dyDescent="0.25">
      <c r="B426" s="3">
        <v>9.9600000000000009</v>
      </c>
      <c r="C426" t="s">
        <v>113</v>
      </c>
      <c r="D426" t="s">
        <v>206</v>
      </c>
      <c r="E426" s="1">
        <v>28509</v>
      </c>
      <c r="F426" t="s">
        <v>19</v>
      </c>
      <c r="G426" t="s">
        <v>252</v>
      </c>
      <c r="H426" t="s">
        <v>46</v>
      </c>
      <c r="I426" s="1">
        <v>37063</v>
      </c>
      <c r="J426" s="2">
        <f>YEAR(Table1[[#This Row],[DATE]])</f>
        <v>2001</v>
      </c>
      <c r="K426" t="s">
        <v>631</v>
      </c>
      <c r="L426" t="s">
        <v>631</v>
      </c>
      <c r="M426" t="str">
        <f t="array" ref="M426">IF(Table1[[#This Row],[MARK]]=MIN(IF(Table1[YEAR]=Table1[[#This Row],[YEAR]],Table1[MARK])),"Y","N")</f>
        <v>N</v>
      </c>
    </row>
    <row r="427" spans="1:13" x14ac:dyDescent="0.25">
      <c r="B427" s="3">
        <v>9.9600000000000009</v>
      </c>
      <c r="C427" t="s">
        <v>54</v>
      </c>
      <c r="D427" t="s">
        <v>58</v>
      </c>
      <c r="E427" s="1">
        <v>27233</v>
      </c>
      <c r="F427" t="s">
        <v>19</v>
      </c>
      <c r="G427">
        <v>1</v>
      </c>
      <c r="H427" t="s">
        <v>217</v>
      </c>
      <c r="I427" s="1">
        <v>37078</v>
      </c>
      <c r="J427" s="2">
        <f>YEAR(Table1[[#This Row],[DATE]])</f>
        <v>2001</v>
      </c>
      <c r="K427" t="s">
        <v>631</v>
      </c>
      <c r="L427" t="s">
        <v>631</v>
      </c>
      <c r="M427" t="str">
        <f t="array" ref="M427">IF(Table1[[#This Row],[MARK]]=MIN(IF(Table1[YEAR]=Table1[[#This Row],[YEAR]],Table1[MARK])),"Y","N")</f>
        <v>N</v>
      </c>
    </row>
    <row r="428" spans="1:13" x14ac:dyDescent="0.25">
      <c r="B428" s="3">
        <v>9.9600000000000009</v>
      </c>
      <c r="C428" t="s">
        <v>91</v>
      </c>
      <c r="D428" t="s">
        <v>53</v>
      </c>
      <c r="E428" s="1">
        <v>29992</v>
      </c>
      <c r="F428" t="s">
        <v>19</v>
      </c>
      <c r="G428" t="s">
        <v>157</v>
      </c>
      <c r="H428" t="s">
        <v>160</v>
      </c>
      <c r="I428" s="1">
        <v>38179</v>
      </c>
      <c r="J428" s="2">
        <f>YEAR(Table1[[#This Row],[DATE]])</f>
        <v>2004</v>
      </c>
      <c r="K428" t="s">
        <v>631</v>
      </c>
      <c r="L428" t="s">
        <v>631</v>
      </c>
      <c r="M428" t="str">
        <f t="array" ref="M428">IF(Table1[[#This Row],[MARK]]=MIN(IF(Table1[YEAR]=Table1[[#This Row],[YEAR]],Table1[MARK])),"Y","N")</f>
        <v>N</v>
      </c>
    </row>
    <row r="429" spans="1:13" x14ac:dyDescent="0.25">
      <c r="B429" s="3">
        <v>9.9600000000000009</v>
      </c>
      <c r="C429" t="s">
        <v>27</v>
      </c>
      <c r="D429" t="s">
        <v>53</v>
      </c>
      <c r="E429" s="1">
        <v>29992</v>
      </c>
      <c r="F429" t="s">
        <v>19</v>
      </c>
      <c r="G429" t="s">
        <v>141</v>
      </c>
      <c r="H429" t="s">
        <v>59</v>
      </c>
      <c r="I429" s="1">
        <v>38220</v>
      </c>
      <c r="J429" s="2">
        <f>YEAR(Table1[[#This Row],[DATE]])</f>
        <v>2004</v>
      </c>
      <c r="K429" t="s">
        <v>631</v>
      </c>
      <c r="L429" t="s">
        <v>631</v>
      </c>
      <c r="M429" t="str">
        <f t="array" ref="M429">IF(Table1[[#This Row],[MARK]]=MIN(IF(Table1[YEAR]=Table1[[#This Row],[YEAR]],Table1[MARK])),"Y","N")</f>
        <v>N</v>
      </c>
    </row>
    <row r="430" spans="1:13" x14ac:dyDescent="0.25">
      <c r="A430">
        <v>61</v>
      </c>
      <c r="B430" s="3">
        <v>9.9600000000000009</v>
      </c>
      <c r="C430" t="s">
        <v>43</v>
      </c>
      <c r="D430" t="s">
        <v>253</v>
      </c>
      <c r="E430" s="1">
        <v>30323</v>
      </c>
      <c r="F430" t="s">
        <v>73</v>
      </c>
      <c r="G430">
        <v>1</v>
      </c>
      <c r="H430" t="s">
        <v>75</v>
      </c>
      <c r="I430" s="1">
        <v>38528</v>
      </c>
      <c r="J430" s="2">
        <f>YEAR(Table1[[#This Row],[DATE]])</f>
        <v>2005</v>
      </c>
      <c r="K430" t="s">
        <v>631</v>
      </c>
      <c r="L430" t="s">
        <v>631</v>
      </c>
      <c r="M430" t="str">
        <f t="array" ref="M430">IF(Table1[[#This Row],[MARK]]=MIN(IF(Table1[YEAR]=Table1[[#This Row],[YEAR]],Table1[MARK])),"Y","N")</f>
        <v>N</v>
      </c>
    </row>
    <row r="431" spans="1:13" x14ac:dyDescent="0.25">
      <c r="B431" s="3">
        <v>9.9600000000000009</v>
      </c>
      <c r="C431" t="s">
        <v>52</v>
      </c>
      <c r="D431" t="s">
        <v>53</v>
      </c>
      <c r="E431" s="1">
        <v>29992</v>
      </c>
      <c r="F431" t="s">
        <v>19</v>
      </c>
      <c r="G431" t="s">
        <v>25</v>
      </c>
      <c r="H431" t="s">
        <v>36</v>
      </c>
      <c r="I431" s="1">
        <v>38541</v>
      </c>
      <c r="J431" s="2">
        <f>YEAR(Table1[[#This Row],[DATE]])</f>
        <v>2005</v>
      </c>
      <c r="K431" t="s">
        <v>631</v>
      </c>
      <c r="L431" t="s">
        <v>631</v>
      </c>
      <c r="M431" t="str">
        <f t="array" ref="M431">IF(Table1[[#This Row],[MARK]]=MIN(IF(Table1[YEAR]=Table1[[#This Row],[YEAR]],Table1[MARK])),"Y","N")</f>
        <v>N</v>
      </c>
    </row>
    <row r="432" spans="1:13" x14ac:dyDescent="0.25">
      <c r="B432" s="3">
        <v>9.9600000000000009</v>
      </c>
      <c r="C432" t="s">
        <v>40</v>
      </c>
      <c r="D432" t="s">
        <v>28</v>
      </c>
      <c r="E432" s="1">
        <v>30278</v>
      </c>
      <c r="F432" t="s">
        <v>11</v>
      </c>
      <c r="G432" t="s">
        <v>48</v>
      </c>
      <c r="H432" t="s">
        <v>128</v>
      </c>
      <c r="I432" s="1">
        <v>38870</v>
      </c>
      <c r="J432" s="2">
        <f>YEAR(Table1[[#This Row],[DATE]])</f>
        <v>2006</v>
      </c>
      <c r="K432" t="s">
        <v>631</v>
      </c>
      <c r="L432" t="s">
        <v>631</v>
      </c>
      <c r="M432" t="str">
        <f t="array" ref="M432">IF(Table1[[#This Row],[MARK]]=MIN(IF(Table1[YEAR]=Table1[[#This Row],[YEAR]],Table1[MARK])),"Y","N")</f>
        <v>N</v>
      </c>
    </row>
    <row r="433" spans="1:13" x14ac:dyDescent="0.25">
      <c r="B433" s="3">
        <v>9.9600000000000009</v>
      </c>
      <c r="C433" t="s">
        <v>78</v>
      </c>
      <c r="D433" t="s">
        <v>18</v>
      </c>
      <c r="E433" s="1">
        <v>30172</v>
      </c>
      <c r="F433" t="s">
        <v>19</v>
      </c>
      <c r="G433">
        <v>2</v>
      </c>
      <c r="H433" t="s">
        <v>12</v>
      </c>
      <c r="I433" s="1">
        <v>38963</v>
      </c>
      <c r="J433" s="2">
        <f>YEAR(Table1[[#This Row],[DATE]])</f>
        <v>2006</v>
      </c>
      <c r="K433" t="s">
        <v>631</v>
      </c>
      <c r="L433" t="s">
        <v>631</v>
      </c>
      <c r="M433" t="str">
        <f t="array" ref="M433">IF(Table1[[#This Row],[MARK]]=MIN(IF(Table1[YEAR]=Table1[[#This Row],[YEAR]],Table1[MARK])),"Y","N")</f>
        <v>N</v>
      </c>
    </row>
    <row r="434" spans="1:13" x14ac:dyDescent="0.25">
      <c r="B434" s="3">
        <v>9.9600000000000009</v>
      </c>
      <c r="C434" t="s">
        <v>78</v>
      </c>
      <c r="D434" t="s">
        <v>28</v>
      </c>
      <c r="E434" s="1">
        <v>30278</v>
      </c>
      <c r="F434" t="s">
        <v>11</v>
      </c>
      <c r="G434">
        <v>3</v>
      </c>
      <c r="H434" t="s">
        <v>95</v>
      </c>
      <c r="I434" s="1">
        <v>39320</v>
      </c>
      <c r="J434" s="2">
        <f>YEAR(Table1[[#This Row],[DATE]])</f>
        <v>2007</v>
      </c>
      <c r="K434" t="s">
        <v>630</v>
      </c>
      <c r="L434" t="s">
        <v>631</v>
      </c>
      <c r="M434" t="str">
        <f t="array" ref="M434">IF(Table1[[#This Row],[MARK]]=MIN(IF(Table1[YEAR]=Table1[[#This Row],[YEAR]],Table1[MARK])),"Y","N")</f>
        <v>N</v>
      </c>
    </row>
    <row r="435" spans="1:13" x14ac:dyDescent="0.25">
      <c r="A435">
        <v>61</v>
      </c>
      <c r="B435" s="3">
        <v>9.9600000000000009</v>
      </c>
      <c r="C435" t="s">
        <v>15</v>
      </c>
      <c r="D435" t="s">
        <v>254</v>
      </c>
      <c r="E435" s="1">
        <v>31040</v>
      </c>
      <c r="F435" t="s">
        <v>19</v>
      </c>
      <c r="G435">
        <v>1</v>
      </c>
      <c r="H435" t="s">
        <v>20</v>
      </c>
      <c r="I435" s="1">
        <v>39353</v>
      </c>
      <c r="J435" s="2">
        <f>YEAR(Table1[[#This Row],[DATE]])</f>
        <v>2007</v>
      </c>
      <c r="K435" t="s">
        <v>631</v>
      </c>
      <c r="L435" t="s">
        <v>631</v>
      </c>
      <c r="M435" t="str">
        <f t="array" ref="M435">IF(Table1[[#This Row],[MARK]]=MIN(IF(Table1[YEAR]=Table1[[#This Row],[YEAR]],Table1[MARK])),"Y","N")</f>
        <v>N</v>
      </c>
    </row>
    <row r="436" spans="1:13" x14ac:dyDescent="0.25">
      <c r="B436" s="3">
        <v>9.9600000000000009</v>
      </c>
      <c r="C436" t="s">
        <v>89</v>
      </c>
      <c r="D436" t="s">
        <v>139</v>
      </c>
      <c r="E436" s="1">
        <v>31759</v>
      </c>
      <c r="F436" t="s">
        <v>19</v>
      </c>
      <c r="G436" t="s">
        <v>25</v>
      </c>
      <c r="H436" t="s">
        <v>255</v>
      </c>
      <c r="I436" s="1">
        <v>39517</v>
      </c>
      <c r="J436" s="2">
        <f>YEAR(Table1[[#This Row],[DATE]])</f>
        <v>2008</v>
      </c>
      <c r="K436" t="s">
        <v>631</v>
      </c>
      <c r="L436" t="s">
        <v>631</v>
      </c>
      <c r="M436" t="str">
        <f t="array" ref="M436">IF(Table1[[#This Row],[MARK]]=MIN(IF(Table1[YEAR]=Table1[[#This Row],[YEAR]],Table1[MARK])),"Y","N")</f>
        <v>N</v>
      </c>
    </row>
    <row r="437" spans="1:13" x14ac:dyDescent="0.25">
      <c r="B437" s="3">
        <v>9.9600000000000009</v>
      </c>
      <c r="C437" t="s">
        <v>49</v>
      </c>
      <c r="D437" t="s">
        <v>28</v>
      </c>
      <c r="E437" s="1">
        <v>30278</v>
      </c>
      <c r="F437" t="s">
        <v>11</v>
      </c>
      <c r="G437" t="s">
        <v>71</v>
      </c>
      <c r="H437" t="s">
        <v>75</v>
      </c>
      <c r="I437" s="1">
        <v>39620</v>
      </c>
      <c r="J437" s="2">
        <f>YEAR(Table1[[#This Row],[DATE]])</f>
        <v>2008</v>
      </c>
      <c r="K437" t="s">
        <v>631</v>
      </c>
      <c r="L437" t="s">
        <v>631</v>
      </c>
      <c r="M437" t="str">
        <f t="array" ref="M437">IF(Table1[[#This Row],[MARK]]=MIN(IF(Table1[YEAR]=Table1[[#This Row],[YEAR]],Table1[MARK])),"Y","N")</f>
        <v>N</v>
      </c>
    </row>
    <row r="438" spans="1:13" x14ac:dyDescent="0.25">
      <c r="B438" s="3">
        <v>9.9600000000000009</v>
      </c>
      <c r="C438" t="s">
        <v>24</v>
      </c>
      <c r="D438" t="s">
        <v>133</v>
      </c>
      <c r="E438" s="1">
        <v>31443</v>
      </c>
      <c r="F438" t="s">
        <v>19</v>
      </c>
      <c r="G438" t="s">
        <v>48</v>
      </c>
      <c r="H438" t="s">
        <v>46</v>
      </c>
      <c r="I438" s="1">
        <v>39627</v>
      </c>
      <c r="J438" s="2">
        <f>YEAR(Table1[[#This Row],[DATE]])</f>
        <v>2008</v>
      </c>
      <c r="K438" t="s">
        <v>631</v>
      </c>
      <c r="L438" t="s">
        <v>631</v>
      </c>
      <c r="M438" t="str">
        <f t="array" ref="M438">IF(Table1[[#This Row],[MARK]]=MIN(IF(Table1[YEAR]=Table1[[#This Row],[YEAR]],Table1[MARK])),"Y","N")</f>
        <v>N</v>
      </c>
    </row>
    <row r="439" spans="1:13" x14ac:dyDescent="0.25">
      <c r="B439" s="3">
        <v>9.9600000000000009</v>
      </c>
      <c r="C439" t="s">
        <v>49</v>
      </c>
      <c r="D439" t="s">
        <v>22</v>
      </c>
      <c r="E439" s="1">
        <v>32868</v>
      </c>
      <c r="F439" t="s">
        <v>11</v>
      </c>
      <c r="G439">
        <v>3</v>
      </c>
      <c r="H439" t="s">
        <v>36</v>
      </c>
      <c r="I439" s="1">
        <v>40004</v>
      </c>
      <c r="J439" s="2">
        <f>YEAR(Table1[[#This Row],[DATE]])</f>
        <v>2009</v>
      </c>
      <c r="K439" t="s">
        <v>631</v>
      </c>
      <c r="L439" t="s">
        <v>631</v>
      </c>
      <c r="M439" t="str">
        <f t="array" ref="M439">IF(Table1[[#This Row],[MARK]]=MIN(IF(Table1[YEAR]=Table1[[#This Row],[YEAR]],Table1[MARK])),"Y","N")</f>
        <v>N</v>
      </c>
    </row>
    <row r="440" spans="1:13" x14ac:dyDescent="0.25">
      <c r="B440" s="3">
        <v>9.9600000000000009</v>
      </c>
      <c r="C440" t="s">
        <v>49</v>
      </c>
      <c r="D440" t="s">
        <v>165</v>
      </c>
      <c r="E440" s="1">
        <v>31664</v>
      </c>
      <c r="F440" t="s">
        <v>166</v>
      </c>
      <c r="G440" t="s">
        <v>29</v>
      </c>
      <c r="H440" t="s">
        <v>36</v>
      </c>
      <c r="I440" s="1">
        <v>40004</v>
      </c>
      <c r="J440" s="2">
        <f>YEAR(Table1[[#This Row],[DATE]])</f>
        <v>2009</v>
      </c>
      <c r="K440" t="s">
        <v>631</v>
      </c>
      <c r="L440" t="s">
        <v>631</v>
      </c>
      <c r="M440" t="str">
        <f t="array" ref="M440">IF(Table1[[#This Row],[MARK]]=MIN(IF(Table1[YEAR]=Table1[[#This Row],[YEAR]],Table1[MARK])),"Y","N")</f>
        <v>N</v>
      </c>
    </row>
    <row r="441" spans="1:13" x14ac:dyDescent="0.25">
      <c r="B441" s="3">
        <v>9.9600000000000009</v>
      </c>
      <c r="C441" t="s">
        <v>21</v>
      </c>
      <c r="D441" t="s">
        <v>18</v>
      </c>
      <c r="E441" s="1">
        <v>30172</v>
      </c>
      <c r="F441" t="s">
        <v>19</v>
      </c>
      <c r="G441" t="s">
        <v>48</v>
      </c>
      <c r="H441" t="s">
        <v>36</v>
      </c>
      <c r="I441" s="1">
        <v>40004</v>
      </c>
      <c r="J441" s="2">
        <f>YEAR(Table1[[#This Row],[DATE]])</f>
        <v>2009</v>
      </c>
      <c r="K441" t="s">
        <v>631</v>
      </c>
      <c r="L441" t="s">
        <v>631</v>
      </c>
      <c r="M441" t="str">
        <f t="array" ref="M441">IF(Table1[[#This Row],[MARK]]=MIN(IF(Table1[YEAR]=Table1[[#This Row],[YEAR]],Table1[MARK])),"Y","N")</f>
        <v>N</v>
      </c>
    </row>
    <row r="442" spans="1:13" x14ac:dyDescent="0.25">
      <c r="B442" s="3">
        <v>9.9600000000000009</v>
      </c>
      <c r="C442" t="s">
        <v>27</v>
      </c>
      <c r="D442" t="s">
        <v>165</v>
      </c>
      <c r="E442" s="1">
        <v>31664</v>
      </c>
      <c r="F442" t="s">
        <v>166</v>
      </c>
      <c r="G442" t="s">
        <v>171</v>
      </c>
      <c r="H442" t="s">
        <v>12</v>
      </c>
      <c r="I442" s="1">
        <v>40041</v>
      </c>
      <c r="J442" s="2">
        <f>YEAR(Table1[[#This Row],[DATE]])</f>
        <v>2009</v>
      </c>
      <c r="K442" t="s">
        <v>630</v>
      </c>
      <c r="L442" t="s">
        <v>631</v>
      </c>
      <c r="M442" t="str">
        <f t="array" ref="M442">IF(Table1[[#This Row],[MARK]]=MIN(IF(Table1[YEAR]=Table1[[#This Row],[YEAR]],Table1[MARK])),"Y","N")</f>
        <v>N</v>
      </c>
    </row>
    <row r="443" spans="1:13" x14ac:dyDescent="0.25">
      <c r="B443" s="3">
        <v>9.9600000000000009</v>
      </c>
      <c r="C443" t="s">
        <v>69</v>
      </c>
      <c r="D443" t="s">
        <v>22</v>
      </c>
      <c r="E443" s="1">
        <v>32868</v>
      </c>
      <c r="F443" t="s">
        <v>11</v>
      </c>
      <c r="G443">
        <v>2</v>
      </c>
      <c r="H443" t="s">
        <v>23</v>
      </c>
      <c r="I443" s="1">
        <v>40367</v>
      </c>
      <c r="J443" s="2">
        <f>YEAR(Table1[[#This Row],[DATE]])</f>
        <v>2010</v>
      </c>
      <c r="K443" t="s">
        <v>631</v>
      </c>
      <c r="L443" t="s">
        <v>631</v>
      </c>
      <c r="M443" t="str">
        <f t="array" ref="M443">IF(Table1[[#This Row],[MARK]]=MIN(IF(Table1[YEAR]=Table1[[#This Row],[YEAR]],Table1[MARK])),"Y","N")</f>
        <v>N</v>
      </c>
    </row>
    <row r="444" spans="1:13" x14ac:dyDescent="0.25">
      <c r="B444" s="3">
        <v>9.9600000000000009</v>
      </c>
      <c r="C444" t="s">
        <v>167</v>
      </c>
      <c r="D444" t="s">
        <v>28</v>
      </c>
      <c r="E444" s="1">
        <v>30278</v>
      </c>
      <c r="F444" t="s">
        <v>11</v>
      </c>
      <c r="G444">
        <v>2</v>
      </c>
      <c r="H444" t="s">
        <v>42</v>
      </c>
      <c r="I444" s="1">
        <v>40369</v>
      </c>
      <c r="J444" s="2">
        <f>YEAR(Table1[[#This Row],[DATE]])</f>
        <v>2010</v>
      </c>
      <c r="K444" t="s">
        <v>631</v>
      </c>
      <c r="L444" t="s">
        <v>631</v>
      </c>
      <c r="M444" t="str">
        <f t="array" ref="M444">IF(Table1[[#This Row],[MARK]]=MIN(IF(Table1[YEAR]=Table1[[#This Row],[YEAR]],Table1[MARK])),"Y","N")</f>
        <v>N</v>
      </c>
    </row>
    <row r="445" spans="1:13" x14ac:dyDescent="0.25">
      <c r="B445" s="3">
        <v>9.9600000000000009</v>
      </c>
      <c r="C445" t="s">
        <v>234</v>
      </c>
      <c r="D445" t="s">
        <v>18</v>
      </c>
      <c r="E445" s="1">
        <v>30172</v>
      </c>
      <c r="F445" t="s">
        <v>19</v>
      </c>
      <c r="G445" t="s">
        <v>48</v>
      </c>
      <c r="H445" t="s">
        <v>42</v>
      </c>
      <c r="I445" s="1">
        <v>40369</v>
      </c>
      <c r="J445" s="2">
        <f>YEAR(Table1[[#This Row],[DATE]])</f>
        <v>2010</v>
      </c>
      <c r="K445" t="s">
        <v>631</v>
      </c>
      <c r="L445" t="s">
        <v>631</v>
      </c>
      <c r="M445" t="str">
        <f t="array" ref="M445">IF(Table1[[#This Row],[MARK]]=MIN(IF(Table1[YEAR]=Table1[[#This Row],[YEAR]],Table1[MARK])),"Y","N")</f>
        <v>N</v>
      </c>
    </row>
    <row r="446" spans="1:13" x14ac:dyDescent="0.25">
      <c r="B446" s="3">
        <v>9.9600000000000009</v>
      </c>
      <c r="C446" t="s">
        <v>57</v>
      </c>
      <c r="D446" t="s">
        <v>56</v>
      </c>
      <c r="E446" s="1">
        <v>31331</v>
      </c>
      <c r="F446" t="s">
        <v>11</v>
      </c>
      <c r="G446">
        <v>1</v>
      </c>
      <c r="H446" t="s">
        <v>12</v>
      </c>
      <c r="I446" s="1">
        <v>40412</v>
      </c>
      <c r="J446" s="2">
        <f>YEAR(Table1[[#This Row],[DATE]])</f>
        <v>2010</v>
      </c>
      <c r="K446" t="s">
        <v>631</v>
      </c>
      <c r="L446" t="s">
        <v>631</v>
      </c>
      <c r="M446" t="str">
        <f t="array" ref="M446">IF(Table1[[#This Row],[MARK]]=MIN(IF(Table1[YEAR]=Table1[[#This Row],[YEAR]],Table1[MARK])),"Y","N")</f>
        <v>N</v>
      </c>
    </row>
    <row r="447" spans="1:13" x14ac:dyDescent="0.25">
      <c r="B447" s="3">
        <v>9.9600000000000009</v>
      </c>
      <c r="C447" t="s">
        <v>31</v>
      </c>
      <c r="D447" t="s">
        <v>96</v>
      </c>
      <c r="E447" s="1">
        <v>31161</v>
      </c>
      <c r="F447" t="s">
        <v>19</v>
      </c>
      <c r="G447" t="s">
        <v>25</v>
      </c>
      <c r="H447" t="s">
        <v>256</v>
      </c>
      <c r="I447" s="1">
        <v>40656</v>
      </c>
      <c r="J447" s="2">
        <f>YEAR(Table1[[#This Row],[DATE]])</f>
        <v>2011</v>
      </c>
      <c r="K447" t="s">
        <v>631</v>
      </c>
      <c r="L447" t="s">
        <v>631</v>
      </c>
      <c r="M447" t="str">
        <f t="array" ref="M447">IF(Table1[[#This Row],[MARK]]=MIN(IF(Table1[YEAR]=Table1[[#This Row],[YEAR]],Table1[MARK])),"Y","N")</f>
        <v>N</v>
      </c>
    </row>
    <row r="448" spans="1:13" x14ac:dyDescent="0.25">
      <c r="B448" s="3">
        <v>9.9600000000000009</v>
      </c>
      <c r="C448" t="s">
        <v>31</v>
      </c>
      <c r="D448" t="s">
        <v>153</v>
      </c>
      <c r="E448" s="1">
        <v>32970</v>
      </c>
      <c r="F448" t="s">
        <v>11</v>
      </c>
      <c r="G448" t="s">
        <v>257</v>
      </c>
      <c r="H448" t="s">
        <v>62</v>
      </c>
      <c r="I448" s="1">
        <v>40698</v>
      </c>
      <c r="J448" s="2">
        <f>YEAR(Table1[[#This Row],[DATE]])</f>
        <v>2011</v>
      </c>
      <c r="K448" t="s">
        <v>631</v>
      </c>
      <c r="L448" t="s">
        <v>631</v>
      </c>
      <c r="M448" t="str">
        <f t="array" ref="M448">IF(Table1[[#This Row],[MARK]]=MIN(IF(Table1[YEAR]=Table1[[#This Row],[YEAR]],Table1[MARK])),"Y","N")</f>
        <v>N</v>
      </c>
    </row>
    <row r="449" spans="1:13" x14ac:dyDescent="0.25">
      <c r="B449" s="3">
        <v>9.9600000000000009</v>
      </c>
      <c r="C449" t="s">
        <v>9</v>
      </c>
      <c r="D449" t="s">
        <v>183</v>
      </c>
      <c r="E449" s="1">
        <v>33035</v>
      </c>
      <c r="F449" t="s">
        <v>184</v>
      </c>
      <c r="G449">
        <v>2</v>
      </c>
      <c r="H449" t="s">
        <v>232</v>
      </c>
      <c r="I449" s="1">
        <v>40701</v>
      </c>
      <c r="J449" s="2">
        <f>YEAR(Table1[[#This Row],[DATE]])</f>
        <v>2011</v>
      </c>
      <c r="K449" t="s">
        <v>631</v>
      </c>
      <c r="L449" t="s">
        <v>631</v>
      </c>
      <c r="M449" t="str">
        <f t="array" ref="M449">IF(Table1[[#This Row],[MARK]]=MIN(IF(Table1[YEAR]=Table1[[#This Row],[YEAR]],Table1[MARK])),"Y","N")</f>
        <v>N</v>
      </c>
    </row>
    <row r="450" spans="1:13" x14ac:dyDescent="0.25">
      <c r="A450">
        <v>61</v>
      </c>
      <c r="B450" s="3">
        <v>9.9600000000000009</v>
      </c>
      <c r="C450" t="s">
        <v>37</v>
      </c>
      <c r="D450" t="s">
        <v>258</v>
      </c>
      <c r="E450" s="1">
        <v>32839</v>
      </c>
      <c r="F450" t="s">
        <v>19</v>
      </c>
      <c r="G450" t="s">
        <v>29</v>
      </c>
      <c r="H450" t="s">
        <v>144</v>
      </c>
      <c r="I450" s="1">
        <v>41066</v>
      </c>
      <c r="J450" s="2">
        <f>YEAR(Table1[[#This Row],[DATE]])</f>
        <v>2012</v>
      </c>
      <c r="K450" t="s">
        <v>631</v>
      </c>
      <c r="L450" t="s">
        <v>631</v>
      </c>
      <c r="M450" t="str">
        <f t="array" ref="M450">IF(Table1[[#This Row],[MARK]]=MIN(IF(Table1[YEAR]=Table1[[#This Row],[YEAR]],Table1[MARK])),"Y","N")</f>
        <v>N</v>
      </c>
    </row>
    <row r="451" spans="1:13" x14ac:dyDescent="0.25">
      <c r="B451" s="3">
        <v>9.9600000000000009</v>
      </c>
      <c r="C451" t="s">
        <v>37</v>
      </c>
      <c r="D451" t="s">
        <v>72</v>
      </c>
      <c r="E451" s="1">
        <v>31205</v>
      </c>
      <c r="F451" t="s">
        <v>73</v>
      </c>
      <c r="G451" t="s">
        <v>197</v>
      </c>
      <c r="H451" t="s">
        <v>75</v>
      </c>
      <c r="I451" s="1">
        <v>41083</v>
      </c>
      <c r="J451" s="2">
        <f>YEAR(Table1[[#This Row],[DATE]])</f>
        <v>2012</v>
      </c>
      <c r="K451" t="s">
        <v>631</v>
      </c>
      <c r="L451" t="s">
        <v>631</v>
      </c>
      <c r="M451" t="str">
        <f t="array" ref="M451">IF(Table1[[#This Row],[MARK]]=MIN(IF(Table1[YEAR]=Table1[[#This Row],[YEAR]],Table1[MARK])),"Y","N")</f>
        <v>N</v>
      </c>
    </row>
    <row r="452" spans="1:13" x14ac:dyDescent="0.25">
      <c r="B452" s="3">
        <v>9.9600000000000009</v>
      </c>
      <c r="C452" t="s">
        <v>33</v>
      </c>
      <c r="D452" t="s">
        <v>140</v>
      </c>
      <c r="E452" s="1">
        <v>28463</v>
      </c>
      <c r="F452" t="s">
        <v>19</v>
      </c>
      <c r="G452">
        <v>5</v>
      </c>
      <c r="H452" t="s">
        <v>46</v>
      </c>
      <c r="I452" s="1">
        <v>41084</v>
      </c>
      <c r="J452" s="2">
        <f>YEAR(Table1[[#This Row],[DATE]])</f>
        <v>2012</v>
      </c>
      <c r="K452" t="s">
        <v>631</v>
      </c>
      <c r="L452" t="s">
        <v>631</v>
      </c>
      <c r="M452" t="str">
        <f t="array" ref="M452">IF(Table1[[#This Row],[MARK]]=MIN(IF(Table1[YEAR]=Table1[[#This Row],[YEAR]],Table1[MARK])),"Y","N")</f>
        <v>N</v>
      </c>
    </row>
    <row r="453" spans="1:13" x14ac:dyDescent="0.25">
      <c r="B453" s="3">
        <v>9.9600000000000009</v>
      </c>
      <c r="C453" t="s">
        <v>13</v>
      </c>
      <c r="D453" t="s">
        <v>22</v>
      </c>
      <c r="E453" s="1">
        <v>32868</v>
      </c>
      <c r="F453" t="s">
        <v>11</v>
      </c>
      <c r="G453" t="s">
        <v>211</v>
      </c>
      <c r="H453" t="s">
        <v>84</v>
      </c>
      <c r="I453" s="1">
        <v>41089</v>
      </c>
      <c r="J453" s="2">
        <f>YEAR(Table1[[#This Row],[DATE]])</f>
        <v>2012</v>
      </c>
      <c r="K453" t="s">
        <v>631</v>
      </c>
      <c r="L453" t="s">
        <v>631</v>
      </c>
      <c r="M453" t="str">
        <f t="array" ref="M453">IF(Table1[[#This Row],[MARK]]=MIN(IF(Table1[YEAR]=Table1[[#This Row],[YEAR]],Table1[MARK])),"Y","N")</f>
        <v>N</v>
      </c>
    </row>
    <row r="454" spans="1:13" x14ac:dyDescent="0.25">
      <c r="B454" s="3">
        <v>9.9600000000000009</v>
      </c>
      <c r="C454" t="s">
        <v>43</v>
      </c>
      <c r="D454" t="s">
        <v>134</v>
      </c>
      <c r="E454" s="1">
        <v>32611</v>
      </c>
      <c r="F454" t="s">
        <v>19</v>
      </c>
      <c r="G454" t="s">
        <v>157</v>
      </c>
      <c r="H454" t="s">
        <v>268</v>
      </c>
      <c r="I454" s="1">
        <v>41126</v>
      </c>
      <c r="J454" s="2">
        <f>YEAR(Table1[[#This Row],[DATE]])</f>
        <v>2012</v>
      </c>
      <c r="K454" t="s">
        <v>631</v>
      </c>
      <c r="L454" t="s">
        <v>631</v>
      </c>
      <c r="M454" t="str">
        <f t="array" ref="M454">IF(Table1[[#This Row],[MARK]]=MIN(IF(Table1[YEAR]=Table1[[#This Row],[YEAR]],Table1[MARK])),"Y","N")</f>
        <v>N</v>
      </c>
    </row>
    <row r="455" spans="1:13" x14ac:dyDescent="0.25">
      <c r="B455" s="3">
        <v>9.9600000000000009</v>
      </c>
      <c r="C455" t="s">
        <v>113</v>
      </c>
      <c r="D455" t="s">
        <v>56</v>
      </c>
      <c r="E455" s="1">
        <v>31331</v>
      </c>
      <c r="F455" t="s">
        <v>11</v>
      </c>
      <c r="G455">
        <v>2</v>
      </c>
      <c r="H455" t="s">
        <v>35</v>
      </c>
      <c r="I455" s="1">
        <v>41159</v>
      </c>
      <c r="J455" s="2">
        <f>YEAR(Table1[[#This Row],[DATE]])</f>
        <v>2012</v>
      </c>
      <c r="K455" t="s">
        <v>631</v>
      </c>
      <c r="L455" t="s">
        <v>631</v>
      </c>
      <c r="M455" t="str">
        <f t="array" ref="M455">IF(Table1[[#This Row],[MARK]]=MIN(IF(Table1[YEAR]=Table1[[#This Row],[YEAR]],Table1[MARK])),"Y","N")</f>
        <v>N</v>
      </c>
    </row>
    <row r="456" spans="1:13" x14ac:dyDescent="0.25">
      <c r="B456" s="3">
        <v>9.9600000000000009</v>
      </c>
      <c r="C456" t="s">
        <v>57</v>
      </c>
      <c r="D456" t="s">
        <v>96</v>
      </c>
      <c r="E456" s="1">
        <v>31161</v>
      </c>
      <c r="F456" t="s">
        <v>19</v>
      </c>
      <c r="G456">
        <v>2</v>
      </c>
      <c r="H456" t="s">
        <v>125</v>
      </c>
      <c r="I456" s="1">
        <v>41354</v>
      </c>
      <c r="J456" s="2">
        <f>YEAR(Table1[[#This Row],[DATE]])</f>
        <v>2013</v>
      </c>
      <c r="K456" t="s">
        <v>631</v>
      </c>
      <c r="L456" t="s">
        <v>631</v>
      </c>
      <c r="M456" t="str">
        <f t="array" ref="M456">IF(Table1[[#This Row],[MARK]]=MIN(IF(Table1[YEAR]=Table1[[#This Row],[YEAR]],Table1[MARK])),"Y","N")</f>
        <v>N</v>
      </c>
    </row>
    <row r="457" spans="1:13" x14ac:dyDescent="0.25">
      <c r="B457" s="3">
        <v>9.9600000000000009</v>
      </c>
      <c r="C457" t="s">
        <v>13</v>
      </c>
      <c r="D457" t="s">
        <v>198</v>
      </c>
      <c r="E457" s="1">
        <v>33613</v>
      </c>
      <c r="F457" t="s">
        <v>11</v>
      </c>
      <c r="G457" t="s">
        <v>25</v>
      </c>
      <c r="H457" t="s">
        <v>84</v>
      </c>
      <c r="I457" s="1">
        <v>41433</v>
      </c>
      <c r="J457" s="2">
        <f>YEAR(Table1[[#This Row],[DATE]])</f>
        <v>2013</v>
      </c>
      <c r="K457" t="s">
        <v>631</v>
      </c>
      <c r="L457" t="s">
        <v>631</v>
      </c>
      <c r="M457" t="str">
        <f t="array" ref="M457">IF(Table1[[#This Row],[MARK]]=MIN(IF(Table1[YEAR]=Table1[[#This Row],[YEAR]],Table1[MARK])),"Y","N")</f>
        <v>N</v>
      </c>
    </row>
    <row r="458" spans="1:13" x14ac:dyDescent="0.25">
      <c r="B458" s="3">
        <v>9.9600000000000009</v>
      </c>
      <c r="C458" t="s">
        <v>17</v>
      </c>
      <c r="D458" t="s">
        <v>96</v>
      </c>
      <c r="E458" s="1">
        <v>31161</v>
      </c>
      <c r="F458" t="s">
        <v>19</v>
      </c>
      <c r="G458" t="s">
        <v>197</v>
      </c>
      <c r="H458" t="s">
        <v>23</v>
      </c>
      <c r="I458" s="1">
        <v>41459</v>
      </c>
      <c r="J458" s="2">
        <f>YEAR(Table1[[#This Row],[DATE]])</f>
        <v>2013</v>
      </c>
      <c r="K458" t="s">
        <v>631</v>
      </c>
      <c r="L458" t="s">
        <v>631</v>
      </c>
      <c r="M458" t="str">
        <f t="array" ref="M458">IF(Table1[[#This Row],[MARK]]=MIN(IF(Table1[YEAR]=Table1[[#This Row],[YEAR]],Table1[MARK])),"Y","N")</f>
        <v>N</v>
      </c>
    </row>
    <row r="459" spans="1:13" x14ac:dyDescent="0.25">
      <c r="A459">
        <v>61</v>
      </c>
      <c r="B459" s="3">
        <v>9.9600000000000009</v>
      </c>
      <c r="C459" t="s">
        <v>54</v>
      </c>
      <c r="D459" t="s">
        <v>259</v>
      </c>
      <c r="E459" s="1">
        <v>32854</v>
      </c>
      <c r="F459" t="s">
        <v>19</v>
      </c>
      <c r="G459">
        <v>2</v>
      </c>
      <c r="H459" t="s">
        <v>67</v>
      </c>
      <c r="I459" s="1">
        <v>41474</v>
      </c>
      <c r="J459" s="2">
        <f>YEAR(Table1[[#This Row],[DATE]])</f>
        <v>2013</v>
      </c>
      <c r="K459" t="s">
        <v>631</v>
      </c>
      <c r="L459" t="s">
        <v>631</v>
      </c>
      <c r="M459" t="str">
        <f t="array" ref="M459">IF(Table1[[#This Row],[MARK]]=MIN(IF(Table1[YEAR]=Table1[[#This Row],[YEAR]],Table1[MARK])),"Y","N")</f>
        <v>N</v>
      </c>
    </row>
    <row r="460" spans="1:13" x14ac:dyDescent="0.25">
      <c r="B460" s="3">
        <v>9.9600000000000009</v>
      </c>
      <c r="C460" t="s">
        <v>50</v>
      </c>
      <c r="D460" t="s">
        <v>53</v>
      </c>
      <c r="E460" s="1">
        <v>29992</v>
      </c>
      <c r="F460" t="s">
        <v>19</v>
      </c>
      <c r="G460">
        <v>3</v>
      </c>
      <c r="H460" t="s">
        <v>44</v>
      </c>
      <c r="I460" s="1">
        <v>41515</v>
      </c>
      <c r="J460" s="2">
        <f>YEAR(Table1[[#This Row],[DATE]])</f>
        <v>2013</v>
      </c>
      <c r="K460" t="s">
        <v>631</v>
      </c>
      <c r="L460" t="s">
        <v>631</v>
      </c>
      <c r="M460" t="str">
        <f t="array" ref="M460">IF(Table1[[#This Row],[MARK]]=MIN(IF(Table1[YEAR]=Table1[[#This Row],[YEAR]],Table1[MARK])),"Y","N")</f>
        <v>N</v>
      </c>
    </row>
    <row r="461" spans="1:13" x14ac:dyDescent="0.25">
      <c r="A461">
        <v>61</v>
      </c>
      <c r="B461" s="3">
        <v>9.9600000000000009</v>
      </c>
      <c r="C461" t="s">
        <v>37</v>
      </c>
      <c r="D461" t="s">
        <v>260</v>
      </c>
      <c r="E461" s="1">
        <v>34398</v>
      </c>
      <c r="F461" t="s">
        <v>115</v>
      </c>
      <c r="G461">
        <v>2</v>
      </c>
      <c r="H461" t="s">
        <v>241</v>
      </c>
      <c r="I461" s="1">
        <v>41798</v>
      </c>
      <c r="J461" s="2">
        <f>YEAR(Table1[[#This Row],[DATE]])</f>
        <v>2014</v>
      </c>
      <c r="K461" t="s">
        <v>631</v>
      </c>
      <c r="L461" t="s">
        <v>631</v>
      </c>
      <c r="M461" t="str">
        <f t="array" ref="M461">IF(Table1[[#This Row],[MARK]]=MIN(IF(Table1[YEAR]=Table1[[#This Row],[YEAR]],Table1[MARK])),"Y","N")</f>
        <v>N</v>
      </c>
    </row>
    <row r="462" spans="1:13" x14ac:dyDescent="0.25">
      <c r="A462">
        <v>61</v>
      </c>
      <c r="B462" s="3">
        <v>9.9600000000000009</v>
      </c>
      <c r="C462" t="s">
        <v>43</v>
      </c>
      <c r="D462" t="s">
        <v>261</v>
      </c>
      <c r="E462" s="1">
        <v>27855</v>
      </c>
      <c r="F462" t="s">
        <v>262</v>
      </c>
      <c r="G462" t="s">
        <v>85</v>
      </c>
      <c r="H462" t="s">
        <v>268</v>
      </c>
      <c r="I462" s="1">
        <v>41840</v>
      </c>
      <c r="J462" s="2">
        <f>YEAR(Table1[[#This Row],[DATE]])</f>
        <v>2014</v>
      </c>
      <c r="K462" t="s">
        <v>631</v>
      </c>
      <c r="L462" t="s">
        <v>631</v>
      </c>
      <c r="M462" t="str">
        <f t="array" ref="M462">IF(Table1[[#This Row],[MARK]]=MIN(IF(Table1[YEAR]=Table1[[#This Row],[YEAR]],Table1[MARK])),"Y","N")</f>
        <v>N</v>
      </c>
    </row>
    <row r="463" spans="1:13" x14ac:dyDescent="0.25">
      <c r="B463" s="3">
        <v>9.9600000000000009</v>
      </c>
      <c r="C463" t="s">
        <v>17</v>
      </c>
      <c r="D463" t="s">
        <v>56</v>
      </c>
      <c r="E463" s="1">
        <v>31331</v>
      </c>
      <c r="F463" t="s">
        <v>11</v>
      </c>
      <c r="G463">
        <v>1</v>
      </c>
      <c r="H463" t="s">
        <v>87</v>
      </c>
      <c r="I463" s="1">
        <v>41872</v>
      </c>
      <c r="J463" s="2">
        <f>YEAR(Table1[[#This Row],[DATE]])</f>
        <v>2014</v>
      </c>
      <c r="K463" t="s">
        <v>631</v>
      </c>
      <c r="L463" t="s">
        <v>631</v>
      </c>
      <c r="M463" t="str">
        <f t="array" ref="M463">IF(Table1[[#This Row],[MARK]]=MIN(IF(Table1[YEAR]=Table1[[#This Row],[YEAR]],Table1[MARK])),"Y","N")</f>
        <v>N</v>
      </c>
    </row>
    <row r="464" spans="1:13" x14ac:dyDescent="0.25">
      <c r="B464" s="3">
        <v>9.9600000000000009</v>
      </c>
      <c r="C464" t="s">
        <v>50</v>
      </c>
      <c r="D464" t="s">
        <v>198</v>
      </c>
      <c r="E464" s="1">
        <v>33613</v>
      </c>
      <c r="F464" t="s">
        <v>11</v>
      </c>
      <c r="G464" t="s">
        <v>74</v>
      </c>
      <c r="H464" t="s">
        <v>44</v>
      </c>
      <c r="I464" s="1">
        <v>41879</v>
      </c>
      <c r="J464" s="2">
        <f>YEAR(Table1[[#This Row],[DATE]])</f>
        <v>2014</v>
      </c>
      <c r="K464" t="s">
        <v>631</v>
      </c>
      <c r="L464" t="s">
        <v>631</v>
      </c>
      <c r="M464" t="str">
        <f t="array" ref="M464">IF(Table1[[#This Row],[MARK]]=MIN(IF(Table1[YEAR]=Table1[[#This Row],[YEAR]],Table1[MARK])),"Y","N")</f>
        <v>N</v>
      </c>
    </row>
    <row r="465" spans="2:13" x14ac:dyDescent="0.25">
      <c r="B465" s="3">
        <v>9.9600000000000009</v>
      </c>
      <c r="C465" t="s">
        <v>52</v>
      </c>
      <c r="D465" t="s">
        <v>198</v>
      </c>
      <c r="E465" s="1">
        <v>33613</v>
      </c>
      <c r="F465" t="s">
        <v>11</v>
      </c>
      <c r="G465">
        <v>4</v>
      </c>
      <c r="H465" t="s">
        <v>35</v>
      </c>
      <c r="I465" s="1">
        <v>41887</v>
      </c>
      <c r="J465" s="2">
        <f>YEAR(Table1[[#This Row],[DATE]])</f>
        <v>2014</v>
      </c>
      <c r="K465" t="s">
        <v>631</v>
      </c>
      <c r="L465" t="s">
        <v>631</v>
      </c>
      <c r="M465" t="str">
        <f t="array" ref="M465">IF(Table1[[#This Row],[MARK]]=MIN(IF(Table1[YEAR]=Table1[[#This Row],[YEAR]],Table1[MARK])),"Y","N")</f>
        <v>N</v>
      </c>
    </row>
    <row r="466" spans="2:13" x14ac:dyDescent="0.25">
      <c r="B466" s="3">
        <v>9.9700000000000006</v>
      </c>
      <c r="C466" t="s">
        <v>13</v>
      </c>
      <c r="D466" t="s">
        <v>100</v>
      </c>
      <c r="E466" s="1">
        <v>22463</v>
      </c>
      <c r="F466" t="s">
        <v>19</v>
      </c>
      <c r="G466">
        <v>1</v>
      </c>
      <c r="H466" t="s">
        <v>137</v>
      </c>
      <c r="I466" s="1">
        <v>30389</v>
      </c>
      <c r="J466" s="2">
        <f>YEAR(Table1[[#This Row],[DATE]])</f>
        <v>1983</v>
      </c>
      <c r="K466" t="s">
        <v>631</v>
      </c>
      <c r="L466" t="s">
        <v>631</v>
      </c>
      <c r="M466" t="str">
        <f t="array" ref="M466">IF(Table1[[#This Row],[MARK]]=MIN(IF(Table1[YEAR]=Table1[[#This Row],[YEAR]],Table1[MARK])),"Y","N")</f>
        <v>N</v>
      </c>
    </row>
    <row r="467" spans="2:13" x14ac:dyDescent="0.25">
      <c r="B467" s="3">
        <v>9.9700000000000006</v>
      </c>
      <c r="C467" t="s">
        <v>40</v>
      </c>
      <c r="D467" t="s">
        <v>187</v>
      </c>
      <c r="E467" s="1">
        <v>22289</v>
      </c>
      <c r="F467" t="s">
        <v>19</v>
      </c>
      <c r="G467">
        <v>1</v>
      </c>
      <c r="H467" t="s">
        <v>44</v>
      </c>
      <c r="I467" s="1">
        <v>30552</v>
      </c>
      <c r="J467" s="2">
        <f>YEAR(Table1[[#This Row],[DATE]])</f>
        <v>1983</v>
      </c>
      <c r="K467" t="s">
        <v>631</v>
      </c>
      <c r="L467" t="s">
        <v>631</v>
      </c>
      <c r="M467" t="str">
        <f t="array" ref="M467">IF(Table1[[#This Row],[MARK]]=MIN(IF(Table1[YEAR]=Table1[[#This Row],[YEAR]],Table1[MARK])),"Y","N")</f>
        <v>N</v>
      </c>
    </row>
    <row r="468" spans="2:13" x14ac:dyDescent="0.25">
      <c r="B468" s="3">
        <v>9.9700000000000006</v>
      </c>
      <c r="C468" t="s">
        <v>31</v>
      </c>
      <c r="D468" t="s">
        <v>187</v>
      </c>
      <c r="E468" s="1">
        <v>22289</v>
      </c>
      <c r="F468" t="s">
        <v>19</v>
      </c>
      <c r="G468" t="s">
        <v>106</v>
      </c>
      <c r="H468" t="s">
        <v>44</v>
      </c>
      <c r="I468" s="1">
        <v>32372</v>
      </c>
      <c r="J468" s="2">
        <f>YEAR(Table1[[#This Row],[DATE]])</f>
        <v>1988</v>
      </c>
      <c r="K468" t="s">
        <v>631</v>
      </c>
      <c r="L468" t="s">
        <v>631</v>
      </c>
      <c r="M468" t="str">
        <f t="array" ref="M468">IF(Table1[[#This Row],[MARK]]=MIN(IF(Table1[YEAR]=Table1[[#This Row],[YEAR]],Table1[MARK])),"Y","N")</f>
        <v>N</v>
      </c>
    </row>
    <row r="469" spans="2:13" x14ac:dyDescent="0.25">
      <c r="B469" s="3">
        <v>9.9700000000000006</v>
      </c>
      <c r="C469" t="s">
        <v>52</v>
      </c>
      <c r="D469" t="s">
        <v>100</v>
      </c>
      <c r="E469" s="1">
        <v>22463</v>
      </c>
      <c r="F469" t="s">
        <v>19</v>
      </c>
      <c r="G469" t="s">
        <v>71</v>
      </c>
      <c r="H469" t="s">
        <v>175</v>
      </c>
      <c r="I469" s="1">
        <v>32410</v>
      </c>
      <c r="J469" s="2">
        <f>YEAR(Table1[[#This Row],[DATE]])</f>
        <v>1988</v>
      </c>
      <c r="K469" t="s">
        <v>631</v>
      </c>
      <c r="L469" t="s">
        <v>631</v>
      </c>
      <c r="M469" t="str">
        <f t="array" ref="M469">IF(Table1[[#This Row],[MARK]]=MIN(IF(Table1[YEAR]=Table1[[#This Row],[YEAR]],Table1[MARK])),"Y","N")</f>
        <v>N</v>
      </c>
    </row>
    <row r="470" spans="2:13" x14ac:dyDescent="0.25">
      <c r="B470" s="3">
        <v>9.9700000000000006</v>
      </c>
      <c r="C470" t="s">
        <v>31</v>
      </c>
      <c r="D470" t="s">
        <v>114</v>
      </c>
      <c r="E470" s="1">
        <v>22008</v>
      </c>
      <c r="F470" t="s">
        <v>115</v>
      </c>
      <c r="G470">
        <v>2</v>
      </c>
      <c r="H470" t="s">
        <v>175</v>
      </c>
      <c r="I470" s="1">
        <v>32410</v>
      </c>
      <c r="J470" s="2">
        <f>YEAR(Table1[[#This Row],[DATE]])</f>
        <v>1988</v>
      </c>
      <c r="K470" t="s">
        <v>631</v>
      </c>
      <c r="L470" t="s">
        <v>631</v>
      </c>
      <c r="M470" t="str">
        <f t="array" ref="M470">IF(Table1[[#This Row],[MARK]]=MIN(IF(Table1[YEAR]=Table1[[#This Row],[YEAR]],Table1[MARK])),"Y","N")</f>
        <v>N</v>
      </c>
    </row>
    <row r="471" spans="2:13" x14ac:dyDescent="0.25">
      <c r="B471" s="3">
        <v>9.9700000000000006</v>
      </c>
      <c r="C471" t="s">
        <v>43</v>
      </c>
      <c r="D471" t="s">
        <v>245</v>
      </c>
      <c r="E471" s="1">
        <v>23819</v>
      </c>
      <c r="F471" t="s">
        <v>11</v>
      </c>
      <c r="G471">
        <v>1</v>
      </c>
      <c r="H471" t="s">
        <v>263</v>
      </c>
      <c r="I471" s="1">
        <v>32587</v>
      </c>
      <c r="J471" s="2">
        <f>YEAR(Table1[[#This Row],[DATE]])</f>
        <v>1989</v>
      </c>
      <c r="K471" t="s">
        <v>631</v>
      </c>
      <c r="L471" t="s">
        <v>631</v>
      </c>
      <c r="M471" t="str">
        <f t="array" ref="M471">IF(Table1[[#This Row],[MARK]]=MIN(IF(Table1[YEAR]=Table1[[#This Row],[YEAR]],Table1[MARK])),"Y","N")</f>
        <v>N</v>
      </c>
    </row>
    <row r="472" spans="2:13" x14ac:dyDescent="0.25">
      <c r="B472" s="3">
        <v>9.9700000000000006</v>
      </c>
      <c r="C472" t="s">
        <v>89</v>
      </c>
      <c r="D472" t="s">
        <v>215</v>
      </c>
      <c r="E472" s="1">
        <v>25434</v>
      </c>
      <c r="F472" t="s">
        <v>93</v>
      </c>
      <c r="G472">
        <v>1</v>
      </c>
      <c r="H472" t="s">
        <v>264</v>
      </c>
      <c r="I472" s="1">
        <v>33698</v>
      </c>
      <c r="J472" s="2">
        <f>YEAR(Table1[[#This Row],[DATE]])</f>
        <v>1992</v>
      </c>
      <c r="K472" t="s">
        <v>631</v>
      </c>
      <c r="L472" t="s">
        <v>631</v>
      </c>
      <c r="M472" t="str">
        <f t="array" ref="M472">IF(Table1[[#This Row],[MARK]]=MIN(IF(Table1[YEAR]=Table1[[#This Row],[YEAR]],Table1[MARK])),"Y","N")</f>
        <v>N</v>
      </c>
    </row>
    <row r="473" spans="2:13" x14ac:dyDescent="0.25">
      <c r="B473" s="3">
        <v>9.9700000000000006</v>
      </c>
      <c r="C473" t="s">
        <v>24</v>
      </c>
      <c r="D473" t="s">
        <v>215</v>
      </c>
      <c r="E473" s="1">
        <v>25434</v>
      </c>
      <c r="F473" t="s">
        <v>93</v>
      </c>
      <c r="G473" t="s">
        <v>123</v>
      </c>
      <c r="H473" t="s">
        <v>264</v>
      </c>
      <c r="I473" s="1">
        <v>33760</v>
      </c>
      <c r="J473" s="2">
        <f>YEAR(Table1[[#This Row],[DATE]])</f>
        <v>1992</v>
      </c>
      <c r="K473" t="s">
        <v>631</v>
      </c>
      <c r="L473" t="s">
        <v>631</v>
      </c>
      <c r="M473" t="str">
        <f t="array" ref="M473">IF(Table1[[#This Row],[MARK]]=MIN(IF(Table1[YEAR]=Table1[[#This Row],[YEAR]],Table1[MARK])),"Y","N")</f>
        <v>N</v>
      </c>
    </row>
    <row r="474" spans="2:13" x14ac:dyDescent="0.25">
      <c r="B474" s="3">
        <v>9.9700000000000006</v>
      </c>
      <c r="C474" t="s">
        <v>47</v>
      </c>
      <c r="D474" t="s">
        <v>90</v>
      </c>
      <c r="E474" s="1">
        <v>24524</v>
      </c>
      <c r="F474" t="s">
        <v>19</v>
      </c>
      <c r="G474" t="s">
        <v>71</v>
      </c>
      <c r="H474" t="s">
        <v>246</v>
      </c>
      <c r="I474" s="1">
        <v>33817</v>
      </c>
      <c r="J474" s="2">
        <f>YEAR(Table1[[#This Row],[DATE]])</f>
        <v>1992</v>
      </c>
      <c r="K474" t="s">
        <v>631</v>
      </c>
      <c r="L474" t="s">
        <v>631</v>
      </c>
      <c r="M474" t="str">
        <f t="array" ref="M474">IF(Table1[[#This Row],[MARK]]=MIN(IF(Table1[YEAR]=Table1[[#This Row],[YEAR]],Table1[MARK])),"Y","N")</f>
        <v>N</v>
      </c>
    </row>
    <row r="475" spans="2:13" x14ac:dyDescent="0.25">
      <c r="B475" s="3">
        <v>9.9700000000000006</v>
      </c>
      <c r="C475" t="s">
        <v>9</v>
      </c>
      <c r="D475" t="s">
        <v>114</v>
      </c>
      <c r="E475" s="1">
        <v>22008</v>
      </c>
      <c r="F475" t="s">
        <v>115</v>
      </c>
      <c r="G475" t="s">
        <v>123</v>
      </c>
      <c r="H475" t="s">
        <v>116</v>
      </c>
      <c r="I475" s="1">
        <v>34196</v>
      </c>
      <c r="J475" s="2">
        <f>YEAR(Table1[[#This Row],[DATE]])</f>
        <v>1993</v>
      </c>
      <c r="K475" t="s">
        <v>630</v>
      </c>
      <c r="L475" t="s">
        <v>631</v>
      </c>
      <c r="M475" t="str">
        <f t="array" ref="M475">IF(Table1[[#This Row],[MARK]]=MIN(IF(Table1[YEAR]=Table1[[#This Row],[YEAR]],Table1[MARK])),"Y","N")</f>
        <v>N</v>
      </c>
    </row>
    <row r="476" spans="2:13" x14ac:dyDescent="0.25">
      <c r="B476" s="3">
        <v>9.9700000000000006</v>
      </c>
      <c r="C476" t="s">
        <v>27</v>
      </c>
      <c r="D476" t="s">
        <v>154</v>
      </c>
      <c r="E476" s="1">
        <v>24158</v>
      </c>
      <c r="F476" t="s">
        <v>19</v>
      </c>
      <c r="G476">
        <v>2</v>
      </c>
      <c r="H476" t="s">
        <v>76</v>
      </c>
      <c r="I476" s="1">
        <v>34519</v>
      </c>
      <c r="J476" s="2">
        <f>YEAR(Table1[[#This Row],[DATE]])</f>
        <v>1994</v>
      </c>
      <c r="K476" t="s">
        <v>631</v>
      </c>
      <c r="L476" t="s">
        <v>631</v>
      </c>
      <c r="M476" t="str">
        <f t="array" ref="M476">IF(Table1[[#This Row],[MARK]]=MIN(IF(Table1[YEAR]=Table1[[#This Row],[YEAR]],Table1[MARK])),"Y","N")</f>
        <v>N</v>
      </c>
    </row>
    <row r="477" spans="2:13" x14ac:dyDescent="0.25">
      <c r="B477" s="3">
        <v>9.9700000000000006</v>
      </c>
      <c r="C477" t="s">
        <v>9</v>
      </c>
      <c r="D477" t="s">
        <v>154</v>
      </c>
      <c r="E477" s="1">
        <v>24158</v>
      </c>
      <c r="F477" t="s">
        <v>19</v>
      </c>
      <c r="G477">
        <v>1</v>
      </c>
      <c r="H477" t="s">
        <v>87</v>
      </c>
      <c r="I477" s="1">
        <v>34527</v>
      </c>
      <c r="J477" s="2">
        <f>YEAR(Table1[[#This Row],[DATE]])</f>
        <v>1994</v>
      </c>
      <c r="K477" t="s">
        <v>631</v>
      </c>
      <c r="L477" t="s">
        <v>631</v>
      </c>
      <c r="M477" t="str">
        <f t="array" ref="M477">IF(Table1[[#This Row],[MARK]]=MIN(IF(Table1[YEAR]=Table1[[#This Row],[YEAR]],Table1[MARK])),"Y","N")</f>
        <v>N</v>
      </c>
    </row>
    <row r="478" spans="2:13" x14ac:dyDescent="0.25">
      <c r="B478" s="3">
        <v>9.9700000000000006</v>
      </c>
      <c r="C478" t="s">
        <v>34</v>
      </c>
      <c r="D478" t="s">
        <v>83</v>
      </c>
      <c r="E478" s="1">
        <v>24665</v>
      </c>
      <c r="F478" t="s">
        <v>81</v>
      </c>
      <c r="G478">
        <v>2</v>
      </c>
      <c r="H478" t="s">
        <v>138</v>
      </c>
      <c r="I478" s="1">
        <v>34865</v>
      </c>
      <c r="J478" s="2">
        <f>YEAR(Table1[[#This Row],[DATE]])</f>
        <v>1995</v>
      </c>
      <c r="K478" t="s">
        <v>631</v>
      </c>
      <c r="L478" t="s">
        <v>631</v>
      </c>
      <c r="M478" t="str">
        <f t="array" ref="M478">IF(Table1[[#This Row],[MARK]]=MIN(IF(Table1[YEAR]=Table1[[#This Row],[YEAR]],Table1[MARK])),"Y","N")</f>
        <v>N</v>
      </c>
    </row>
    <row r="479" spans="2:13" x14ac:dyDescent="0.25">
      <c r="B479" s="3">
        <v>9.9700000000000006</v>
      </c>
      <c r="C479" t="s">
        <v>43</v>
      </c>
      <c r="D479" t="s">
        <v>80</v>
      </c>
      <c r="E479" s="1">
        <v>24822</v>
      </c>
      <c r="F479" t="s">
        <v>81</v>
      </c>
      <c r="G479">
        <v>1</v>
      </c>
      <c r="H479" t="s">
        <v>265</v>
      </c>
      <c r="I479" s="1">
        <v>34917</v>
      </c>
      <c r="J479" s="2">
        <f>YEAR(Table1[[#This Row],[DATE]])</f>
        <v>1995</v>
      </c>
      <c r="K479" t="s">
        <v>630</v>
      </c>
      <c r="L479" t="s">
        <v>631</v>
      </c>
      <c r="M479" t="str">
        <f t="array" ref="M479">IF(Table1[[#This Row],[MARK]]=MIN(IF(Table1[YEAR]=Table1[[#This Row],[YEAR]],Table1[MARK])),"Y","N")</f>
        <v>N</v>
      </c>
    </row>
    <row r="480" spans="2:13" x14ac:dyDescent="0.25">
      <c r="B480" s="3">
        <v>9.9700000000000006</v>
      </c>
      <c r="C480" t="s">
        <v>57</v>
      </c>
      <c r="D480" t="s">
        <v>114</v>
      </c>
      <c r="E480" s="1">
        <v>22008</v>
      </c>
      <c r="F480" t="s">
        <v>115</v>
      </c>
      <c r="G480">
        <v>1</v>
      </c>
      <c r="H480" t="s">
        <v>121</v>
      </c>
      <c r="I480" s="1">
        <v>34965</v>
      </c>
      <c r="J480" s="2">
        <f>YEAR(Table1[[#This Row],[DATE]])</f>
        <v>1995</v>
      </c>
      <c r="K480" t="s">
        <v>631</v>
      </c>
      <c r="L480" t="s">
        <v>631</v>
      </c>
      <c r="M480" t="str">
        <f t="array" ref="M480">IF(Table1[[#This Row],[MARK]]=MIN(IF(Table1[YEAR]=Table1[[#This Row],[YEAR]],Table1[MARK])),"Y","N")</f>
        <v>N</v>
      </c>
    </row>
    <row r="481" spans="1:13" x14ac:dyDescent="0.25">
      <c r="B481" s="3">
        <v>9.9700000000000006</v>
      </c>
      <c r="C481" t="s">
        <v>17</v>
      </c>
      <c r="D481" t="s">
        <v>189</v>
      </c>
      <c r="E481" s="1">
        <v>24688</v>
      </c>
      <c r="F481" t="s">
        <v>19</v>
      </c>
      <c r="G481" t="s">
        <v>148</v>
      </c>
      <c r="H481" t="s">
        <v>86</v>
      </c>
      <c r="I481" s="1">
        <v>35593</v>
      </c>
      <c r="J481" s="2">
        <f>YEAR(Table1[[#This Row],[DATE]])</f>
        <v>1997</v>
      </c>
      <c r="K481" t="s">
        <v>631</v>
      </c>
      <c r="L481" t="s">
        <v>631</v>
      </c>
      <c r="M481" t="str">
        <f t="array" ref="M481">IF(Table1[[#This Row],[MARK]]=MIN(IF(Table1[YEAR]=Table1[[#This Row],[YEAR]],Table1[MARK])),"Y","N")</f>
        <v>N</v>
      </c>
    </row>
    <row r="482" spans="1:13" x14ac:dyDescent="0.25">
      <c r="B482" s="3">
        <v>9.9700000000000006</v>
      </c>
      <c r="C482" t="s">
        <v>43</v>
      </c>
      <c r="D482" t="s">
        <v>80</v>
      </c>
      <c r="E482" s="1">
        <v>24822</v>
      </c>
      <c r="F482" t="s">
        <v>81</v>
      </c>
      <c r="G482">
        <v>3</v>
      </c>
      <c r="H482" t="s">
        <v>23</v>
      </c>
      <c r="I482" s="1">
        <v>35613</v>
      </c>
      <c r="J482" s="2">
        <f>YEAR(Table1[[#This Row],[DATE]])</f>
        <v>1997</v>
      </c>
      <c r="K482" t="s">
        <v>631</v>
      </c>
      <c r="L482" t="s">
        <v>631</v>
      </c>
      <c r="M482" t="str">
        <f t="array" ref="M482">IF(Table1[[#This Row],[MARK]]=MIN(IF(Table1[YEAR]=Table1[[#This Row],[YEAR]],Table1[MARK])),"Y","N")</f>
        <v>N</v>
      </c>
    </row>
    <row r="483" spans="1:13" x14ac:dyDescent="0.25">
      <c r="B483" s="3">
        <v>9.9700000000000006</v>
      </c>
      <c r="C483" t="s">
        <v>13</v>
      </c>
      <c r="D483" t="s">
        <v>179</v>
      </c>
      <c r="E483" s="1">
        <v>28487</v>
      </c>
      <c r="F483" t="s">
        <v>93</v>
      </c>
      <c r="G483">
        <v>1</v>
      </c>
      <c r="H483" t="s">
        <v>266</v>
      </c>
      <c r="I483" s="1">
        <v>35624</v>
      </c>
      <c r="J483" s="2">
        <f>YEAR(Table1[[#This Row],[DATE]])</f>
        <v>1997</v>
      </c>
      <c r="K483" t="s">
        <v>631</v>
      </c>
      <c r="L483" t="s">
        <v>631</v>
      </c>
      <c r="M483" t="str">
        <f t="array" ref="M483">IF(Table1[[#This Row],[MARK]]=MIN(IF(Table1[YEAR]=Table1[[#This Row],[YEAR]],Table1[MARK])),"Y","N")</f>
        <v>N</v>
      </c>
    </row>
    <row r="484" spans="1:13" x14ac:dyDescent="0.25">
      <c r="B484" s="3">
        <v>9.9700000000000006</v>
      </c>
      <c r="C484" t="s">
        <v>89</v>
      </c>
      <c r="D484" t="s">
        <v>102</v>
      </c>
      <c r="E484" s="1">
        <v>24747</v>
      </c>
      <c r="F484" t="s">
        <v>103</v>
      </c>
      <c r="G484">
        <v>1</v>
      </c>
      <c r="H484" t="s">
        <v>650</v>
      </c>
      <c r="I484" s="1">
        <v>35692</v>
      </c>
      <c r="J484" s="2">
        <f>YEAR(Table1[[#This Row],[DATE]])</f>
        <v>1997</v>
      </c>
      <c r="K484" t="s">
        <v>631</v>
      </c>
      <c r="L484" t="s">
        <v>631</v>
      </c>
      <c r="M484" t="str">
        <f t="array" ref="M484">IF(Table1[[#This Row],[MARK]]=MIN(IF(Table1[YEAR]=Table1[[#This Row],[YEAR]],Table1[MARK])),"Y","N")</f>
        <v>N</v>
      </c>
    </row>
    <row r="485" spans="1:13" x14ac:dyDescent="0.25">
      <c r="B485" s="3">
        <v>9.9700000000000006</v>
      </c>
      <c r="C485" t="s">
        <v>17</v>
      </c>
      <c r="D485" t="s">
        <v>102</v>
      </c>
      <c r="E485" s="1">
        <v>24747</v>
      </c>
      <c r="F485" t="s">
        <v>103</v>
      </c>
      <c r="G485" t="s">
        <v>25</v>
      </c>
      <c r="H485" t="s">
        <v>59</v>
      </c>
      <c r="I485" s="1">
        <v>35963</v>
      </c>
      <c r="J485" s="2">
        <f>YEAR(Table1[[#This Row],[DATE]])</f>
        <v>1998</v>
      </c>
      <c r="K485" t="s">
        <v>631</v>
      </c>
      <c r="L485" t="s">
        <v>631</v>
      </c>
      <c r="M485" t="str">
        <f t="array" ref="M485">IF(Table1[[#This Row],[MARK]]=MIN(IF(Table1[YEAR]=Table1[[#This Row],[YEAR]],Table1[MARK])),"Y","N")</f>
        <v>N</v>
      </c>
    </row>
    <row r="486" spans="1:13" x14ac:dyDescent="0.25">
      <c r="B486" s="3">
        <v>9.9700000000000006</v>
      </c>
      <c r="C486" t="s">
        <v>15</v>
      </c>
      <c r="D486" t="s">
        <v>102</v>
      </c>
      <c r="E486" s="1">
        <v>24747</v>
      </c>
      <c r="F486" t="s">
        <v>103</v>
      </c>
      <c r="G486">
        <v>1</v>
      </c>
      <c r="H486" t="s">
        <v>36</v>
      </c>
      <c r="I486" s="1">
        <v>35990</v>
      </c>
      <c r="J486" s="2">
        <f>YEAR(Table1[[#This Row],[DATE]])</f>
        <v>1998</v>
      </c>
      <c r="K486" t="s">
        <v>631</v>
      </c>
      <c r="L486" t="s">
        <v>631</v>
      </c>
      <c r="M486" t="str">
        <f t="array" ref="M486">IF(Table1[[#This Row],[MARK]]=MIN(IF(Table1[YEAR]=Table1[[#This Row],[YEAR]],Table1[MARK])),"Y","N")</f>
        <v>N</v>
      </c>
    </row>
    <row r="487" spans="1:13" x14ac:dyDescent="0.25">
      <c r="B487" s="3">
        <v>9.9700000000000006</v>
      </c>
      <c r="C487" t="s">
        <v>57</v>
      </c>
      <c r="D487" t="s">
        <v>102</v>
      </c>
      <c r="E487" s="1">
        <v>24747</v>
      </c>
      <c r="F487" t="s">
        <v>103</v>
      </c>
      <c r="G487">
        <v>2</v>
      </c>
      <c r="H487" t="s">
        <v>204</v>
      </c>
      <c r="I487" s="1">
        <v>36026</v>
      </c>
      <c r="J487" s="2">
        <f>YEAR(Table1[[#This Row],[DATE]])</f>
        <v>1998</v>
      </c>
      <c r="K487" t="s">
        <v>631</v>
      </c>
      <c r="L487" t="s">
        <v>631</v>
      </c>
      <c r="M487" t="str">
        <f t="array" ref="M487">IF(Table1[[#This Row],[MARK]]=MIN(IF(Table1[YEAR]=Table1[[#This Row],[YEAR]],Table1[MARK])),"Y","N")</f>
        <v>N</v>
      </c>
    </row>
    <row r="488" spans="1:13" x14ac:dyDescent="0.25">
      <c r="B488" s="3">
        <v>9.9700000000000006</v>
      </c>
      <c r="C488" t="s">
        <v>43</v>
      </c>
      <c r="D488" t="s">
        <v>104</v>
      </c>
      <c r="E488" s="1">
        <v>27028</v>
      </c>
      <c r="F488" t="s">
        <v>73</v>
      </c>
      <c r="G488">
        <v>1</v>
      </c>
      <c r="H488" t="s">
        <v>77</v>
      </c>
      <c r="I488" s="1">
        <v>36317</v>
      </c>
      <c r="J488" s="2">
        <f>YEAR(Table1[[#This Row],[DATE]])</f>
        <v>1999</v>
      </c>
      <c r="K488" t="s">
        <v>631</v>
      </c>
      <c r="L488" t="s">
        <v>631</v>
      </c>
      <c r="M488" t="str">
        <f t="array" ref="M488">IF(Table1[[#This Row],[MARK]]=MIN(IF(Table1[YEAR]=Table1[[#This Row],[YEAR]],Table1[MARK])),"Y","N")</f>
        <v>N</v>
      </c>
    </row>
    <row r="489" spans="1:13" x14ac:dyDescent="0.25">
      <c r="B489" s="3">
        <v>9.9700000000000006</v>
      </c>
      <c r="C489" t="s">
        <v>21</v>
      </c>
      <c r="D489" t="s">
        <v>104</v>
      </c>
      <c r="E489" s="1">
        <v>27028</v>
      </c>
      <c r="F489" t="s">
        <v>73</v>
      </c>
      <c r="G489" t="s">
        <v>74</v>
      </c>
      <c r="H489" t="s">
        <v>59</v>
      </c>
      <c r="I489" s="1">
        <v>36327</v>
      </c>
      <c r="J489" s="2">
        <f>YEAR(Table1[[#This Row],[DATE]])</f>
        <v>1999</v>
      </c>
      <c r="K489" t="s">
        <v>631</v>
      </c>
      <c r="L489" t="s">
        <v>631</v>
      </c>
      <c r="M489" t="str">
        <f t="array" ref="M489">IF(Table1[[#This Row],[MARK]]=MIN(IF(Table1[YEAR]=Table1[[#This Row],[YEAR]],Table1[MARK])),"Y","N")</f>
        <v>N</v>
      </c>
    </row>
    <row r="490" spans="1:13" x14ac:dyDescent="0.25">
      <c r="B490" s="3">
        <v>9.9700000000000006</v>
      </c>
      <c r="C490" t="s">
        <v>57</v>
      </c>
      <c r="D490" t="s">
        <v>83</v>
      </c>
      <c r="E490" s="1">
        <v>24665</v>
      </c>
      <c r="F490" t="s">
        <v>81</v>
      </c>
      <c r="G490" t="s">
        <v>267</v>
      </c>
      <c r="H490" t="s">
        <v>59</v>
      </c>
      <c r="I490" s="1">
        <v>36327</v>
      </c>
      <c r="J490" s="2">
        <f>YEAR(Table1[[#This Row],[DATE]])</f>
        <v>1999</v>
      </c>
      <c r="K490" t="s">
        <v>631</v>
      </c>
      <c r="L490" t="s">
        <v>631</v>
      </c>
      <c r="M490" t="str">
        <f t="array" ref="M490">IF(Table1[[#This Row],[MARK]]=MIN(IF(Table1[YEAR]=Table1[[#This Row],[YEAR]],Table1[MARK])),"Y","N")</f>
        <v>N</v>
      </c>
    </row>
    <row r="491" spans="1:13" x14ac:dyDescent="0.25">
      <c r="B491" s="3">
        <v>9.9700000000000006</v>
      </c>
      <c r="C491" t="s">
        <v>161</v>
      </c>
      <c r="D491" t="s">
        <v>58</v>
      </c>
      <c r="E491" s="1">
        <v>27233</v>
      </c>
      <c r="F491" t="s">
        <v>19</v>
      </c>
      <c r="G491" t="s">
        <v>25</v>
      </c>
      <c r="H491" t="s">
        <v>268</v>
      </c>
      <c r="I491" s="1">
        <v>36379</v>
      </c>
      <c r="J491" s="2">
        <f>YEAR(Table1[[#This Row],[DATE]])</f>
        <v>1999</v>
      </c>
      <c r="K491" t="s">
        <v>631</v>
      </c>
      <c r="L491" t="s">
        <v>631</v>
      </c>
      <c r="M491" t="str">
        <f t="array" ref="M491">IF(Table1[[#This Row],[MARK]]=MIN(IF(Table1[YEAR]=Table1[[#This Row],[YEAR]],Table1[MARK])),"Y","N")</f>
        <v>N</v>
      </c>
    </row>
    <row r="492" spans="1:13" x14ac:dyDescent="0.25">
      <c r="A492">
        <v>70</v>
      </c>
      <c r="B492" s="3">
        <v>9.9700000000000006</v>
      </c>
      <c r="C492" t="s">
        <v>27</v>
      </c>
      <c r="D492" t="s">
        <v>269</v>
      </c>
      <c r="E492" s="1">
        <v>28585</v>
      </c>
      <c r="F492" t="s">
        <v>115</v>
      </c>
      <c r="G492">
        <v>3</v>
      </c>
      <c r="H492" t="s">
        <v>64</v>
      </c>
      <c r="I492" s="1">
        <v>36394</v>
      </c>
      <c r="J492" s="2">
        <f>YEAR(Table1[[#This Row],[DATE]])</f>
        <v>1999</v>
      </c>
      <c r="K492" t="s">
        <v>630</v>
      </c>
      <c r="L492" t="s">
        <v>631</v>
      </c>
      <c r="M492" t="str">
        <f t="array" ref="M492">IF(Table1[[#This Row],[MARK]]=MIN(IF(Table1[YEAR]=Table1[[#This Row],[YEAR]],Table1[MARK])),"Y","N")</f>
        <v>N</v>
      </c>
    </row>
    <row r="493" spans="1:13" x14ac:dyDescent="0.25">
      <c r="B493" s="3">
        <v>9.9700000000000006</v>
      </c>
      <c r="C493" t="s">
        <v>70</v>
      </c>
      <c r="D493" t="s">
        <v>58</v>
      </c>
      <c r="E493" s="1">
        <v>27233</v>
      </c>
      <c r="F493" t="s">
        <v>19</v>
      </c>
      <c r="G493" t="s">
        <v>25</v>
      </c>
      <c r="H493" t="s">
        <v>36</v>
      </c>
      <c r="I493" s="1">
        <v>36707</v>
      </c>
      <c r="J493" s="2">
        <f>YEAR(Table1[[#This Row],[DATE]])</f>
        <v>2000</v>
      </c>
      <c r="K493" t="s">
        <v>631</v>
      </c>
      <c r="L493" t="s">
        <v>631</v>
      </c>
      <c r="M493" t="str">
        <f t="array" ref="M493">IF(Table1[[#This Row],[MARK]]=MIN(IF(Table1[YEAR]=Table1[[#This Row],[YEAR]],Table1[MARK])),"Y","N")</f>
        <v>N</v>
      </c>
    </row>
    <row r="494" spans="1:13" x14ac:dyDescent="0.25">
      <c r="B494" s="3">
        <v>9.9700000000000006</v>
      </c>
      <c r="C494" t="s">
        <v>43</v>
      </c>
      <c r="D494" t="s">
        <v>107</v>
      </c>
      <c r="E494" s="1">
        <v>28816</v>
      </c>
      <c r="F494" t="s">
        <v>93</v>
      </c>
      <c r="G494" t="s">
        <v>85</v>
      </c>
      <c r="H494" t="s">
        <v>23</v>
      </c>
      <c r="I494" s="1">
        <v>36712</v>
      </c>
      <c r="J494" s="2">
        <f>YEAR(Table1[[#This Row],[DATE]])</f>
        <v>2000</v>
      </c>
      <c r="K494" t="s">
        <v>631</v>
      </c>
      <c r="L494" t="s">
        <v>631</v>
      </c>
      <c r="M494" t="str">
        <f t="array" ref="M494">IF(Table1[[#This Row],[MARK]]=MIN(IF(Table1[YEAR]=Table1[[#This Row],[YEAR]],Table1[MARK])),"Y","N")</f>
        <v>N</v>
      </c>
    </row>
    <row r="495" spans="1:13" x14ac:dyDescent="0.25">
      <c r="B495" s="3">
        <v>9.9700000000000006</v>
      </c>
      <c r="C495" t="s">
        <v>205</v>
      </c>
      <c r="D495" t="s">
        <v>119</v>
      </c>
      <c r="E495" s="1">
        <v>27849</v>
      </c>
      <c r="F495" t="s">
        <v>120</v>
      </c>
      <c r="G495">
        <v>2</v>
      </c>
      <c r="H495" t="s">
        <v>44</v>
      </c>
      <c r="I495" s="1">
        <v>36749</v>
      </c>
      <c r="J495" s="2">
        <f>YEAR(Table1[[#This Row],[DATE]])</f>
        <v>2000</v>
      </c>
      <c r="K495" t="s">
        <v>631</v>
      </c>
      <c r="L495" t="s">
        <v>631</v>
      </c>
      <c r="M495" t="str">
        <f t="array" ref="M495">IF(Table1[[#This Row],[MARK]]=MIN(IF(Table1[YEAR]=Table1[[#This Row],[YEAR]],Table1[MARK])),"Y","N")</f>
        <v>N</v>
      </c>
    </row>
    <row r="496" spans="1:13" x14ac:dyDescent="0.25">
      <c r="B496" s="3">
        <v>9.9700000000000006</v>
      </c>
      <c r="C496" t="s">
        <v>50</v>
      </c>
      <c r="D496" t="s">
        <v>104</v>
      </c>
      <c r="E496" s="1">
        <v>27028</v>
      </c>
      <c r="F496" t="s">
        <v>73</v>
      </c>
      <c r="G496">
        <v>2</v>
      </c>
      <c r="H496" t="s">
        <v>59</v>
      </c>
      <c r="I496" s="1">
        <v>37053</v>
      </c>
      <c r="J496" s="2">
        <f>YEAR(Table1[[#This Row],[DATE]])</f>
        <v>2001</v>
      </c>
      <c r="K496" t="s">
        <v>631</v>
      </c>
      <c r="L496" t="s">
        <v>631</v>
      </c>
      <c r="M496" t="str">
        <f t="array" ref="M496">IF(Table1[[#This Row],[MARK]]=MIN(IF(Table1[YEAR]=Table1[[#This Row],[YEAR]],Table1[MARK])),"Y","N")</f>
        <v>N</v>
      </c>
    </row>
    <row r="497" spans="1:13" x14ac:dyDescent="0.25">
      <c r="A497">
        <v>70</v>
      </c>
      <c r="B497" s="3">
        <v>9.9700000000000006</v>
      </c>
      <c r="D497" t="s">
        <v>270</v>
      </c>
      <c r="E497" s="1">
        <v>30198</v>
      </c>
      <c r="F497" t="s">
        <v>115</v>
      </c>
      <c r="G497" t="s">
        <v>141</v>
      </c>
      <c r="H497" t="s">
        <v>66</v>
      </c>
      <c r="I497" s="1">
        <v>37107</v>
      </c>
      <c r="J497" s="2">
        <f>YEAR(Table1[[#This Row],[DATE]])</f>
        <v>2001</v>
      </c>
      <c r="K497" t="s">
        <v>630</v>
      </c>
      <c r="L497" t="s">
        <v>631</v>
      </c>
      <c r="M497" t="str">
        <f t="array" ref="M497">IF(Table1[[#This Row],[MARK]]=MIN(IF(Table1[YEAR]=Table1[[#This Row],[YEAR]],Table1[MARK])),"Y","N")</f>
        <v>N</v>
      </c>
    </row>
    <row r="498" spans="1:13" x14ac:dyDescent="0.25">
      <c r="B498" s="3">
        <v>9.9700000000000006</v>
      </c>
      <c r="D498" t="s">
        <v>269</v>
      </c>
      <c r="E498" s="1">
        <v>28585</v>
      </c>
      <c r="F498" t="s">
        <v>115</v>
      </c>
      <c r="G498" t="s">
        <v>182</v>
      </c>
      <c r="H498" t="s">
        <v>66</v>
      </c>
      <c r="I498" s="1">
        <v>37107</v>
      </c>
      <c r="J498" s="2">
        <f>YEAR(Table1[[#This Row],[DATE]])</f>
        <v>2001</v>
      </c>
      <c r="K498" t="s">
        <v>630</v>
      </c>
      <c r="L498" t="s">
        <v>631</v>
      </c>
      <c r="M498" t="str">
        <f t="array" ref="M498">IF(Table1[[#This Row],[MARK]]=MIN(IF(Table1[YEAR]=Table1[[#This Row],[YEAR]],Table1[MARK])),"Y","N")</f>
        <v>N</v>
      </c>
    </row>
    <row r="499" spans="1:13" x14ac:dyDescent="0.25">
      <c r="B499" s="3">
        <v>9.9700000000000006</v>
      </c>
      <c r="C499" t="s">
        <v>60</v>
      </c>
      <c r="D499" t="s">
        <v>58</v>
      </c>
      <c r="E499" s="1">
        <v>27233</v>
      </c>
      <c r="F499" t="s">
        <v>19</v>
      </c>
      <c r="G499" t="s">
        <v>25</v>
      </c>
      <c r="H499" t="s">
        <v>59</v>
      </c>
      <c r="I499" s="1">
        <v>37417</v>
      </c>
      <c r="J499" s="2">
        <f>YEAR(Table1[[#This Row],[DATE]])</f>
        <v>2002</v>
      </c>
      <c r="K499" t="s">
        <v>631</v>
      </c>
      <c r="L499" t="s">
        <v>631</v>
      </c>
      <c r="M499" t="str">
        <f t="array" ref="M499">IF(Table1[[#This Row],[MARK]]=MIN(IF(Table1[YEAR]=Table1[[#This Row],[YEAR]],Table1[MARK])),"Y","N")</f>
        <v>N</v>
      </c>
    </row>
    <row r="500" spans="1:13" x14ac:dyDescent="0.25">
      <c r="B500" s="3">
        <v>9.9700000000000006</v>
      </c>
      <c r="C500" t="s">
        <v>57</v>
      </c>
      <c r="D500" t="s">
        <v>58</v>
      </c>
      <c r="E500" s="1">
        <v>27233</v>
      </c>
      <c r="F500" t="s">
        <v>19</v>
      </c>
      <c r="G500">
        <v>1</v>
      </c>
      <c r="H500" t="s">
        <v>67</v>
      </c>
      <c r="I500" s="1">
        <v>37456</v>
      </c>
      <c r="J500" s="2">
        <f>YEAR(Table1[[#This Row],[DATE]])</f>
        <v>2002</v>
      </c>
      <c r="K500" t="s">
        <v>631</v>
      </c>
      <c r="L500" t="s">
        <v>631</v>
      </c>
      <c r="M500" t="str">
        <f t="array" ref="M500">IF(Table1[[#This Row],[MARK]]=MIN(IF(Table1[YEAR]=Table1[[#This Row],[YEAR]],Table1[MARK])),"Y","N")</f>
        <v>N</v>
      </c>
    </row>
    <row r="501" spans="1:13" x14ac:dyDescent="0.25">
      <c r="B501" s="3">
        <v>9.9700000000000006</v>
      </c>
      <c r="C501" t="s">
        <v>17</v>
      </c>
      <c r="D501" t="s">
        <v>177</v>
      </c>
      <c r="E501" s="1">
        <v>25090</v>
      </c>
      <c r="F501" t="s">
        <v>19</v>
      </c>
      <c r="G501">
        <v>1</v>
      </c>
      <c r="H501" t="s">
        <v>239</v>
      </c>
      <c r="I501" s="1">
        <v>37513</v>
      </c>
      <c r="J501" s="2">
        <f>YEAR(Table1[[#This Row],[DATE]])</f>
        <v>2002</v>
      </c>
      <c r="K501" t="s">
        <v>631</v>
      </c>
      <c r="L501" t="s">
        <v>631</v>
      </c>
      <c r="M501" t="str">
        <f t="array" ref="M501">IF(Table1[[#This Row],[MARK]]=MIN(IF(Table1[YEAR]=Table1[[#This Row],[YEAR]],Table1[MARK])),"Y","N")</f>
        <v>N</v>
      </c>
    </row>
    <row r="502" spans="1:13" x14ac:dyDescent="0.25">
      <c r="B502" s="3">
        <v>9.9700000000000006</v>
      </c>
      <c r="C502" t="s">
        <v>34</v>
      </c>
      <c r="D502" t="s">
        <v>225</v>
      </c>
      <c r="E502" s="1">
        <v>28790</v>
      </c>
      <c r="F502" t="s">
        <v>19</v>
      </c>
      <c r="G502" t="s">
        <v>25</v>
      </c>
      <c r="H502" t="s">
        <v>44</v>
      </c>
      <c r="I502" s="1">
        <v>37848</v>
      </c>
      <c r="J502" s="2">
        <f>YEAR(Table1[[#This Row],[DATE]])</f>
        <v>2003</v>
      </c>
      <c r="K502" t="s">
        <v>631</v>
      </c>
      <c r="L502" t="s">
        <v>631</v>
      </c>
      <c r="M502" t="str">
        <f t="array" ref="M502">IF(Table1[[#This Row],[MARK]]=MIN(IF(Table1[YEAR]=Table1[[#This Row],[YEAR]],Table1[MARK])),"Y","N")</f>
        <v>N</v>
      </c>
    </row>
    <row r="503" spans="1:13" x14ac:dyDescent="0.25">
      <c r="B503" s="3">
        <v>9.9700000000000006</v>
      </c>
      <c r="C503" t="s">
        <v>34</v>
      </c>
      <c r="D503" t="s">
        <v>53</v>
      </c>
      <c r="E503" s="1">
        <v>29992</v>
      </c>
      <c r="F503" t="s">
        <v>19</v>
      </c>
      <c r="G503" t="s">
        <v>25</v>
      </c>
      <c r="H503" t="s">
        <v>44</v>
      </c>
      <c r="I503" s="1">
        <v>37848</v>
      </c>
      <c r="J503" s="2">
        <f>YEAR(Table1[[#This Row],[DATE]])</f>
        <v>2003</v>
      </c>
      <c r="K503" t="s">
        <v>631</v>
      </c>
      <c r="L503" t="s">
        <v>631</v>
      </c>
      <c r="M503" t="str">
        <f t="array" ref="M503">IF(Table1[[#This Row],[MARK]]=MIN(IF(Table1[YEAR]=Table1[[#This Row],[YEAR]],Table1[MARK])),"Y","N")</f>
        <v>N</v>
      </c>
    </row>
    <row r="504" spans="1:13" x14ac:dyDescent="0.25">
      <c r="A504">
        <v>70</v>
      </c>
      <c r="B504" s="3">
        <v>9.9700000000000006</v>
      </c>
      <c r="C504" t="s">
        <v>52</v>
      </c>
      <c r="D504" t="s">
        <v>271</v>
      </c>
      <c r="E504" s="1">
        <v>28020</v>
      </c>
      <c r="F504" t="s">
        <v>93</v>
      </c>
      <c r="G504">
        <v>2</v>
      </c>
      <c r="H504" t="s">
        <v>224</v>
      </c>
      <c r="I504" s="1">
        <v>37906</v>
      </c>
      <c r="J504" s="2">
        <f>YEAR(Table1[[#This Row],[DATE]])</f>
        <v>2003</v>
      </c>
      <c r="K504" t="s">
        <v>631</v>
      </c>
      <c r="L504" t="s">
        <v>631</v>
      </c>
      <c r="M504" t="str">
        <f t="array" ref="M504">IF(Table1[[#This Row],[MARK]]=MIN(IF(Table1[YEAR]=Table1[[#This Row],[YEAR]],Table1[MARK])),"Y","N")</f>
        <v>N</v>
      </c>
    </row>
    <row r="505" spans="1:13" x14ac:dyDescent="0.25">
      <c r="B505" s="3">
        <v>9.9700000000000006</v>
      </c>
      <c r="C505" t="s">
        <v>50</v>
      </c>
      <c r="D505" t="s">
        <v>58</v>
      </c>
      <c r="E505" s="1">
        <v>27233</v>
      </c>
      <c r="F505" t="s">
        <v>19</v>
      </c>
      <c r="G505">
        <v>2</v>
      </c>
      <c r="H505" t="s">
        <v>268</v>
      </c>
      <c r="I505" s="1">
        <v>38198</v>
      </c>
      <c r="J505" s="2">
        <f>YEAR(Table1[[#This Row],[DATE]])</f>
        <v>2004</v>
      </c>
      <c r="K505" t="s">
        <v>631</v>
      </c>
      <c r="L505" t="s">
        <v>631</v>
      </c>
      <c r="M505" t="str">
        <f t="array" ref="M505">IF(Table1[[#This Row],[MARK]]=MIN(IF(Table1[YEAR]=Table1[[#This Row],[YEAR]],Table1[MARK])),"Y","N")</f>
        <v>N</v>
      </c>
    </row>
    <row r="506" spans="1:13" x14ac:dyDescent="0.25">
      <c r="B506" s="3">
        <v>9.9700000000000006</v>
      </c>
      <c r="C506" t="s">
        <v>27</v>
      </c>
      <c r="D506" t="s">
        <v>107</v>
      </c>
      <c r="E506" s="1">
        <v>28816</v>
      </c>
      <c r="F506" t="s">
        <v>108</v>
      </c>
      <c r="G506" t="s">
        <v>157</v>
      </c>
      <c r="H506" t="s">
        <v>59</v>
      </c>
      <c r="I506" s="1">
        <v>38221</v>
      </c>
      <c r="J506" s="2">
        <f>YEAR(Table1[[#This Row],[DATE]])</f>
        <v>2004</v>
      </c>
      <c r="K506" t="s">
        <v>631</v>
      </c>
      <c r="L506" t="s">
        <v>631</v>
      </c>
      <c r="M506" t="str">
        <f t="array" ref="M506">IF(Table1[[#This Row],[MARK]]=MIN(IF(Table1[YEAR]=Table1[[#This Row],[YEAR]],Table1[MARK])),"Y","N")</f>
        <v>N</v>
      </c>
    </row>
    <row r="507" spans="1:13" x14ac:dyDescent="0.25">
      <c r="B507" s="3">
        <v>9.9700000000000006</v>
      </c>
      <c r="C507" t="s">
        <v>27</v>
      </c>
      <c r="D507" t="s">
        <v>58</v>
      </c>
      <c r="E507" s="1">
        <v>27233</v>
      </c>
      <c r="F507" t="s">
        <v>19</v>
      </c>
      <c r="G507" t="s">
        <v>190</v>
      </c>
      <c r="H507" t="s">
        <v>59</v>
      </c>
      <c r="I507" s="1">
        <v>38221</v>
      </c>
      <c r="J507" s="2">
        <f>YEAR(Table1[[#This Row],[DATE]])</f>
        <v>2004</v>
      </c>
      <c r="K507" t="s">
        <v>631</v>
      </c>
      <c r="L507" t="s">
        <v>631</v>
      </c>
      <c r="M507" t="str">
        <f t="array" ref="M507">IF(Table1[[#This Row],[MARK]]=MIN(IF(Table1[YEAR]=Table1[[#This Row],[YEAR]],Table1[MARK])),"Y","N")</f>
        <v>N</v>
      </c>
    </row>
    <row r="508" spans="1:13" x14ac:dyDescent="0.25">
      <c r="B508" s="3">
        <v>9.9700000000000006</v>
      </c>
      <c r="C508" t="s">
        <v>13</v>
      </c>
      <c r="D508" t="s">
        <v>53</v>
      </c>
      <c r="E508" s="1">
        <v>29992</v>
      </c>
      <c r="F508" t="s">
        <v>19</v>
      </c>
      <c r="G508">
        <v>1</v>
      </c>
      <c r="H508" t="s">
        <v>272</v>
      </c>
      <c r="I508" s="1">
        <v>38253</v>
      </c>
      <c r="J508" s="2">
        <f>YEAR(Table1[[#This Row],[DATE]])</f>
        <v>2004</v>
      </c>
      <c r="K508" t="s">
        <v>631</v>
      </c>
      <c r="L508" t="s">
        <v>631</v>
      </c>
      <c r="M508" t="str">
        <f t="array" ref="M508">IF(Table1[[#This Row],[MARK]]=MIN(IF(Table1[YEAR]=Table1[[#This Row],[YEAR]],Table1[MARK])),"Y","N")</f>
        <v>N</v>
      </c>
    </row>
    <row r="509" spans="1:13" x14ac:dyDescent="0.25">
      <c r="B509" s="3">
        <v>9.9700000000000006</v>
      </c>
      <c r="C509" t="s">
        <v>27</v>
      </c>
      <c r="D509" t="s">
        <v>18</v>
      </c>
      <c r="E509" s="1">
        <v>30172</v>
      </c>
      <c r="F509" t="s">
        <v>19</v>
      </c>
      <c r="G509" t="s">
        <v>85</v>
      </c>
      <c r="H509" t="s">
        <v>87</v>
      </c>
      <c r="I509" s="1">
        <v>38923</v>
      </c>
      <c r="J509" s="2">
        <f>YEAR(Table1[[#This Row],[DATE]])</f>
        <v>2006</v>
      </c>
      <c r="K509" t="s">
        <v>631</v>
      </c>
      <c r="L509" t="s">
        <v>631</v>
      </c>
      <c r="M509" t="str">
        <f t="array" ref="M509">IF(Table1[[#This Row],[MARK]]=MIN(IF(Table1[YEAR]=Table1[[#This Row],[YEAR]],Table1[MARK])),"Y","N")</f>
        <v>N</v>
      </c>
    </row>
    <row r="510" spans="1:13" x14ac:dyDescent="0.25">
      <c r="B510" s="3">
        <v>9.9700000000000006</v>
      </c>
      <c r="C510" t="s">
        <v>43</v>
      </c>
      <c r="D510" t="s">
        <v>162</v>
      </c>
      <c r="E510" s="1">
        <v>29239</v>
      </c>
      <c r="F510" t="s">
        <v>19</v>
      </c>
      <c r="G510" t="s">
        <v>233</v>
      </c>
      <c r="H510" t="s">
        <v>44</v>
      </c>
      <c r="I510" s="1">
        <v>38947</v>
      </c>
      <c r="J510" s="2">
        <f>YEAR(Table1[[#This Row],[DATE]])</f>
        <v>2006</v>
      </c>
      <c r="K510" t="s">
        <v>631</v>
      </c>
      <c r="L510" t="s">
        <v>631</v>
      </c>
      <c r="M510" t="str">
        <f t="array" ref="M510">IF(Table1[[#This Row],[MARK]]=MIN(IF(Table1[YEAR]=Table1[[#This Row],[YEAR]],Table1[MARK])),"Y","N")</f>
        <v>N</v>
      </c>
    </row>
    <row r="511" spans="1:13" x14ac:dyDescent="0.25">
      <c r="B511" s="3">
        <v>9.9700000000000006</v>
      </c>
      <c r="C511" t="s">
        <v>69</v>
      </c>
      <c r="D511" t="s">
        <v>28</v>
      </c>
      <c r="E511" s="1">
        <v>30278</v>
      </c>
      <c r="F511" t="s">
        <v>11</v>
      </c>
      <c r="G511" t="s">
        <v>25</v>
      </c>
      <c r="H511" t="s">
        <v>273</v>
      </c>
      <c r="I511" s="1">
        <v>39170</v>
      </c>
      <c r="J511" s="2">
        <f>YEAR(Table1[[#This Row],[DATE]])</f>
        <v>2007</v>
      </c>
      <c r="K511" t="s">
        <v>631</v>
      </c>
      <c r="L511" t="s">
        <v>631</v>
      </c>
      <c r="M511" t="str">
        <f t="array" ref="M511">IF(Table1[[#This Row],[MARK]]=MIN(IF(Table1[YEAR]=Table1[[#This Row],[YEAR]],Table1[MARK])),"Y","N")</f>
        <v>N</v>
      </c>
    </row>
    <row r="512" spans="1:13" x14ac:dyDescent="0.25">
      <c r="B512" s="3">
        <v>9.9700000000000006</v>
      </c>
      <c r="C512" t="s">
        <v>274</v>
      </c>
      <c r="D512" t="s">
        <v>18</v>
      </c>
      <c r="E512" s="1">
        <v>30172</v>
      </c>
      <c r="F512" t="s">
        <v>19</v>
      </c>
      <c r="G512" t="s">
        <v>123</v>
      </c>
      <c r="H512" t="s">
        <v>86</v>
      </c>
      <c r="I512" s="1">
        <v>39255</v>
      </c>
      <c r="J512" s="2">
        <f>YEAR(Table1[[#This Row],[DATE]])</f>
        <v>2007</v>
      </c>
      <c r="K512" t="s">
        <v>631</v>
      </c>
      <c r="L512" t="s">
        <v>631</v>
      </c>
      <c r="M512" t="str">
        <f t="array" ref="M512">IF(Table1[[#This Row],[MARK]]=MIN(IF(Table1[YEAR]=Table1[[#This Row],[YEAR]],Table1[MARK])),"Y","N")</f>
        <v>N</v>
      </c>
    </row>
    <row r="513" spans="1:13" x14ac:dyDescent="0.25">
      <c r="B513" s="3">
        <v>9.9700000000000006</v>
      </c>
      <c r="C513" t="s">
        <v>117</v>
      </c>
      <c r="D513" t="s">
        <v>72</v>
      </c>
      <c r="E513" s="1">
        <v>31205</v>
      </c>
      <c r="F513" t="s">
        <v>73</v>
      </c>
      <c r="G513">
        <v>1</v>
      </c>
      <c r="H513" t="s">
        <v>275</v>
      </c>
      <c r="I513" s="1">
        <v>39538</v>
      </c>
      <c r="J513" s="2">
        <f>YEAR(Table1[[#This Row],[DATE]])</f>
        <v>2008</v>
      </c>
      <c r="K513" t="s">
        <v>631</v>
      </c>
      <c r="L513" t="s">
        <v>631</v>
      </c>
      <c r="M513" t="str">
        <f t="array" ref="M513">IF(Table1[[#This Row],[MARK]]=MIN(IF(Table1[YEAR]=Table1[[#This Row],[YEAR]],Table1[MARK])),"Y","N")</f>
        <v>N</v>
      </c>
    </row>
    <row r="514" spans="1:13" x14ac:dyDescent="0.25">
      <c r="B514" s="3">
        <v>9.9700000000000006</v>
      </c>
      <c r="C514" t="s">
        <v>21</v>
      </c>
      <c r="D514" t="s">
        <v>28</v>
      </c>
      <c r="E514" s="1">
        <v>30278</v>
      </c>
      <c r="F514" t="s">
        <v>11</v>
      </c>
      <c r="G514">
        <v>2</v>
      </c>
      <c r="H514" t="s">
        <v>84</v>
      </c>
      <c r="I514" s="1">
        <v>39627</v>
      </c>
      <c r="J514" s="2">
        <f>YEAR(Table1[[#This Row],[DATE]])</f>
        <v>2008</v>
      </c>
      <c r="K514" t="s">
        <v>631</v>
      </c>
      <c r="L514" t="s">
        <v>631</v>
      </c>
      <c r="M514" t="str">
        <f t="array" ref="M514">IF(Table1[[#This Row],[MARK]]=MIN(IF(Table1[YEAR]=Table1[[#This Row],[YEAR]],Table1[MARK])),"Y","N")</f>
        <v>N</v>
      </c>
    </row>
    <row r="515" spans="1:13" x14ac:dyDescent="0.25">
      <c r="B515" s="3">
        <v>9.9700000000000006</v>
      </c>
      <c r="C515" t="s">
        <v>78</v>
      </c>
      <c r="D515" t="s">
        <v>253</v>
      </c>
      <c r="E515" s="1">
        <v>30323</v>
      </c>
      <c r="F515" t="s">
        <v>73</v>
      </c>
      <c r="G515">
        <v>2</v>
      </c>
      <c r="H515" t="s">
        <v>268</v>
      </c>
      <c r="I515" s="1">
        <v>39654</v>
      </c>
      <c r="J515" s="2">
        <f>YEAR(Table1[[#This Row],[DATE]])</f>
        <v>2008</v>
      </c>
      <c r="K515" t="s">
        <v>631</v>
      </c>
      <c r="L515" t="s">
        <v>631</v>
      </c>
      <c r="M515" t="str">
        <f t="array" ref="M515">IF(Table1[[#This Row],[MARK]]=MIN(IF(Table1[YEAR]=Table1[[#This Row],[YEAR]],Table1[MARK])),"Y","N")</f>
        <v>N</v>
      </c>
    </row>
    <row r="516" spans="1:13" x14ac:dyDescent="0.25">
      <c r="B516" s="3">
        <v>9.9700000000000006</v>
      </c>
      <c r="C516" t="s">
        <v>15</v>
      </c>
      <c r="D516" t="s">
        <v>135</v>
      </c>
      <c r="E516" s="1">
        <v>30230</v>
      </c>
      <c r="F516" t="s">
        <v>11</v>
      </c>
      <c r="G516">
        <v>6</v>
      </c>
      <c r="H516" t="s">
        <v>16</v>
      </c>
      <c r="I516" s="1">
        <v>39676</v>
      </c>
      <c r="J516" s="2">
        <f>YEAR(Table1[[#This Row],[DATE]])</f>
        <v>2008</v>
      </c>
      <c r="K516" t="s">
        <v>631</v>
      </c>
      <c r="L516" t="s">
        <v>631</v>
      </c>
      <c r="M516" t="str">
        <f t="array" ref="M516">IF(Table1[[#This Row],[MARK]]=MIN(IF(Table1[YEAR]=Table1[[#This Row],[YEAR]],Table1[MARK])),"Y","N")</f>
        <v>N</v>
      </c>
    </row>
    <row r="517" spans="1:13" x14ac:dyDescent="0.25">
      <c r="B517" s="3">
        <v>9.9700000000000006</v>
      </c>
      <c r="C517" t="s">
        <v>21</v>
      </c>
      <c r="D517" t="s">
        <v>253</v>
      </c>
      <c r="E517" s="1">
        <v>30323</v>
      </c>
      <c r="F517" t="s">
        <v>73</v>
      </c>
      <c r="G517" t="s">
        <v>211</v>
      </c>
      <c r="H517" t="s">
        <v>16</v>
      </c>
      <c r="I517" s="1">
        <v>39676</v>
      </c>
      <c r="J517" s="2">
        <f>YEAR(Table1[[#This Row],[DATE]])</f>
        <v>2008</v>
      </c>
      <c r="K517" t="s">
        <v>631</v>
      </c>
      <c r="L517" t="s">
        <v>631</v>
      </c>
      <c r="M517" t="str">
        <f t="array" ref="M517">IF(Table1[[#This Row],[MARK]]=MIN(IF(Table1[YEAR]=Table1[[#This Row],[YEAR]],Table1[MARK])),"Y","N")</f>
        <v>N</v>
      </c>
    </row>
    <row r="518" spans="1:13" x14ac:dyDescent="0.25">
      <c r="B518" s="3">
        <v>9.9700000000000006</v>
      </c>
      <c r="C518" t="s">
        <v>21</v>
      </c>
      <c r="D518" t="s">
        <v>169</v>
      </c>
      <c r="E518" s="1">
        <v>30866</v>
      </c>
      <c r="F518" t="s">
        <v>195</v>
      </c>
      <c r="G518">
        <v>1</v>
      </c>
      <c r="H518" t="s">
        <v>241</v>
      </c>
      <c r="I518" s="1">
        <v>39965</v>
      </c>
      <c r="J518" s="2">
        <f>YEAR(Table1[[#This Row],[DATE]])</f>
        <v>2009</v>
      </c>
      <c r="K518" t="s">
        <v>631</v>
      </c>
      <c r="L518" t="s">
        <v>631</v>
      </c>
      <c r="M518" t="str">
        <f t="array" ref="M518">IF(Table1[[#This Row],[MARK]]=MIN(IF(Table1[YEAR]=Table1[[#This Row],[YEAR]],Table1[MARK])),"Y","N")</f>
        <v>N</v>
      </c>
    </row>
    <row r="519" spans="1:13" x14ac:dyDescent="0.25">
      <c r="B519" s="3">
        <v>9.9700000000000006</v>
      </c>
      <c r="C519" t="s">
        <v>60</v>
      </c>
      <c r="D519" t="s">
        <v>28</v>
      </c>
      <c r="E519" s="1">
        <v>30278</v>
      </c>
      <c r="F519" t="s">
        <v>11</v>
      </c>
      <c r="G519">
        <v>2</v>
      </c>
      <c r="H519" t="s">
        <v>84</v>
      </c>
      <c r="I519" s="1">
        <v>39991</v>
      </c>
      <c r="J519" s="2">
        <f>YEAR(Table1[[#This Row],[DATE]])</f>
        <v>2009</v>
      </c>
      <c r="K519" t="s">
        <v>631</v>
      </c>
      <c r="L519" t="s">
        <v>631</v>
      </c>
      <c r="M519" t="str">
        <f t="array" ref="M519">IF(Table1[[#This Row],[MARK]]=MIN(IF(Table1[YEAR]=Table1[[#This Row],[YEAR]],Table1[MARK])),"Y","N")</f>
        <v>N</v>
      </c>
    </row>
    <row r="520" spans="1:13" x14ac:dyDescent="0.25">
      <c r="B520" s="3">
        <v>9.9700000000000006</v>
      </c>
      <c r="C520" t="s">
        <v>49</v>
      </c>
      <c r="D520" t="s">
        <v>165</v>
      </c>
      <c r="E520" s="1">
        <v>31664</v>
      </c>
      <c r="F520" t="s">
        <v>166</v>
      </c>
      <c r="G520">
        <v>4</v>
      </c>
      <c r="H520" t="s">
        <v>36</v>
      </c>
      <c r="I520" s="1">
        <v>40004</v>
      </c>
      <c r="J520" s="2">
        <f>YEAR(Table1[[#This Row],[DATE]])</f>
        <v>2009</v>
      </c>
      <c r="K520" t="s">
        <v>631</v>
      </c>
      <c r="L520" t="s">
        <v>631</v>
      </c>
      <c r="M520" t="str">
        <f t="array" ref="M520">IF(Table1[[#This Row],[MARK]]=MIN(IF(Table1[YEAR]=Table1[[#This Row],[YEAR]],Table1[MARK])),"Y","N")</f>
        <v>N</v>
      </c>
    </row>
    <row r="521" spans="1:13" x14ac:dyDescent="0.25">
      <c r="B521" s="3">
        <v>9.9700000000000006</v>
      </c>
      <c r="C521" t="s">
        <v>52</v>
      </c>
      <c r="D521" t="s">
        <v>96</v>
      </c>
      <c r="E521" s="1">
        <v>31161</v>
      </c>
      <c r="F521" t="s">
        <v>19</v>
      </c>
      <c r="G521">
        <v>2</v>
      </c>
      <c r="H521" t="s">
        <v>97</v>
      </c>
      <c r="I521" s="1">
        <v>40056</v>
      </c>
      <c r="J521" s="2">
        <f>YEAR(Table1[[#This Row],[DATE]])</f>
        <v>2009</v>
      </c>
      <c r="K521" t="s">
        <v>631</v>
      </c>
      <c r="L521" t="s">
        <v>631</v>
      </c>
      <c r="M521" t="str">
        <f t="array" ref="M521">IF(Table1[[#This Row],[MARK]]=MIN(IF(Table1[YEAR]=Table1[[#This Row],[YEAR]],Table1[MARK])),"Y","N")</f>
        <v>N</v>
      </c>
    </row>
    <row r="522" spans="1:13" x14ac:dyDescent="0.25">
      <c r="B522" s="3">
        <v>9.9700000000000006</v>
      </c>
      <c r="C522" t="s">
        <v>15</v>
      </c>
      <c r="D522" t="s">
        <v>10</v>
      </c>
      <c r="E522" s="1">
        <v>31645</v>
      </c>
      <c r="F522" t="s">
        <v>11</v>
      </c>
      <c r="G522">
        <v>2</v>
      </c>
      <c r="H522" t="s">
        <v>87</v>
      </c>
      <c r="I522" s="1">
        <v>40396</v>
      </c>
      <c r="J522" s="2">
        <f>YEAR(Table1[[#This Row],[DATE]])</f>
        <v>2010</v>
      </c>
      <c r="K522" t="s">
        <v>631</v>
      </c>
      <c r="L522" t="s">
        <v>631</v>
      </c>
      <c r="M522" t="str">
        <f t="array" ref="M522">IF(Table1[[#This Row],[MARK]]=MIN(IF(Table1[YEAR]=Table1[[#This Row],[YEAR]],Table1[MARK])),"Y","N")</f>
        <v>N</v>
      </c>
    </row>
    <row r="523" spans="1:13" x14ac:dyDescent="0.25">
      <c r="B523" s="3">
        <v>9.9700000000000006</v>
      </c>
      <c r="C523" t="s">
        <v>9</v>
      </c>
      <c r="D523" t="s">
        <v>183</v>
      </c>
      <c r="E523" s="1">
        <v>33035</v>
      </c>
      <c r="F523" t="s">
        <v>184</v>
      </c>
      <c r="G523">
        <v>4</v>
      </c>
      <c r="H523" t="s">
        <v>30</v>
      </c>
      <c r="I523" s="1">
        <v>40419</v>
      </c>
      <c r="J523" s="2">
        <f>YEAR(Table1[[#This Row],[DATE]])</f>
        <v>2010</v>
      </c>
      <c r="K523" t="s">
        <v>631</v>
      </c>
      <c r="L523" t="s">
        <v>631</v>
      </c>
      <c r="M523" t="str">
        <f t="array" ref="M523">IF(Table1[[#This Row],[MARK]]=MIN(IF(Table1[YEAR]=Table1[[#This Row],[YEAR]],Table1[MARK])),"Y","N")</f>
        <v>N</v>
      </c>
    </row>
    <row r="524" spans="1:13" x14ac:dyDescent="0.25">
      <c r="B524" s="3">
        <v>9.9700000000000006</v>
      </c>
      <c r="C524" t="s">
        <v>60</v>
      </c>
      <c r="D524" t="s">
        <v>65</v>
      </c>
      <c r="E524" s="1">
        <v>30283</v>
      </c>
      <c r="F524" t="s">
        <v>11</v>
      </c>
      <c r="G524" t="s">
        <v>85</v>
      </c>
      <c r="H524" t="s">
        <v>79</v>
      </c>
      <c r="I524" s="1">
        <v>40633</v>
      </c>
      <c r="J524" s="2">
        <f>YEAR(Table1[[#This Row],[DATE]])</f>
        <v>2011</v>
      </c>
      <c r="K524" t="s">
        <v>631</v>
      </c>
      <c r="L524" t="s">
        <v>631</v>
      </c>
      <c r="M524" t="str">
        <f t="array" ref="M524">IF(Table1[[#This Row],[MARK]]=MIN(IF(Table1[YEAR]=Table1[[#This Row],[YEAR]],Table1[MARK])),"Y","N")</f>
        <v>N</v>
      </c>
    </row>
    <row r="525" spans="1:13" x14ac:dyDescent="0.25">
      <c r="B525" s="3">
        <v>9.9700000000000006</v>
      </c>
      <c r="C525" t="s">
        <v>17</v>
      </c>
      <c r="D525" t="s">
        <v>142</v>
      </c>
      <c r="E525" s="1">
        <v>31847</v>
      </c>
      <c r="F525" t="s">
        <v>143</v>
      </c>
      <c r="G525">
        <v>1</v>
      </c>
      <c r="H525" t="s">
        <v>202</v>
      </c>
      <c r="I525" s="1">
        <v>40656</v>
      </c>
      <c r="J525" s="2">
        <f>YEAR(Table1[[#This Row],[DATE]])</f>
        <v>2011</v>
      </c>
      <c r="K525" t="s">
        <v>631</v>
      </c>
      <c r="L525" t="s">
        <v>631</v>
      </c>
      <c r="M525" t="str">
        <f t="array" ref="M525">IF(Table1[[#This Row],[MARK]]=MIN(IF(Table1[YEAR]=Table1[[#This Row],[YEAR]],Table1[MARK])),"Y","N")</f>
        <v>N</v>
      </c>
    </row>
    <row r="526" spans="1:13" x14ac:dyDescent="0.25">
      <c r="B526" s="3">
        <v>9.9700000000000006</v>
      </c>
      <c r="C526" t="s">
        <v>34</v>
      </c>
      <c r="D526" t="s">
        <v>53</v>
      </c>
      <c r="E526" s="1">
        <v>29992</v>
      </c>
      <c r="F526" t="s">
        <v>19</v>
      </c>
      <c r="G526">
        <v>6</v>
      </c>
      <c r="H526" t="s">
        <v>46</v>
      </c>
      <c r="I526" s="1">
        <v>40698</v>
      </c>
      <c r="J526" s="2">
        <f>YEAR(Table1[[#This Row],[DATE]])</f>
        <v>2011</v>
      </c>
      <c r="K526" t="s">
        <v>631</v>
      </c>
      <c r="L526" t="s">
        <v>631</v>
      </c>
      <c r="M526" t="str">
        <f t="array" ref="M526">IF(Table1[[#This Row],[MARK]]=MIN(IF(Table1[YEAR]=Table1[[#This Row],[YEAR]],Table1[MARK])),"Y","N")</f>
        <v>N</v>
      </c>
    </row>
    <row r="527" spans="1:13" x14ac:dyDescent="0.25">
      <c r="A527">
        <v>70</v>
      </c>
      <c r="B527" s="3">
        <v>9.9700000000000006</v>
      </c>
      <c r="C527" t="s">
        <v>34</v>
      </c>
      <c r="D527" t="s">
        <v>276</v>
      </c>
      <c r="E527" s="1">
        <v>32968</v>
      </c>
      <c r="F527" t="s">
        <v>19</v>
      </c>
      <c r="G527">
        <v>2</v>
      </c>
      <c r="H527" t="s">
        <v>144</v>
      </c>
      <c r="I527" s="1">
        <v>40704</v>
      </c>
      <c r="J527" s="2">
        <f>YEAR(Table1[[#This Row],[DATE]])</f>
        <v>2011</v>
      </c>
      <c r="K527" t="s">
        <v>631</v>
      </c>
      <c r="L527" t="s">
        <v>631</v>
      </c>
      <c r="M527" t="str">
        <f t="array" ref="M527">IF(Table1[[#This Row],[MARK]]=MIN(IF(Table1[YEAR]=Table1[[#This Row],[YEAR]],Table1[MARK])),"Y","N")</f>
        <v>N</v>
      </c>
    </row>
    <row r="528" spans="1:13" x14ac:dyDescent="0.25">
      <c r="B528" s="3">
        <v>9.9700000000000006</v>
      </c>
      <c r="C528" t="s">
        <v>69</v>
      </c>
      <c r="D528" t="s">
        <v>165</v>
      </c>
      <c r="E528" s="1">
        <v>31664</v>
      </c>
      <c r="F528" t="s">
        <v>166</v>
      </c>
      <c r="G528">
        <v>1</v>
      </c>
      <c r="H528" t="s">
        <v>277</v>
      </c>
      <c r="I528" s="1">
        <v>40706</v>
      </c>
      <c r="J528" s="2">
        <f>YEAR(Table1[[#This Row],[DATE]])</f>
        <v>2011</v>
      </c>
      <c r="K528" t="s">
        <v>631</v>
      </c>
      <c r="L528" t="s">
        <v>631</v>
      </c>
      <c r="M528" t="str">
        <f t="array" ref="M528">IF(Table1[[#This Row],[MARK]]=MIN(IF(Table1[YEAR]=Table1[[#This Row],[YEAR]],Table1[MARK])),"Y","N")</f>
        <v>N</v>
      </c>
    </row>
    <row r="529" spans="1:13" x14ac:dyDescent="0.25">
      <c r="B529" s="3">
        <v>9.9700000000000006</v>
      </c>
      <c r="C529" t="s">
        <v>52</v>
      </c>
      <c r="D529" t="s">
        <v>22</v>
      </c>
      <c r="E529" s="1">
        <v>32868</v>
      </c>
      <c r="F529" t="s">
        <v>11</v>
      </c>
      <c r="G529" t="s">
        <v>71</v>
      </c>
      <c r="H529" t="s">
        <v>84</v>
      </c>
      <c r="I529" s="1">
        <v>40718</v>
      </c>
      <c r="J529" s="2">
        <f>YEAR(Table1[[#This Row],[DATE]])</f>
        <v>2011</v>
      </c>
      <c r="K529" t="s">
        <v>631</v>
      </c>
      <c r="L529" t="s">
        <v>631</v>
      </c>
      <c r="M529" t="str">
        <f t="array" ref="M529">IF(Table1[[#This Row],[MARK]]=MIN(IF(Table1[YEAR]=Table1[[#This Row],[YEAR]],Table1[MARK])),"Y","N")</f>
        <v>N</v>
      </c>
    </row>
    <row r="530" spans="1:13" x14ac:dyDescent="0.25">
      <c r="B530" s="3">
        <v>9.9700000000000006</v>
      </c>
      <c r="C530" t="s">
        <v>69</v>
      </c>
      <c r="D530" t="s">
        <v>153</v>
      </c>
      <c r="E530" s="1">
        <v>32970</v>
      </c>
      <c r="F530" t="s">
        <v>11</v>
      </c>
      <c r="G530">
        <v>1</v>
      </c>
      <c r="H530" t="s">
        <v>145</v>
      </c>
      <c r="I530" s="1">
        <v>40994</v>
      </c>
      <c r="J530" s="2">
        <f>YEAR(Table1[[#This Row],[DATE]])</f>
        <v>2012</v>
      </c>
      <c r="K530" t="s">
        <v>631</v>
      </c>
      <c r="L530" t="s">
        <v>631</v>
      </c>
      <c r="M530" t="str">
        <f t="array" ref="M530">IF(Table1[[#This Row],[MARK]]=MIN(IF(Table1[YEAR]=Table1[[#This Row],[YEAR]],Table1[MARK])),"Y","N")</f>
        <v>N</v>
      </c>
    </row>
    <row r="531" spans="1:13" x14ac:dyDescent="0.25">
      <c r="B531" s="3">
        <v>9.9700000000000006</v>
      </c>
      <c r="C531" t="s">
        <v>70</v>
      </c>
      <c r="D531" t="s">
        <v>53</v>
      </c>
      <c r="E531" s="1">
        <v>29992</v>
      </c>
      <c r="F531" t="s">
        <v>19</v>
      </c>
      <c r="G531" t="s">
        <v>29</v>
      </c>
      <c r="H531" t="s">
        <v>268</v>
      </c>
      <c r="I531" s="1">
        <v>41125</v>
      </c>
      <c r="J531" s="2">
        <f>YEAR(Table1[[#This Row],[DATE]])</f>
        <v>2012</v>
      </c>
      <c r="K531" t="s">
        <v>631</v>
      </c>
      <c r="L531" t="s">
        <v>631</v>
      </c>
      <c r="M531" t="str">
        <f t="array" ref="M531">IF(Table1[[#This Row],[MARK]]=MIN(IF(Table1[YEAR]=Table1[[#This Row],[YEAR]],Table1[MARK])),"Y","N")</f>
        <v>N</v>
      </c>
    </row>
    <row r="532" spans="1:13" x14ac:dyDescent="0.25">
      <c r="B532" s="3">
        <v>9.9700000000000006</v>
      </c>
      <c r="C532" t="s">
        <v>37</v>
      </c>
      <c r="D532" t="s">
        <v>134</v>
      </c>
      <c r="E532" s="1">
        <v>32611</v>
      </c>
      <c r="F532" t="s">
        <v>19</v>
      </c>
      <c r="G532" t="s">
        <v>267</v>
      </c>
      <c r="H532" t="s">
        <v>44</v>
      </c>
      <c r="I532" s="1">
        <v>41151</v>
      </c>
      <c r="J532" s="2">
        <f>YEAR(Table1[[#This Row],[DATE]])</f>
        <v>2012</v>
      </c>
      <c r="K532" t="s">
        <v>631</v>
      </c>
      <c r="L532" t="s">
        <v>631</v>
      </c>
      <c r="M532" t="str">
        <f t="array" ref="M532">IF(Table1[[#This Row],[MARK]]=MIN(IF(Table1[YEAR]=Table1[[#This Row],[YEAR]],Table1[MARK])),"Y","N")</f>
        <v>N</v>
      </c>
    </row>
    <row r="533" spans="1:13" x14ac:dyDescent="0.25">
      <c r="B533" s="3">
        <v>9.9700000000000006</v>
      </c>
      <c r="C533" t="s">
        <v>113</v>
      </c>
      <c r="D533" t="s">
        <v>198</v>
      </c>
      <c r="E533" s="1">
        <v>33613</v>
      </c>
      <c r="F533" t="s">
        <v>11</v>
      </c>
      <c r="G533">
        <v>3</v>
      </c>
      <c r="H533" t="s">
        <v>35</v>
      </c>
      <c r="I533" s="1">
        <v>41159</v>
      </c>
      <c r="J533" s="2">
        <f>YEAR(Table1[[#This Row],[DATE]])</f>
        <v>2012</v>
      </c>
      <c r="K533" t="s">
        <v>631</v>
      </c>
      <c r="L533" t="s">
        <v>631</v>
      </c>
      <c r="M533" t="str">
        <f t="array" ref="M533">IF(Table1[[#This Row],[MARK]]=MIN(IF(Table1[YEAR]=Table1[[#This Row],[YEAR]],Table1[MARK])),"Y","N")</f>
        <v>N</v>
      </c>
    </row>
    <row r="534" spans="1:13" x14ac:dyDescent="0.25">
      <c r="B534" s="3">
        <v>9.9700000000000006</v>
      </c>
      <c r="C534" t="s">
        <v>89</v>
      </c>
      <c r="D534" t="s">
        <v>53</v>
      </c>
      <c r="E534" s="1">
        <v>29992</v>
      </c>
      <c r="F534" t="s">
        <v>19</v>
      </c>
      <c r="G534" t="s">
        <v>74</v>
      </c>
      <c r="H534" t="s">
        <v>94</v>
      </c>
      <c r="I534" s="1">
        <v>41343</v>
      </c>
      <c r="J534" s="2">
        <f>YEAR(Table1[[#This Row],[DATE]])</f>
        <v>2013</v>
      </c>
      <c r="K534" t="s">
        <v>631</v>
      </c>
      <c r="L534" t="s">
        <v>631</v>
      </c>
      <c r="M534" t="str">
        <f t="array" ref="M534">IF(Table1[[#This Row],[MARK]]=MIN(IF(Table1[YEAR]=Table1[[#This Row],[YEAR]],Table1[MARK])),"Y","N")</f>
        <v>N</v>
      </c>
    </row>
    <row r="535" spans="1:13" x14ac:dyDescent="0.25">
      <c r="B535" s="3">
        <v>9.9700000000000006</v>
      </c>
      <c r="C535" t="s">
        <v>117</v>
      </c>
      <c r="D535" t="s">
        <v>259</v>
      </c>
      <c r="E535" s="1">
        <v>32854</v>
      </c>
      <c r="F535" t="s">
        <v>19</v>
      </c>
      <c r="G535" t="s">
        <v>48</v>
      </c>
      <c r="H535" t="s">
        <v>46</v>
      </c>
      <c r="I535" s="1">
        <v>41430</v>
      </c>
      <c r="J535" s="2">
        <f>YEAR(Table1[[#This Row],[DATE]])</f>
        <v>2013</v>
      </c>
      <c r="K535" t="s">
        <v>631</v>
      </c>
      <c r="L535" t="s">
        <v>631</v>
      </c>
      <c r="M535" t="str">
        <f t="array" ref="M535">IF(Table1[[#This Row],[MARK]]=MIN(IF(Table1[YEAR]=Table1[[#This Row],[YEAR]],Table1[MARK])),"Y","N")</f>
        <v>N</v>
      </c>
    </row>
    <row r="536" spans="1:13" x14ac:dyDescent="0.25">
      <c r="B536" s="3">
        <v>9.9700000000000006</v>
      </c>
      <c r="C536" t="s">
        <v>78</v>
      </c>
      <c r="D536" t="s">
        <v>56</v>
      </c>
      <c r="E536" s="1">
        <v>31331</v>
      </c>
      <c r="F536" t="s">
        <v>11</v>
      </c>
      <c r="G536" t="s">
        <v>123</v>
      </c>
      <c r="H536" t="s">
        <v>84</v>
      </c>
      <c r="I536" s="1">
        <v>41446</v>
      </c>
      <c r="J536" s="2">
        <f>YEAR(Table1[[#This Row],[DATE]])</f>
        <v>2013</v>
      </c>
      <c r="K536" t="s">
        <v>631</v>
      </c>
      <c r="L536" t="s">
        <v>631</v>
      </c>
      <c r="M536" t="str">
        <f t="array" ref="M536">IF(Table1[[#This Row],[MARK]]=MIN(IF(Table1[YEAR]=Table1[[#This Row],[YEAR]],Table1[MARK])),"Y","N")</f>
        <v>N</v>
      </c>
    </row>
    <row r="537" spans="1:13" x14ac:dyDescent="0.25">
      <c r="B537" s="3">
        <v>9.9700000000000006</v>
      </c>
      <c r="C537" t="s">
        <v>17</v>
      </c>
      <c r="D537" t="s">
        <v>261</v>
      </c>
      <c r="E537" s="1">
        <v>27855</v>
      </c>
      <c r="F537" t="s">
        <v>262</v>
      </c>
      <c r="G537" t="s">
        <v>278</v>
      </c>
      <c r="H537" t="s">
        <v>23</v>
      </c>
      <c r="I537" s="1">
        <v>41459</v>
      </c>
      <c r="J537" s="2">
        <f>YEAR(Table1[[#This Row],[DATE]])</f>
        <v>2013</v>
      </c>
      <c r="K537" t="s">
        <v>631</v>
      </c>
      <c r="L537" t="s">
        <v>631</v>
      </c>
      <c r="M537" t="str">
        <f t="array" ref="M537">IF(Table1[[#This Row],[MARK]]=MIN(IF(Table1[YEAR]=Table1[[#This Row],[YEAR]],Table1[MARK])),"Y","N")</f>
        <v>N</v>
      </c>
    </row>
    <row r="538" spans="1:13" x14ac:dyDescent="0.25">
      <c r="B538" s="3">
        <v>9.9700000000000006</v>
      </c>
      <c r="C538" t="s">
        <v>60</v>
      </c>
      <c r="D538" t="s">
        <v>56</v>
      </c>
      <c r="E538" s="1">
        <v>31331</v>
      </c>
      <c r="F538" t="s">
        <v>11</v>
      </c>
      <c r="G538" t="s">
        <v>171</v>
      </c>
      <c r="H538" t="s">
        <v>51</v>
      </c>
      <c r="I538" s="1">
        <v>41497</v>
      </c>
      <c r="J538" s="2">
        <f>YEAR(Table1[[#This Row],[DATE]])</f>
        <v>2013</v>
      </c>
      <c r="K538" t="s">
        <v>630</v>
      </c>
      <c r="L538" t="s">
        <v>631</v>
      </c>
      <c r="M538" t="str">
        <f t="array" ref="M538">IF(Table1[[#This Row],[MARK]]=MIN(IF(Table1[YEAR]=Table1[[#This Row],[YEAR]],Table1[MARK])),"Y","N")</f>
        <v>N</v>
      </c>
    </row>
    <row r="539" spans="1:13" x14ac:dyDescent="0.25">
      <c r="B539" s="3">
        <v>9.9700000000000006</v>
      </c>
      <c r="C539" t="s">
        <v>49</v>
      </c>
      <c r="D539" t="s">
        <v>172</v>
      </c>
      <c r="E539" s="1">
        <v>32025</v>
      </c>
      <c r="F539" t="s">
        <v>115</v>
      </c>
      <c r="G539" t="s">
        <v>190</v>
      </c>
      <c r="H539" t="s">
        <v>51</v>
      </c>
      <c r="I539" s="1">
        <v>41497</v>
      </c>
      <c r="J539" s="2">
        <f>YEAR(Table1[[#This Row],[DATE]])</f>
        <v>2013</v>
      </c>
      <c r="K539" t="s">
        <v>630</v>
      </c>
      <c r="L539" t="s">
        <v>631</v>
      </c>
      <c r="M539" t="str">
        <f t="array" ref="M539">IF(Table1[[#This Row],[MARK]]=MIN(IF(Table1[YEAR]=Table1[[#This Row],[YEAR]],Table1[MARK])),"Y","N")</f>
        <v>N</v>
      </c>
    </row>
    <row r="540" spans="1:13" x14ac:dyDescent="0.25">
      <c r="B540" s="3">
        <v>9.9700000000000006</v>
      </c>
      <c r="C540" t="s">
        <v>57</v>
      </c>
      <c r="D540" t="s">
        <v>96</v>
      </c>
      <c r="E540" s="1">
        <v>31161</v>
      </c>
      <c r="F540" t="s">
        <v>19</v>
      </c>
      <c r="G540" t="s">
        <v>74</v>
      </c>
      <c r="H540" t="s">
        <v>97</v>
      </c>
      <c r="I540" s="1">
        <v>41520</v>
      </c>
      <c r="J540" s="2">
        <f>YEAR(Table1[[#This Row],[DATE]])</f>
        <v>2013</v>
      </c>
      <c r="K540" t="s">
        <v>631</v>
      </c>
      <c r="L540" t="s">
        <v>631</v>
      </c>
      <c r="M540" t="str">
        <f t="array" ref="M540">IF(Table1[[#This Row],[MARK]]=MIN(IF(Table1[YEAR]=Table1[[#This Row],[YEAR]],Table1[MARK])),"Y","N")</f>
        <v>N</v>
      </c>
    </row>
    <row r="541" spans="1:13" x14ac:dyDescent="0.25">
      <c r="A541">
        <v>70</v>
      </c>
      <c r="B541" s="3">
        <v>9.9700000000000006</v>
      </c>
      <c r="C541" t="s">
        <v>33</v>
      </c>
      <c r="D541" t="s">
        <v>279</v>
      </c>
      <c r="E541" s="1">
        <v>34890</v>
      </c>
      <c r="F541" t="s">
        <v>19</v>
      </c>
      <c r="G541">
        <v>1</v>
      </c>
      <c r="H541" t="s">
        <v>46</v>
      </c>
      <c r="I541" s="1">
        <v>41803</v>
      </c>
      <c r="J541" s="2">
        <f>YEAR(Table1[[#This Row],[DATE]])</f>
        <v>2014</v>
      </c>
      <c r="K541" t="s">
        <v>631</v>
      </c>
      <c r="L541" t="s">
        <v>631</v>
      </c>
      <c r="M541" t="str">
        <f t="array" ref="M541">IF(Table1[[#This Row],[MARK]]=MIN(IF(Table1[YEAR]=Table1[[#This Row],[YEAR]],Table1[MARK])),"Y","N")</f>
        <v>N</v>
      </c>
    </row>
    <row r="542" spans="1:13" x14ac:dyDescent="0.25">
      <c r="B542" s="3">
        <v>9.9700000000000006</v>
      </c>
      <c r="C542" t="s">
        <v>113</v>
      </c>
      <c r="D542" t="s">
        <v>153</v>
      </c>
      <c r="E542" s="1">
        <v>32970</v>
      </c>
      <c r="F542" t="s">
        <v>11</v>
      </c>
      <c r="G542" t="s">
        <v>74</v>
      </c>
      <c r="H542" t="s">
        <v>281</v>
      </c>
      <c r="I542" s="1">
        <v>41831</v>
      </c>
      <c r="J542" s="2">
        <f>YEAR(Table1[[#This Row],[DATE]])</f>
        <v>2014</v>
      </c>
      <c r="K542" t="s">
        <v>631</v>
      </c>
      <c r="L542" t="s">
        <v>631</v>
      </c>
      <c r="M542" t="str">
        <f t="array" ref="M542">IF(Table1[[#This Row],[MARK]]=MIN(IF(Table1[YEAR]=Table1[[#This Row],[YEAR]],Table1[MARK])),"Y","N")</f>
        <v>N</v>
      </c>
    </row>
    <row r="543" spans="1:13" x14ac:dyDescent="0.25">
      <c r="B543" s="3">
        <v>9.9700000000000006</v>
      </c>
      <c r="C543" t="s">
        <v>113</v>
      </c>
      <c r="D543" t="s">
        <v>96</v>
      </c>
      <c r="E543" s="1">
        <v>31161</v>
      </c>
      <c r="F543" t="s">
        <v>19</v>
      </c>
      <c r="G543" t="s">
        <v>197</v>
      </c>
      <c r="H543" t="s">
        <v>281</v>
      </c>
      <c r="I543" s="1">
        <v>41831</v>
      </c>
      <c r="J543" s="2">
        <f>YEAR(Table1[[#This Row],[DATE]])</f>
        <v>2014</v>
      </c>
      <c r="K543" t="s">
        <v>631</v>
      </c>
      <c r="L543" t="s">
        <v>631</v>
      </c>
      <c r="M543" t="str">
        <f t="array" ref="M543">IF(Table1[[#This Row],[MARK]]=MIN(IF(Table1[YEAR]=Table1[[#This Row],[YEAR]],Table1[MARK])),"Y","N")</f>
        <v>N</v>
      </c>
    </row>
    <row r="544" spans="1:13" x14ac:dyDescent="0.25">
      <c r="A544">
        <v>75</v>
      </c>
      <c r="B544" s="3">
        <v>9.98</v>
      </c>
      <c r="C544" t="s">
        <v>52</v>
      </c>
      <c r="D544" t="s">
        <v>282</v>
      </c>
      <c r="E544" s="1">
        <v>20352</v>
      </c>
      <c r="F544" t="s">
        <v>283</v>
      </c>
      <c r="G544">
        <v>1</v>
      </c>
      <c r="H544" t="s">
        <v>284</v>
      </c>
      <c r="I544" s="1">
        <v>28348</v>
      </c>
      <c r="J544" s="2">
        <f>YEAR(Table1[[#This Row],[DATE]])</f>
        <v>1977</v>
      </c>
      <c r="K544" t="s">
        <v>631</v>
      </c>
      <c r="L544" t="s">
        <v>631</v>
      </c>
      <c r="M544" t="str">
        <f t="array" ref="M544">IF(Table1[[#This Row],[MARK]]=MIN(IF(Table1[YEAR]=Table1[[#This Row],[YEAR]],Table1[MARK])),"Y","N")</f>
        <v>Y</v>
      </c>
    </row>
    <row r="545" spans="1:13" x14ac:dyDescent="0.25">
      <c r="B545" s="3">
        <v>9.98</v>
      </c>
      <c r="C545" t="s">
        <v>40</v>
      </c>
      <c r="D545" t="s">
        <v>100</v>
      </c>
      <c r="E545" s="1">
        <v>22463</v>
      </c>
      <c r="F545" t="s">
        <v>19</v>
      </c>
      <c r="G545">
        <v>1</v>
      </c>
      <c r="H545" t="s">
        <v>137</v>
      </c>
      <c r="I545" s="1">
        <v>31117</v>
      </c>
      <c r="J545" s="2">
        <f>YEAR(Table1[[#This Row],[DATE]])</f>
        <v>1985</v>
      </c>
      <c r="K545" t="s">
        <v>631</v>
      </c>
      <c r="L545" t="s">
        <v>631</v>
      </c>
      <c r="M545" t="str">
        <f t="array" ref="M545">IF(Table1[[#This Row],[MARK]]=MIN(IF(Table1[YEAR]=Table1[[#This Row],[YEAR]],Table1[MARK])),"Y","N")</f>
        <v>Y</v>
      </c>
    </row>
    <row r="546" spans="1:13" x14ac:dyDescent="0.25">
      <c r="A546">
        <v>75</v>
      </c>
      <c r="B546" s="3">
        <v>9.98</v>
      </c>
      <c r="C546" t="s">
        <v>113</v>
      </c>
      <c r="D546" t="s">
        <v>285</v>
      </c>
      <c r="E546" s="1">
        <v>26467</v>
      </c>
      <c r="F546" t="s">
        <v>93</v>
      </c>
      <c r="G546" t="s">
        <v>171</v>
      </c>
      <c r="H546" t="s">
        <v>116</v>
      </c>
      <c r="I546" s="1">
        <v>34196</v>
      </c>
      <c r="J546" s="2">
        <f>YEAR(Table1[[#This Row],[DATE]])</f>
        <v>1993</v>
      </c>
      <c r="K546" t="s">
        <v>630</v>
      </c>
      <c r="L546" t="s">
        <v>631</v>
      </c>
      <c r="M546" t="str">
        <f t="array" ref="M546">IF(Table1[[#This Row],[MARK]]=MIN(IF(Table1[YEAR]=Table1[[#This Row],[YEAR]],Table1[MARK])),"Y","N")</f>
        <v>N</v>
      </c>
    </row>
    <row r="547" spans="1:13" x14ac:dyDescent="0.25">
      <c r="B547" s="3">
        <v>9.98</v>
      </c>
      <c r="C547" t="s">
        <v>40</v>
      </c>
      <c r="D547" t="s">
        <v>176</v>
      </c>
      <c r="E547" s="1">
        <v>25223</v>
      </c>
      <c r="F547" t="s">
        <v>19</v>
      </c>
      <c r="G547" t="s">
        <v>148</v>
      </c>
      <c r="H547" t="s">
        <v>286</v>
      </c>
      <c r="I547" s="1">
        <v>34500</v>
      </c>
      <c r="J547" s="2">
        <f>YEAR(Table1[[#This Row],[DATE]])</f>
        <v>1994</v>
      </c>
      <c r="K547" t="s">
        <v>631</v>
      </c>
      <c r="L547" t="s">
        <v>631</v>
      </c>
      <c r="M547" t="str">
        <f t="array" ref="M547">IF(Table1[[#This Row],[MARK]]=MIN(IF(Table1[YEAR]=Table1[[#This Row],[YEAR]],Table1[MARK])),"Y","N")</f>
        <v>N</v>
      </c>
    </row>
    <row r="548" spans="1:13" x14ac:dyDescent="0.25">
      <c r="B548" s="3">
        <v>9.98</v>
      </c>
      <c r="C548" t="s">
        <v>27</v>
      </c>
      <c r="D548" t="s">
        <v>201</v>
      </c>
      <c r="E548" s="1">
        <v>26259</v>
      </c>
      <c r="F548" t="s">
        <v>93</v>
      </c>
      <c r="G548" t="s">
        <v>123</v>
      </c>
      <c r="H548" t="s">
        <v>76</v>
      </c>
      <c r="I548" s="1">
        <v>34519</v>
      </c>
      <c r="J548" s="2">
        <f>YEAR(Table1[[#This Row],[DATE]])</f>
        <v>1994</v>
      </c>
      <c r="K548" t="s">
        <v>631</v>
      </c>
      <c r="L548" t="s">
        <v>631</v>
      </c>
      <c r="M548" t="str">
        <f t="array" ref="M548">IF(Table1[[#This Row],[MARK]]=MIN(IF(Table1[YEAR]=Table1[[#This Row],[YEAR]],Table1[MARK])),"Y","N")</f>
        <v>N</v>
      </c>
    </row>
    <row r="549" spans="1:13" x14ac:dyDescent="0.25">
      <c r="B549" s="3">
        <v>9.98</v>
      </c>
      <c r="C549" t="s">
        <v>33</v>
      </c>
      <c r="D549" t="s">
        <v>114</v>
      </c>
      <c r="E549" s="1">
        <v>22008</v>
      </c>
      <c r="F549" t="s">
        <v>115</v>
      </c>
      <c r="G549" t="s">
        <v>71</v>
      </c>
      <c r="H549" t="s">
        <v>155</v>
      </c>
      <c r="I549" s="1">
        <v>34569</v>
      </c>
      <c r="J549" s="2">
        <f>YEAR(Table1[[#This Row],[DATE]])</f>
        <v>1994</v>
      </c>
      <c r="K549" t="s">
        <v>631</v>
      </c>
      <c r="L549" t="s">
        <v>631</v>
      </c>
      <c r="M549" t="str">
        <f t="array" ref="M549">IF(Table1[[#This Row],[MARK]]=MIN(IF(Table1[YEAR]=Table1[[#This Row],[YEAR]],Table1[MARK])),"Y","N")</f>
        <v>N</v>
      </c>
    </row>
    <row r="550" spans="1:13" x14ac:dyDescent="0.25">
      <c r="B550" s="3">
        <v>9.98</v>
      </c>
      <c r="C550" t="s">
        <v>21</v>
      </c>
      <c r="D550" t="s">
        <v>177</v>
      </c>
      <c r="E550" s="1">
        <v>25090</v>
      </c>
      <c r="F550" t="s">
        <v>19</v>
      </c>
      <c r="G550" t="s">
        <v>123</v>
      </c>
      <c r="H550" t="s">
        <v>82</v>
      </c>
      <c r="I550" s="1">
        <v>35231</v>
      </c>
      <c r="J550" s="2">
        <f>YEAR(Table1[[#This Row],[DATE]])</f>
        <v>1996</v>
      </c>
      <c r="K550" t="s">
        <v>631</v>
      </c>
      <c r="L550" t="s">
        <v>631</v>
      </c>
      <c r="M550" t="str">
        <f t="array" ref="M550">IF(Table1[[#This Row],[MARK]]=MIN(IF(Table1[YEAR]=Table1[[#This Row],[YEAR]],Table1[MARK])),"Y","N")</f>
        <v>N</v>
      </c>
    </row>
    <row r="551" spans="1:13" x14ac:dyDescent="0.25">
      <c r="B551" s="3">
        <v>9.98</v>
      </c>
      <c r="C551" t="s">
        <v>52</v>
      </c>
      <c r="D551" t="s">
        <v>154</v>
      </c>
      <c r="E551" s="1">
        <v>24158</v>
      </c>
      <c r="F551" t="s">
        <v>19</v>
      </c>
      <c r="G551" t="s">
        <v>71</v>
      </c>
      <c r="H551" t="s">
        <v>82</v>
      </c>
      <c r="I551" s="1">
        <v>35231</v>
      </c>
      <c r="J551" s="2">
        <f>YEAR(Table1[[#This Row],[DATE]])</f>
        <v>1996</v>
      </c>
      <c r="K551" t="s">
        <v>631</v>
      </c>
      <c r="L551" t="s">
        <v>631</v>
      </c>
      <c r="M551" t="str">
        <f t="array" ref="M551">IF(Table1[[#This Row],[MARK]]=MIN(IF(Table1[YEAR]=Table1[[#This Row],[YEAR]],Table1[MARK])),"Y","N")</f>
        <v>N</v>
      </c>
    </row>
    <row r="552" spans="1:13" x14ac:dyDescent="0.25">
      <c r="B552" s="3">
        <v>9.98</v>
      </c>
      <c r="C552" t="s">
        <v>15</v>
      </c>
      <c r="D552" t="s">
        <v>80</v>
      </c>
      <c r="E552" s="1">
        <v>24822</v>
      </c>
      <c r="F552" t="s">
        <v>81</v>
      </c>
      <c r="G552">
        <v>1</v>
      </c>
      <c r="H552" t="s">
        <v>138</v>
      </c>
      <c r="I552" s="1">
        <v>35237</v>
      </c>
      <c r="J552" s="2">
        <f>YEAR(Table1[[#This Row],[DATE]])</f>
        <v>1996</v>
      </c>
      <c r="K552" t="s">
        <v>631</v>
      </c>
      <c r="L552" t="s">
        <v>631</v>
      </c>
      <c r="M552" t="str">
        <f t="array" ref="M552">IF(Table1[[#This Row],[MARK]]=MIN(IF(Table1[YEAR]=Table1[[#This Row],[YEAR]],Table1[MARK])),"Y","N")</f>
        <v>N</v>
      </c>
    </row>
    <row r="553" spans="1:13" x14ac:dyDescent="0.25">
      <c r="A553">
        <v>75</v>
      </c>
      <c r="B553" s="3">
        <v>9.98</v>
      </c>
      <c r="C553" t="s">
        <v>37</v>
      </c>
      <c r="D553" t="s">
        <v>287</v>
      </c>
      <c r="E553" s="1">
        <v>27449</v>
      </c>
      <c r="F553" t="s">
        <v>11</v>
      </c>
      <c r="G553">
        <v>1</v>
      </c>
      <c r="H553" t="s">
        <v>84</v>
      </c>
      <c r="I553" s="1">
        <v>35601</v>
      </c>
      <c r="J553" s="2">
        <f>YEAR(Table1[[#This Row],[DATE]])</f>
        <v>1997</v>
      </c>
      <c r="K553" t="s">
        <v>631</v>
      </c>
      <c r="L553" t="s">
        <v>631</v>
      </c>
      <c r="M553" t="str">
        <f t="array" ref="M553">IF(Table1[[#This Row],[MARK]]=MIN(IF(Table1[YEAR]=Table1[[#This Row],[YEAR]],Table1[MARK])),"Y","N")</f>
        <v>N</v>
      </c>
    </row>
    <row r="554" spans="1:13" x14ac:dyDescent="0.25">
      <c r="B554" s="3">
        <v>9.98</v>
      </c>
      <c r="C554" t="s">
        <v>251</v>
      </c>
      <c r="D554" t="s">
        <v>102</v>
      </c>
      <c r="E554" s="1">
        <v>24747</v>
      </c>
      <c r="F554" t="s">
        <v>103</v>
      </c>
      <c r="G554">
        <v>1</v>
      </c>
      <c r="H554" t="s">
        <v>44</v>
      </c>
      <c r="I554" s="1">
        <v>35655</v>
      </c>
      <c r="J554" s="2">
        <f>YEAR(Table1[[#This Row],[DATE]])</f>
        <v>1997</v>
      </c>
      <c r="K554" t="s">
        <v>631</v>
      </c>
      <c r="L554" t="s">
        <v>631</v>
      </c>
      <c r="M554" t="str">
        <f t="array" ref="M554">IF(Table1[[#This Row],[MARK]]=MIN(IF(Table1[YEAR]=Table1[[#This Row],[YEAR]],Table1[MARK])),"Y","N")</f>
        <v>N</v>
      </c>
    </row>
    <row r="555" spans="1:13" x14ac:dyDescent="0.25">
      <c r="B555" s="3">
        <v>9.98</v>
      </c>
      <c r="C555" t="s">
        <v>57</v>
      </c>
      <c r="D555" t="s">
        <v>177</v>
      </c>
      <c r="E555" s="1">
        <v>25090</v>
      </c>
      <c r="F555" t="s">
        <v>19</v>
      </c>
      <c r="G555" t="s">
        <v>85</v>
      </c>
      <c r="H555" t="s">
        <v>12</v>
      </c>
      <c r="I555" s="1">
        <v>36039</v>
      </c>
      <c r="J555" s="2">
        <f>YEAR(Table1[[#This Row],[DATE]])</f>
        <v>1998</v>
      </c>
      <c r="K555" t="s">
        <v>631</v>
      </c>
      <c r="L555" t="s">
        <v>631</v>
      </c>
      <c r="M555" t="str">
        <f t="array" ref="M555">IF(Table1[[#This Row],[MARK]]=MIN(IF(Table1[YEAR]=Table1[[#This Row],[YEAR]],Table1[MARK])),"Y","N")</f>
        <v>N</v>
      </c>
    </row>
    <row r="556" spans="1:13" x14ac:dyDescent="0.25">
      <c r="B556" s="3">
        <v>9.98</v>
      </c>
      <c r="C556" t="s">
        <v>15</v>
      </c>
      <c r="D556" t="s">
        <v>102</v>
      </c>
      <c r="E556" s="1">
        <v>24747</v>
      </c>
      <c r="F556" t="s">
        <v>103</v>
      </c>
      <c r="G556" t="s">
        <v>171</v>
      </c>
      <c r="H556" t="s">
        <v>127</v>
      </c>
      <c r="I556" s="1">
        <v>36055</v>
      </c>
      <c r="J556" s="2">
        <f>YEAR(Table1[[#This Row],[DATE]])</f>
        <v>1998</v>
      </c>
      <c r="K556" t="s">
        <v>631</v>
      </c>
      <c r="L556" t="s">
        <v>631</v>
      </c>
      <c r="M556" t="str">
        <f t="array" ref="M556">IF(Table1[[#This Row],[MARK]]=MIN(IF(Table1[YEAR]=Table1[[#This Row],[YEAR]],Table1[MARK])),"Y","N")</f>
        <v>N</v>
      </c>
    </row>
    <row r="557" spans="1:13" x14ac:dyDescent="0.25">
      <c r="A557">
        <v>75</v>
      </c>
      <c r="B557" s="3">
        <v>9.98</v>
      </c>
      <c r="C557" t="s">
        <v>40</v>
      </c>
      <c r="D557" t="s">
        <v>289</v>
      </c>
      <c r="E557" s="1">
        <v>26732</v>
      </c>
      <c r="F557" t="s">
        <v>290</v>
      </c>
      <c r="G557">
        <v>1</v>
      </c>
      <c r="H557" t="s">
        <v>291</v>
      </c>
      <c r="I557" s="1">
        <v>36316</v>
      </c>
      <c r="J557" s="2">
        <f>YEAR(Table1[[#This Row],[DATE]])</f>
        <v>1999</v>
      </c>
      <c r="K557" t="s">
        <v>631</v>
      </c>
      <c r="L557" t="s">
        <v>631</v>
      </c>
      <c r="M557" t="str">
        <f t="array" ref="M557">IF(Table1[[#This Row],[MARK]]=MIN(IF(Table1[YEAR]=Table1[[#This Row],[YEAR]],Table1[MARK])),"Y","N")</f>
        <v>N</v>
      </c>
    </row>
    <row r="558" spans="1:13" x14ac:dyDescent="0.25">
      <c r="A558">
        <v>75</v>
      </c>
      <c r="B558" s="3">
        <v>9.98</v>
      </c>
      <c r="C558" t="s">
        <v>49</v>
      </c>
      <c r="D558" t="s">
        <v>292</v>
      </c>
      <c r="E558" s="1">
        <v>27655</v>
      </c>
      <c r="F558" t="s">
        <v>115</v>
      </c>
      <c r="G558" t="s">
        <v>233</v>
      </c>
      <c r="H558" t="s">
        <v>23</v>
      </c>
      <c r="I558" s="1">
        <v>36343</v>
      </c>
      <c r="J558" s="2">
        <f>YEAR(Table1[[#This Row],[DATE]])</f>
        <v>1999</v>
      </c>
      <c r="K558" t="s">
        <v>631</v>
      </c>
      <c r="L558" t="s">
        <v>631</v>
      </c>
      <c r="M558" t="str">
        <f t="array" ref="M558">IF(Table1[[#This Row],[MARK]]=MIN(IF(Table1[YEAR]=Table1[[#This Row],[YEAR]],Table1[MARK])),"Y","N")</f>
        <v>N</v>
      </c>
    </row>
    <row r="559" spans="1:13" x14ac:dyDescent="0.25">
      <c r="A559">
        <v>75</v>
      </c>
      <c r="B559" s="3">
        <v>9.98</v>
      </c>
      <c r="C559" t="s">
        <v>49</v>
      </c>
      <c r="D559" t="s">
        <v>293</v>
      </c>
      <c r="E559" s="1">
        <v>28052</v>
      </c>
      <c r="F559" t="s">
        <v>19</v>
      </c>
      <c r="G559" t="s">
        <v>71</v>
      </c>
      <c r="H559" t="s">
        <v>202</v>
      </c>
      <c r="I559" s="1">
        <v>36679</v>
      </c>
      <c r="J559" s="2">
        <f>YEAR(Table1[[#This Row],[DATE]])</f>
        <v>2000</v>
      </c>
      <c r="K559" t="s">
        <v>631</v>
      </c>
      <c r="L559" t="s">
        <v>631</v>
      </c>
      <c r="M559" t="str">
        <f t="array" ref="M559">IF(Table1[[#This Row],[MARK]]=MIN(IF(Table1[YEAR]=Table1[[#This Row],[YEAR]],Table1[MARK])),"Y","N")</f>
        <v>N</v>
      </c>
    </row>
    <row r="560" spans="1:13" x14ac:dyDescent="0.25">
      <c r="B560" s="3">
        <v>9.98</v>
      </c>
      <c r="C560" t="s">
        <v>17</v>
      </c>
      <c r="D560" t="s">
        <v>107</v>
      </c>
      <c r="E560" s="1">
        <v>28816</v>
      </c>
      <c r="F560" t="s">
        <v>93</v>
      </c>
      <c r="G560" t="s">
        <v>25</v>
      </c>
      <c r="H560" t="s">
        <v>294</v>
      </c>
      <c r="I560" s="1">
        <v>36698</v>
      </c>
      <c r="J560" s="2">
        <f>YEAR(Table1[[#This Row],[DATE]])</f>
        <v>2000</v>
      </c>
      <c r="K560" t="s">
        <v>631</v>
      </c>
      <c r="L560" t="s">
        <v>631</v>
      </c>
      <c r="M560" t="str">
        <f t="array" ref="M560">IF(Table1[[#This Row],[MARK]]=MIN(IF(Table1[YEAR]=Table1[[#This Row],[YEAR]],Table1[MARK])),"Y","N")</f>
        <v>N</v>
      </c>
    </row>
    <row r="561" spans="2:13" x14ac:dyDescent="0.25">
      <c r="B561" s="3">
        <v>9.98</v>
      </c>
      <c r="C561" t="s">
        <v>251</v>
      </c>
      <c r="D561" t="s">
        <v>80</v>
      </c>
      <c r="E561" s="1">
        <v>24822</v>
      </c>
      <c r="F561" t="s">
        <v>81</v>
      </c>
      <c r="G561">
        <v>1</v>
      </c>
      <c r="H561" t="s">
        <v>98</v>
      </c>
      <c r="I561" s="1">
        <v>36704</v>
      </c>
      <c r="J561" s="2">
        <f>YEAR(Table1[[#This Row],[DATE]])</f>
        <v>2000</v>
      </c>
      <c r="K561" t="s">
        <v>631</v>
      </c>
      <c r="L561" t="s">
        <v>631</v>
      </c>
      <c r="M561" t="str">
        <f t="array" ref="M561">IF(Table1[[#This Row],[MARK]]=MIN(IF(Table1[YEAR]=Table1[[#This Row],[YEAR]],Table1[MARK])),"Y","N")</f>
        <v>N</v>
      </c>
    </row>
    <row r="562" spans="2:13" x14ac:dyDescent="0.25">
      <c r="B562" s="3">
        <v>9.98</v>
      </c>
      <c r="C562" t="s">
        <v>229</v>
      </c>
      <c r="D562" t="s">
        <v>58</v>
      </c>
      <c r="E562" s="1">
        <v>27233</v>
      </c>
      <c r="F562" t="s">
        <v>19</v>
      </c>
      <c r="G562" t="s">
        <v>25</v>
      </c>
      <c r="H562" t="s">
        <v>268</v>
      </c>
      <c r="I562" s="1">
        <v>37094</v>
      </c>
      <c r="J562" s="2">
        <f>YEAR(Table1[[#This Row],[DATE]])</f>
        <v>2001</v>
      </c>
      <c r="K562" t="s">
        <v>631</v>
      </c>
      <c r="L562" t="s">
        <v>631</v>
      </c>
      <c r="M562" t="str">
        <f t="array" ref="M562">IF(Table1[[#This Row],[MARK]]=MIN(IF(Table1[YEAR]=Table1[[#This Row],[YEAR]],Table1[MARK])),"Y","N")</f>
        <v>N</v>
      </c>
    </row>
    <row r="563" spans="2:13" x14ac:dyDescent="0.25">
      <c r="B563" s="3">
        <v>9.98</v>
      </c>
      <c r="C563" t="s">
        <v>60</v>
      </c>
      <c r="D563" t="s">
        <v>104</v>
      </c>
      <c r="E563" s="1">
        <v>27028</v>
      </c>
      <c r="F563" t="s">
        <v>73</v>
      </c>
      <c r="G563">
        <v>3</v>
      </c>
      <c r="H563" t="s">
        <v>66</v>
      </c>
      <c r="I563" s="1">
        <v>37108</v>
      </c>
      <c r="J563" s="2">
        <f>YEAR(Table1[[#This Row],[DATE]])</f>
        <v>2001</v>
      </c>
      <c r="K563" t="s">
        <v>630</v>
      </c>
      <c r="L563" t="s">
        <v>631</v>
      </c>
      <c r="M563" t="str">
        <f t="array" ref="M563">IF(Table1[[#This Row],[MARK]]=MIN(IF(Table1[YEAR]=Table1[[#This Row],[YEAR]],Table1[MARK])),"Y","N")</f>
        <v>N</v>
      </c>
    </row>
    <row r="564" spans="2:13" x14ac:dyDescent="0.25">
      <c r="B564" s="3">
        <v>9.98</v>
      </c>
      <c r="C564" t="s">
        <v>52</v>
      </c>
      <c r="D564" t="s">
        <v>107</v>
      </c>
      <c r="E564" s="1">
        <v>28816</v>
      </c>
      <c r="F564" t="s">
        <v>93</v>
      </c>
      <c r="G564">
        <v>1</v>
      </c>
      <c r="H564" t="s">
        <v>12</v>
      </c>
      <c r="I564" s="1">
        <v>37134</v>
      </c>
      <c r="J564" s="2">
        <f>YEAR(Table1[[#This Row],[DATE]])</f>
        <v>2001</v>
      </c>
      <c r="K564" t="s">
        <v>631</v>
      </c>
      <c r="L564" t="s">
        <v>631</v>
      </c>
      <c r="M564" t="str">
        <f t="array" ref="M564">IF(Table1[[#This Row],[MARK]]=MIN(IF(Table1[YEAR]=Table1[[#This Row],[YEAR]],Table1[MARK])),"Y","N")</f>
        <v>N</v>
      </c>
    </row>
    <row r="565" spans="2:13" x14ac:dyDescent="0.25">
      <c r="B565" s="3">
        <v>9.98</v>
      </c>
      <c r="C565" t="s">
        <v>37</v>
      </c>
      <c r="D565" t="s">
        <v>293</v>
      </c>
      <c r="E565" s="1">
        <v>28052</v>
      </c>
      <c r="F565" t="s">
        <v>19</v>
      </c>
      <c r="G565">
        <v>1</v>
      </c>
      <c r="H565" t="s">
        <v>296</v>
      </c>
      <c r="I565" s="1">
        <v>37333</v>
      </c>
      <c r="J565" s="2">
        <f>YEAR(Table1[[#This Row],[DATE]])</f>
        <v>2002</v>
      </c>
      <c r="K565" t="s">
        <v>631</v>
      </c>
      <c r="L565" t="s">
        <v>631</v>
      </c>
      <c r="M565" t="str">
        <f t="array" ref="M565">IF(Table1[[#This Row],[MARK]]=MIN(IF(Table1[YEAR]=Table1[[#This Row],[YEAR]],Table1[MARK])),"Y","N")</f>
        <v>N</v>
      </c>
    </row>
    <row r="566" spans="2:13" x14ac:dyDescent="0.25">
      <c r="B566" s="3">
        <v>9.98</v>
      </c>
      <c r="C566" t="s">
        <v>27</v>
      </c>
      <c r="D566" t="s">
        <v>261</v>
      </c>
      <c r="E566" s="1">
        <v>27855</v>
      </c>
      <c r="F566" t="s">
        <v>262</v>
      </c>
      <c r="G566">
        <v>1</v>
      </c>
      <c r="H566" t="s">
        <v>297</v>
      </c>
      <c r="I566" s="1">
        <v>37464</v>
      </c>
      <c r="J566" s="2">
        <f>YEAR(Table1[[#This Row],[DATE]])</f>
        <v>2002</v>
      </c>
      <c r="K566" t="s">
        <v>631</v>
      </c>
      <c r="L566" t="s">
        <v>631</v>
      </c>
      <c r="M566" t="str">
        <f t="array" ref="M566">IF(Table1[[#This Row],[MARK]]=MIN(IF(Table1[YEAR]=Table1[[#This Row],[YEAR]],Table1[MARK])),"Y","N")</f>
        <v>N</v>
      </c>
    </row>
    <row r="567" spans="2:13" x14ac:dyDescent="0.25">
      <c r="B567" s="3">
        <v>9.98</v>
      </c>
      <c r="C567" t="s">
        <v>40</v>
      </c>
      <c r="D567" t="s">
        <v>261</v>
      </c>
      <c r="E567" s="1">
        <v>27855</v>
      </c>
      <c r="F567" t="s">
        <v>262</v>
      </c>
      <c r="G567" t="s">
        <v>29</v>
      </c>
      <c r="H567" t="s">
        <v>44</v>
      </c>
      <c r="I567" s="1">
        <v>37484</v>
      </c>
      <c r="J567" s="2">
        <f>YEAR(Table1[[#This Row],[DATE]])</f>
        <v>2002</v>
      </c>
      <c r="K567" t="s">
        <v>631</v>
      </c>
      <c r="L567" t="s">
        <v>631</v>
      </c>
      <c r="M567" t="str">
        <f t="array" ref="M567">IF(Table1[[#This Row],[MARK]]=MIN(IF(Table1[YEAR]=Table1[[#This Row],[YEAR]],Table1[MARK])),"Y","N")</f>
        <v>N</v>
      </c>
    </row>
    <row r="568" spans="2:13" x14ac:dyDescent="0.25">
      <c r="B568" s="3">
        <v>9.98</v>
      </c>
      <c r="C568" t="s">
        <v>17</v>
      </c>
      <c r="D568" t="s">
        <v>261</v>
      </c>
      <c r="E568" s="1">
        <v>27855</v>
      </c>
      <c r="F568" t="s">
        <v>262</v>
      </c>
      <c r="G568">
        <v>2</v>
      </c>
      <c r="H568" t="s">
        <v>239</v>
      </c>
      <c r="I568" s="1">
        <v>37513</v>
      </c>
      <c r="J568" s="2">
        <f>YEAR(Table1[[#This Row],[DATE]])</f>
        <v>2002</v>
      </c>
      <c r="K568" t="s">
        <v>631</v>
      </c>
      <c r="L568" t="s">
        <v>631</v>
      </c>
      <c r="M568" t="str">
        <f t="array" ref="M568">IF(Table1[[#This Row],[MARK]]=MIN(IF(Table1[YEAR]=Table1[[#This Row],[YEAR]],Table1[MARK])),"Y","N")</f>
        <v>N</v>
      </c>
    </row>
    <row r="569" spans="2:13" x14ac:dyDescent="0.25">
      <c r="B569" s="3">
        <v>9.98</v>
      </c>
      <c r="D569" t="s">
        <v>223</v>
      </c>
      <c r="E569" s="1">
        <v>27720</v>
      </c>
      <c r="F569" t="s">
        <v>93</v>
      </c>
      <c r="G569">
        <v>1</v>
      </c>
      <c r="H569" t="s">
        <v>224</v>
      </c>
      <c r="I569" s="1">
        <v>37821</v>
      </c>
      <c r="J569" s="2">
        <f>YEAR(Table1[[#This Row],[DATE]])</f>
        <v>2003</v>
      </c>
      <c r="K569" t="s">
        <v>631</v>
      </c>
      <c r="L569" t="s">
        <v>631</v>
      </c>
      <c r="M569" t="str">
        <f t="array" ref="M569">IF(Table1[[#This Row],[MARK]]=MIN(IF(Table1[YEAR]=Table1[[#This Row],[YEAR]],Table1[MARK])),"Y","N")</f>
        <v>N</v>
      </c>
    </row>
    <row r="570" spans="2:13" x14ac:dyDescent="0.25">
      <c r="B570" s="3">
        <v>9.98</v>
      </c>
      <c r="C570" t="s">
        <v>60</v>
      </c>
      <c r="D570" t="s">
        <v>58</v>
      </c>
      <c r="E570" s="1">
        <v>27233</v>
      </c>
      <c r="F570" t="s">
        <v>19</v>
      </c>
      <c r="G570" t="s">
        <v>29</v>
      </c>
      <c r="H570" t="s">
        <v>268</v>
      </c>
      <c r="I570" s="1">
        <v>38198</v>
      </c>
      <c r="J570" s="2">
        <f>YEAR(Table1[[#This Row],[DATE]])</f>
        <v>2004</v>
      </c>
      <c r="K570" t="s">
        <v>631</v>
      </c>
      <c r="L570" t="s">
        <v>631</v>
      </c>
      <c r="M570" t="str">
        <f t="array" ref="M570">IF(Table1[[#This Row],[MARK]]=MIN(IF(Table1[YEAR]=Table1[[#This Row],[YEAR]],Table1[MARK])),"Y","N")</f>
        <v>N</v>
      </c>
    </row>
    <row r="571" spans="2:13" x14ac:dyDescent="0.25">
      <c r="B571" s="3">
        <v>9.98</v>
      </c>
      <c r="C571" t="s">
        <v>234</v>
      </c>
      <c r="D571" t="s">
        <v>28</v>
      </c>
      <c r="E571" s="1">
        <v>30278</v>
      </c>
      <c r="F571" t="s">
        <v>11</v>
      </c>
      <c r="G571">
        <v>1</v>
      </c>
      <c r="H571" t="s">
        <v>67</v>
      </c>
      <c r="I571" s="1">
        <v>38248</v>
      </c>
      <c r="J571" s="2">
        <f>YEAR(Table1[[#This Row],[DATE]])</f>
        <v>2004</v>
      </c>
      <c r="K571" t="s">
        <v>631</v>
      </c>
      <c r="L571" t="s">
        <v>631</v>
      </c>
      <c r="M571" t="str">
        <f t="array" ref="M571">IF(Table1[[#This Row],[MARK]]=MIN(IF(Table1[YEAR]=Table1[[#This Row],[YEAR]],Table1[MARK])),"Y","N")</f>
        <v>N</v>
      </c>
    </row>
    <row r="572" spans="2:13" x14ac:dyDescent="0.25">
      <c r="B572" s="3">
        <v>9.98</v>
      </c>
      <c r="C572" t="s">
        <v>117</v>
      </c>
      <c r="D572" t="s">
        <v>28</v>
      </c>
      <c r="E572" s="1">
        <v>30278</v>
      </c>
      <c r="F572" t="s">
        <v>11</v>
      </c>
      <c r="G572" t="s">
        <v>29</v>
      </c>
      <c r="H572" t="s">
        <v>59</v>
      </c>
      <c r="I572" s="1">
        <v>38517</v>
      </c>
      <c r="J572" s="2">
        <f>YEAR(Table1[[#This Row],[DATE]])</f>
        <v>2005</v>
      </c>
      <c r="K572" t="s">
        <v>631</v>
      </c>
      <c r="L572" t="s">
        <v>631</v>
      </c>
      <c r="M572" t="str">
        <f t="array" ref="M572">IF(Table1[[#This Row],[MARK]]=MIN(IF(Table1[YEAR]=Table1[[#This Row],[YEAR]],Table1[MARK])),"Y","N")</f>
        <v>N</v>
      </c>
    </row>
    <row r="573" spans="2:13" x14ac:dyDescent="0.25">
      <c r="B573" s="3">
        <v>9.98</v>
      </c>
      <c r="C573" t="s">
        <v>298</v>
      </c>
      <c r="D573" t="s">
        <v>28</v>
      </c>
      <c r="E573" s="1">
        <v>30278</v>
      </c>
      <c r="F573" t="s">
        <v>11</v>
      </c>
      <c r="G573">
        <v>1</v>
      </c>
      <c r="H573" t="s">
        <v>128</v>
      </c>
      <c r="I573" s="1">
        <v>38870</v>
      </c>
      <c r="J573" s="2">
        <f>YEAR(Table1[[#This Row],[DATE]])</f>
        <v>2006</v>
      </c>
      <c r="K573" t="s">
        <v>631</v>
      </c>
      <c r="L573" t="s">
        <v>631</v>
      </c>
      <c r="M573" t="str">
        <f t="array" ref="M573">IF(Table1[[#This Row],[MARK]]=MIN(IF(Table1[YEAR]=Table1[[#This Row],[YEAR]],Table1[MARK])),"Y","N")</f>
        <v>N</v>
      </c>
    </row>
    <row r="574" spans="2:13" x14ac:dyDescent="0.25">
      <c r="B574" s="3">
        <v>9.98</v>
      </c>
      <c r="C574" t="s">
        <v>17</v>
      </c>
      <c r="D574" t="s">
        <v>163</v>
      </c>
      <c r="E574" s="1">
        <v>30686</v>
      </c>
      <c r="F574" t="s">
        <v>164</v>
      </c>
      <c r="G574" t="s">
        <v>25</v>
      </c>
      <c r="H574" t="s">
        <v>299</v>
      </c>
      <c r="I574" s="1">
        <v>39200</v>
      </c>
      <c r="J574" s="2">
        <f>YEAR(Table1[[#This Row],[DATE]])</f>
        <v>2007</v>
      </c>
      <c r="K574" t="s">
        <v>631</v>
      </c>
      <c r="L574" t="s">
        <v>631</v>
      </c>
      <c r="M574" t="str">
        <f t="array" ref="M574">IF(Table1[[#This Row],[MARK]]=MIN(IF(Table1[YEAR]=Table1[[#This Row],[YEAR]],Table1[MARK])),"Y","N")</f>
        <v>N</v>
      </c>
    </row>
    <row r="575" spans="2:13" x14ac:dyDescent="0.25">
      <c r="B575" s="3">
        <v>9.98</v>
      </c>
      <c r="C575" t="s">
        <v>117</v>
      </c>
      <c r="D575" t="s">
        <v>18</v>
      </c>
      <c r="E575" s="1">
        <v>30172</v>
      </c>
      <c r="F575" t="s">
        <v>19</v>
      </c>
      <c r="G575" t="s">
        <v>29</v>
      </c>
      <c r="H575" t="s">
        <v>86</v>
      </c>
      <c r="I575" s="1">
        <v>39254</v>
      </c>
      <c r="J575" s="2">
        <f>YEAR(Table1[[#This Row],[DATE]])</f>
        <v>2007</v>
      </c>
      <c r="K575" t="s">
        <v>631</v>
      </c>
      <c r="L575" t="s">
        <v>631</v>
      </c>
      <c r="M575" t="str">
        <f t="array" ref="M575">IF(Table1[[#This Row],[MARK]]=MIN(IF(Table1[YEAR]=Table1[[#This Row],[YEAR]],Table1[MARK])),"Y","N")</f>
        <v>N</v>
      </c>
    </row>
    <row r="576" spans="2:13" x14ac:dyDescent="0.25">
      <c r="B576" s="3">
        <v>9.98</v>
      </c>
      <c r="C576" t="s">
        <v>43</v>
      </c>
      <c r="D576" t="s">
        <v>56</v>
      </c>
      <c r="E576" s="1">
        <v>31331</v>
      </c>
      <c r="F576" t="s">
        <v>11</v>
      </c>
      <c r="G576" t="s">
        <v>74</v>
      </c>
      <c r="H576" t="s">
        <v>87</v>
      </c>
      <c r="I576" s="1">
        <v>39651</v>
      </c>
      <c r="J576" s="2">
        <f>YEAR(Table1[[#This Row],[DATE]])</f>
        <v>2008</v>
      </c>
      <c r="K576" t="s">
        <v>631</v>
      </c>
      <c r="L576" t="s">
        <v>631</v>
      </c>
      <c r="M576" t="str">
        <f t="array" ref="M576">IF(Table1[[#This Row],[MARK]]=MIN(IF(Table1[YEAR]=Table1[[#This Row],[YEAR]],Table1[MARK])),"Y","N")</f>
        <v>N</v>
      </c>
    </row>
    <row r="577" spans="2:13" x14ac:dyDescent="0.25">
      <c r="B577" s="3">
        <v>9.98</v>
      </c>
      <c r="C577" t="s">
        <v>15</v>
      </c>
      <c r="D577" t="s">
        <v>140</v>
      </c>
      <c r="E577" s="1">
        <v>28463</v>
      </c>
      <c r="F577" t="s">
        <v>19</v>
      </c>
      <c r="G577" t="s">
        <v>85</v>
      </c>
      <c r="H577" t="s">
        <v>67</v>
      </c>
      <c r="I577" s="1">
        <v>39658</v>
      </c>
      <c r="J577" s="2">
        <f>YEAR(Table1[[#This Row],[DATE]])</f>
        <v>2008</v>
      </c>
      <c r="K577" t="s">
        <v>631</v>
      </c>
      <c r="L577" t="s">
        <v>631</v>
      </c>
      <c r="M577" t="str">
        <f t="array" ref="M577">IF(Table1[[#This Row],[MARK]]=MIN(IF(Table1[YEAR]=Table1[[#This Row],[YEAR]],Table1[MARK])),"Y","N")</f>
        <v>N</v>
      </c>
    </row>
    <row r="578" spans="2:13" x14ac:dyDescent="0.25">
      <c r="B578" s="3">
        <v>9.98</v>
      </c>
      <c r="C578" t="s">
        <v>27</v>
      </c>
      <c r="D578" t="s">
        <v>56</v>
      </c>
      <c r="E578" s="1">
        <v>31331</v>
      </c>
      <c r="F578" t="s">
        <v>11</v>
      </c>
      <c r="G578" t="s">
        <v>233</v>
      </c>
      <c r="H578" t="s">
        <v>23</v>
      </c>
      <c r="I578" s="1">
        <v>39693</v>
      </c>
      <c r="J578" s="2">
        <f>YEAR(Table1[[#This Row],[DATE]])</f>
        <v>2008</v>
      </c>
      <c r="K578" t="s">
        <v>631</v>
      </c>
      <c r="L578" t="s">
        <v>631</v>
      </c>
      <c r="M578" t="str">
        <f t="array" ref="M578">IF(Table1[[#This Row],[MARK]]=MIN(IF(Table1[YEAR]=Table1[[#This Row],[YEAR]],Table1[MARK])),"Y","N")</f>
        <v>N</v>
      </c>
    </row>
    <row r="579" spans="2:13" x14ac:dyDescent="0.25">
      <c r="B579" s="3">
        <v>9.98</v>
      </c>
      <c r="C579" t="s">
        <v>37</v>
      </c>
      <c r="D579" t="s">
        <v>135</v>
      </c>
      <c r="E579" s="1">
        <v>30230</v>
      </c>
      <c r="F579" t="s">
        <v>11</v>
      </c>
      <c r="G579">
        <v>2</v>
      </c>
      <c r="H579" t="s">
        <v>30</v>
      </c>
      <c r="I579" s="1">
        <v>39698</v>
      </c>
      <c r="J579" s="2">
        <f>YEAR(Table1[[#This Row],[DATE]])</f>
        <v>2008</v>
      </c>
      <c r="K579" t="s">
        <v>631</v>
      </c>
      <c r="L579" t="s">
        <v>631</v>
      </c>
      <c r="M579" t="str">
        <f t="array" ref="M579">IF(Table1[[#This Row],[MARK]]=MIN(IF(Table1[YEAR]=Table1[[#This Row],[YEAR]],Table1[MARK])),"Y","N")</f>
        <v>N</v>
      </c>
    </row>
    <row r="580" spans="2:13" x14ac:dyDescent="0.25">
      <c r="B580" s="3">
        <v>9.98</v>
      </c>
      <c r="C580" t="s">
        <v>49</v>
      </c>
      <c r="D580" t="s">
        <v>28</v>
      </c>
      <c r="E580" s="1">
        <v>30278</v>
      </c>
      <c r="F580" t="s">
        <v>11</v>
      </c>
      <c r="G580" t="s">
        <v>300</v>
      </c>
      <c r="H580" t="s">
        <v>36</v>
      </c>
      <c r="I580" s="1">
        <v>40004</v>
      </c>
      <c r="J580" s="2">
        <f>YEAR(Table1[[#This Row],[DATE]])</f>
        <v>2009</v>
      </c>
      <c r="K580" t="s">
        <v>631</v>
      </c>
      <c r="L580" t="s">
        <v>631</v>
      </c>
      <c r="M580" t="str">
        <f t="array" ref="M580">IF(Table1[[#This Row],[MARK]]=MIN(IF(Table1[YEAR]=Table1[[#This Row],[YEAR]],Table1[MARK])),"Y","N")</f>
        <v>N</v>
      </c>
    </row>
    <row r="581" spans="2:13" x14ac:dyDescent="0.25">
      <c r="B581" s="3">
        <v>9.98</v>
      </c>
      <c r="C581" t="s">
        <v>57</v>
      </c>
      <c r="D581" t="s">
        <v>18</v>
      </c>
      <c r="E581" s="1">
        <v>30172</v>
      </c>
      <c r="F581" t="s">
        <v>19</v>
      </c>
      <c r="G581" t="s">
        <v>182</v>
      </c>
      <c r="H581" t="s">
        <v>12</v>
      </c>
      <c r="I581" s="1">
        <v>40040</v>
      </c>
      <c r="J581" s="2">
        <f>YEAR(Table1[[#This Row],[DATE]])</f>
        <v>2009</v>
      </c>
      <c r="K581" t="s">
        <v>630</v>
      </c>
      <c r="L581" t="s">
        <v>631</v>
      </c>
      <c r="M581" t="str">
        <f t="array" ref="M581">IF(Table1[[#This Row],[MARK]]=MIN(IF(Table1[YEAR]=Table1[[#This Row],[YEAR]],Table1[MARK])),"Y","N")</f>
        <v>N</v>
      </c>
    </row>
    <row r="582" spans="2:13" x14ac:dyDescent="0.25">
      <c r="B582" s="3">
        <v>9.98</v>
      </c>
      <c r="C582" t="s">
        <v>60</v>
      </c>
      <c r="D582" t="s">
        <v>72</v>
      </c>
      <c r="E582" s="1">
        <v>31205</v>
      </c>
      <c r="F582" t="s">
        <v>73</v>
      </c>
      <c r="G582" t="s">
        <v>190</v>
      </c>
      <c r="H582" t="s">
        <v>12</v>
      </c>
      <c r="I582" s="1">
        <v>40041</v>
      </c>
      <c r="J582" s="2">
        <f>YEAR(Table1[[#This Row],[DATE]])</f>
        <v>2009</v>
      </c>
      <c r="K582" t="s">
        <v>630</v>
      </c>
      <c r="L582" t="s">
        <v>631</v>
      </c>
      <c r="M582" t="str">
        <f t="array" ref="M582">IF(Table1[[#This Row],[MARK]]=MIN(IF(Table1[YEAR]=Table1[[#This Row],[YEAR]],Table1[MARK])),"Y","N")</f>
        <v>N</v>
      </c>
    </row>
    <row r="583" spans="2:13" x14ac:dyDescent="0.25">
      <c r="B583" s="3">
        <v>9.98</v>
      </c>
      <c r="C583" t="s">
        <v>27</v>
      </c>
      <c r="D583" t="s">
        <v>140</v>
      </c>
      <c r="E583" s="1">
        <v>28463</v>
      </c>
      <c r="F583" t="s">
        <v>19</v>
      </c>
      <c r="G583" t="s">
        <v>211</v>
      </c>
      <c r="H583" t="s">
        <v>12</v>
      </c>
      <c r="I583" s="1">
        <v>40041</v>
      </c>
      <c r="J583" s="2">
        <f>YEAR(Table1[[#This Row],[DATE]])</f>
        <v>2009</v>
      </c>
      <c r="K583" t="s">
        <v>630</v>
      </c>
      <c r="L583" t="s">
        <v>631</v>
      </c>
      <c r="M583" t="str">
        <f t="array" ref="M583">IF(Table1[[#This Row],[MARK]]=MIN(IF(Table1[YEAR]=Table1[[#This Row],[YEAR]],Table1[MARK])),"Y","N")</f>
        <v>N</v>
      </c>
    </row>
    <row r="584" spans="2:13" x14ac:dyDescent="0.25">
      <c r="B584" s="3">
        <v>9.98</v>
      </c>
      <c r="C584" t="s">
        <v>15</v>
      </c>
      <c r="D584" t="s">
        <v>96</v>
      </c>
      <c r="E584" s="1">
        <v>31161</v>
      </c>
      <c r="F584" t="s">
        <v>19</v>
      </c>
      <c r="G584">
        <v>4</v>
      </c>
      <c r="H584" t="s">
        <v>44</v>
      </c>
      <c r="I584" s="1">
        <v>40053</v>
      </c>
      <c r="J584" s="2">
        <f>YEAR(Table1[[#This Row],[DATE]])</f>
        <v>2009</v>
      </c>
      <c r="K584" t="s">
        <v>631</v>
      </c>
      <c r="L584" t="s">
        <v>631</v>
      </c>
      <c r="M584" t="str">
        <f t="array" ref="M584">IF(Table1[[#This Row],[MARK]]=MIN(IF(Table1[YEAR]=Table1[[#This Row],[YEAR]],Table1[MARK])),"Y","N")</f>
        <v>N</v>
      </c>
    </row>
    <row r="585" spans="2:13" x14ac:dyDescent="0.25">
      <c r="B585" s="3">
        <v>9.98</v>
      </c>
      <c r="C585" t="s">
        <v>15</v>
      </c>
      <c r="D585" t="s">
        <v>133</v>
      </c>
      <c r="E585" s="1">
        <v>31443</v>
      </c>
      <c r="F585" t="s">
        <v>19</v>
      </c>
      <c r="G585" t="s">
        <v>74</v>
      </c>
      <c r="H585" t="s">
        <v>301</v>
      </c>
      <c r="I585" s="1">
        <v>40245</v>
      </c>
      <c r="J585" s="2">
        <f>YEAR(Table1[[#This Row],[DATE]])</f>
        <v>2010</v>
      </c>
      <c r="K585" t="s">
        <v>631</v>
      </c>
      <c r="L585" t="s">
        <v>631</v>
      </c>
      <c r="M585" t="str">
        <f t="array" ref="M585">IF(Table1[[#This Row],[MARK]]=MIN(IF(Table1[YEAR]=Table1[[#This Row],[YEAR]],Table1[MARK])),"Y","N")</f>
        <v>N</v>
      </c>
    </row>
    <row r="586" spans="2:13" x14ac:dyDescent="0.25">
      <c r="B586" s="3">
        <v>9.98</v>
      </c>
      <c r="C586" t="s">
        <v>34</v>
      </c>
      <c r="D586" t="s">
        <v>183</v>
      </c>
      <c r="E586" s="1">
        <v>33035</v>
      </c>
      <c r="F586" t="s">
        <v>184</v>
      </c>
      <c r="G586">
        <v>1</v>
      </c>
      <c r="H586" t="s">
        <v>302</v>
      </c>
      <c r="I586" s="1">
        <v>40368</v>
      </c>
      <c r="J586" s="2">
        <f>YEAR(Table1[[#This Row],[DATE]])</f>
        <v>2010</v>
      </c>
      <c r="K586" t="s">
        <v>631</v>
      </c>
      <c r="L586" t="s">
        <v>631</v>
      </c>
      <c r="M586" t="str">
        <f t="array" ref="M586">IF(Table1[[#This Row],[MARK]]=MIN(IF(Table1[YEAR]=Table1[[#This Row],[YEAR]],Table1[MARK])),"Y","N")</f>
        <v>N</v>
      </c>
    </row>
    <row r="587" spans="2:13" x14ac:dyDescent="0.25">
      <c r="B587" s="3">
        <v>9.98</v>
      </c>
      <c r="C587" t="s">
        <v>9</v>
      </c>
      <c r="D587" t="s">
        <v>135</v>
      </c>
      <c r="E587" s="1">
        <v>30230</v>
      </c>
      <c r="F587" t="s">
        <v>11</v>
      </c>
      <c r="G587">
        <v>5</v>
      </c>
      <c r="H587" t="s">
        <v>30</v>
      </c>
      <c r="I587" s="1">
        <v>40419</v>
      </c>
      <c r="J587" s="2">
        <f>YEAR(Table1[[#This Row],[DATE]])</f>
        <v>2010</v>
      </c>
      <c r="K587" t="s">
        <v>631</v>
      </c>
      <c r="L587" t="s">
        <v>631</v>
      </c>
      <c r="M587" t="str">
        <f t="array" ref="M587">IF(Table1[[#This Row],[MARK]]=MIN(IF(Table1[YEAR]=Table1[[#This Row],[YEAR]],Table1[MARK])),"Y","N")</f>
        <v>N</v>
      </c>
    </row>
    <row r="588" spans="2:13" x14ac:dyDescent="0.25">
      <c r="B588" s="3">
        <v>9.98</v>
      </c>
      <c r="C588" t="s">
        <v>31</v>
      </c>
      <c r="D588" t="s">
        <v>183</v>
      </c>
      <c r="E588" s="1">
        <v>33035</v>
      </c>
      <c r="F588" t="s">
        <v>184</v>
      </c>
      <c r="G588" t="s">
        <v>300</v>
      </c>
      <c r="H588" t="s">
        <v>30</v>
      </c>
      <c r="I588" s="1">
        <v>40419</v>
      </c>
      <c r="J588" s="2">
        <f>YEAR(Table1[[#This Row],[DATE]])</f>
        <v>2010</v>
      </c>
      <c r="K588" t="s">
        <v>631</v>
      </c>
      <c r="L588" t="s">
        <v>631</v>
      </c>
      <c r="M588" t="str">
        <f t="array" ref="M588">IF(Table1[[#This Row],[MARK]]=MIN(IF(Table1[YEAR]=Table1[[#This Row],[YEAR]],Table1[MARK])),"Y","N")</f>
        <v>N</v>
      </c>
    </row>
    <row r="589" spans="2:13" x14ac:dyDescent="0.25">
      <c r="B589" s="3">
        <v>9.98</v>
      </c>
      <c r="C589" t="s">
        <v>69</v>
      </c>
      <c r="D589" t="s">
        <v>22</v>
      </c>
      <c r="E589" s="1">
        <v>32868</v>
      </c>
      <c r="F589" t="s">
        <v>11</v>
      </c>
      <c r="G589">
        <v>2</v>
      </c>
      <c r="H589" t="s">
        <v>277</v>
      </c>
      <c r="I589" s="1">
        <v>40706</v>
      </c>
      <c r="J589" s="2">
        <f>YEAR(Table1[[#This Row],[DATE]])</f>
        <v>2011</v>
      </c>
      <c r="K589" t="s">
        <v>631</v>
      </c>
      <c r="L589" t="s">
        <v>631</v>
      </c>
      <c r="M589" t="str">
        <f t="array" ref="M589">IF(Table1[[#This Row],[MARK]]=MIN(IF(Table1[YEAR]=Table1[[#This Row],[YEAR]],Table1[MARK])),"Y","N")</f>
        <v>N</v>
      </c>
    </row>
    <row r="590" spans="2:13" x14ac:dyDescent="0.25">
      <c r="B590" s="3">
        <v>9.98</v>
      </c>
      <c r="C590" t="s">
        <v>52</v>
      </c>
      <c r="D590" t="s">
        <v>135</v>
      </c>
      <c r="E590" s="1">
        <v>30230</v>
      </c>
      <c r="F590" t="s">
        <v>11</v>
      </c>
      <c r="G590" t="s">
        <v>171</v>
      </c>
      <c r="H590" t="s">
        <v>84</v>
      </c>
      <c r="I590" s="1">
        <v>40718</v>
      </c>
      <c r="J590" s="2">
        <f>YEAR(Table1[[#This Row],[DATE]])</f>
        <v>2011</v>
      </c>
      <c r="K590" t="s">
        <v>631</v>
      </c>
      <c r="L590" t="s">
        <v>631</v>
      </c>
      <c r="M590" t="str">
        <f t="array" ref="M590">IF(Table1[[#This Row],[MARK]]=MIN(IF(Table1[YEAR]=Table1[[#This Row],[YEAR]],Table1[MARK])),"Y","N")</f>
        <v>N</v>
      </c>
    </row>
    <row r="591" spans="2:13" x14ac:dyDescent="0.25">
      <c r="B591" s="3">
        <v>9.98</v>
      </c>
      <c r="C591" t="s">
        <v>52</v>
      </c>
      <c r="D591" t="s">
        <v>56</v>
      </c>
      <c r="E591" s="1">
        <v>31331</v>
      </c>
      <c r="F591" t="s">
        <v>11</v>
      </c>
      <c r="G591" t="s">
        <v>157</v>
      </c>
      <c r="H591" t="s">
        <v>84</v>
      </c>
      <c r="I591" s="1">
        <v>40718</v>
      </c>
      <c r="J591" s="2">
        <f>YEAR(Table1[[#This Row],[DATE]])</f>
        <v>2011</v>
      </c>
      <c r="K591" t="s">
        <v>631</v>
      </c>
      <c r="L591" t="s">
        <v>631</v>
      </c>
      <c r="M591" t="str">
        <f t="array" ref="M591">IF(Table1[[#This Row],[MARK]]=MIN(IF(Table1[YEAR]=Table1[[#This Row],[YEAR]],Table1[MARK])),"Y","N")</f>
        <v>N</v>
      </c>
    </row>
    <row r="592" spans="2:13" x14ac:dyDescent="0.25">
      <c r="B592" s="3">
        <v>9.98</v>
      </c>
      <c r="C592" t="s">
        <v>43</v>
      </c>
      <c r="D592" t="s">
        <v>276</v>
      </c>
      <c r="E592" s="1">
        <v>32968</v>
      </c>
      <c r="F592" t="s">
        <v>19</v>
      </c>
      <c r="G592">
        <v>1</v>
      </c>
      <c r="H592" t="s">
        <v>194</v>
      </c>
      <c r="I592" s="1">
        <v>41020</v>
      </c>
      <c r="J592" s="2">
        <f>YEAR(Table1[[#This Row],[DATE]])</f>
        <v>2012</v>
      </c>
      <c r="K592" t="s">
        <v>631</v>
      </c>
      <c r="L592" t="s">
        <v>631</v>
      </c>
      <c r="M592" t="str">
        <f t="array" ref="M592">IF(Table1[[#This Row],[MARK]]=MIN(IF(Table1[YEAR]=Table1[[#This Row],[YEAR]],Table1[MARK])),"Y","N")</f>
        <v>N</v>
      </c>
    </row>
    <row r="593" spans="1:13" x14ac:dyDescent="0.25">
      <c r="B593" s="3">
        <v>9.98</v>
      </c>
      <c r="C593" t="s">
        <v>13</v>
      </c>
      <c r="D593" t="s">
        <v>72</v>
      </c>
      <c r="E593" s="1">
        <v>31205</v>
      </c>
      <c r="F593" t="s">
        <v>73</v>
      </c>
      <c r="G593">
        <v>7</v>
      </c>
      <c r="H593" t="s">
        <v>268</v>
      </c>
      <c r="I593" s="1">
        <v>41126</v>
      </c>
      <c r="J593" s="2">
        <f>YEAR(Table1[[#This Row],[DATE]])</f>
        <v>2012</v>
      </c>
      <c r="K593" t="s">
        <v>631</v>
      </c>
      <c r="L593" t="s">
        <v>631</v>
      </c>
      <c r="M593" t="str">
        <f t="array" ref="M593">IF(Table1[[#This Row],[MARK]]=MIN(IF(Table1[YEAR]=Table1[[#This Row],[YEAR]],Table1[MARK])),"Y","N")</f>
        <v>N</v>
      </c>
    </row>
    <row r="594" spans="1:13" x14ac:dyDescent="0.25">
      <c r="A594">
        <v>75</v>
      </c>
      <c r="B594" s="3">
        <v>9.98</v>
      </c>
      <c r="C594" t="s">
        <v>117</v>
      </c>
      <c r="D594" t="s">
        <v>303</v>
      </c>
      <c r="E594" s="1">
        <v>32196</v>
      </c>
      <c r="F594" t="s">
        <v>143</v>
      </c>
      <c r="G594" t="s">
        <v>25</v>
      </c>
      <c r="H594" t="s">
        <v>304</v>
      </c>
      <c r="I594" s="1">
        <v>41433</v>
      </c>
      <c r="J594" s="2">
        <f>YEAR(Table1[[#This Row],[DATE]])</f>
        <v>2013</v>
      </c>
      <c r="K594" t="s">
        <v>631</v>
      </c>
      <c r="L594" t="s">
        <v>631</v>
      </c>
      <c r="M594" t="str">
        <f t="array" ref="M594">IF(Table1[[#This Row],[MARK]]=MIN(IF(Table1[YEAR]=Table1[[#This Row],[YEAR]],Table1[MARK])),"Y","N")</f>
        <v>N</v>
      </c>
    </row>
    <row r="595" spans="1:13" x14ac:dyDescent="0.25">
      <c r="B595" s="3">
        <v>9.98</v>
      </c>
      <c r="C595" t="s">
        <v>212</v>
      </c>
      <c r="D595" t="s">
        <v>198</v>
      </c>
      <c r="E595" s="1">
        <v>33613</v>
      </c>
      <c r="F595" t="s">
        <v>11</v>
      </c>
      <c r="G595">
        <v>2</v>
      </c>
      <c r="H595" t="s">
        <v>84</v>
      </c>
      <c r="I595" s="1">
        <v>41446</v>
      </c>
      <c r="J595" s="2">
        <f>YEAR(Table1[[#This Row],[DATE]])</f>
        <v>2013</v>
      </c>
      <c r="K595" t="s">
        <v>631</v>
      </c>
      <c r="L595" t="s">
        <v>631</v>
      </c>
      <c r="M595" t="str">
        <f t="array" ref="M595">IF(Table1[[#This Row],[MARK]]=MIN(IF(Table1[YEAR]=Table1[[#This Row],[YEAR]],Table1[MARK])),"Y","N")</f>
        <v>N</v>
      </c>
    </row>
    <row r="596" spans="1:13" x14ac:dyDescent="0.25">
      <c r="A596">
        <v>75</v>
      </c>
      <c r="B596" s="3">
        <v>9.98</v>
      </c>
      <c r="C596" t="s">
        <v>31</v>
      </c>
      <c r="D596" t="s">
        <v>305</v>
      </c>
      <c r="E596" s="1">
        <v>33423</v>
      </c>
      <c r="F596" t="s">
        <v>19</v>
      </c>
      <c r="G596">
        <v>2</v>
      </c>
      <c r="H596" t="s">
        <v>144</v>
      </c>
      <c r="I596" s="1">
        <v>41446</v>
      </c>
      <c r="J596" s="2">
        <f>YEAR(Table1[[#This Row],[DATE]])</f>
        <v>2013</v>
      </c>
      <c r="K596" t="s">
        <v>631</v>
      </c>
      <c r="L596" t="s">
        <v>631</v>
      </c>
      <c r="M596" t="str">
        <f t="array" ref="M596">IF(Table1[[#This Row],[MARK]]=MIN(IF(Table1[YEAR]=Table1[[#This Row],[YEAR]],Table1[MARK])),"Y","N")</f>
        <v>N</v>
      </c>
    </row>
    <row r="597" spans="1:13" x14ac:dyDescent="0.25">
      <c r="B597" s="3">
        <v>9.98</v>
      </c>
      <c r="C597" t="s">
        <v>31</v>
      </c>
      <c r="D597" t="s">
        <v>96</v>
      </c>
      <c r="E597" s="1">
        <v>31161</v>
      </c>
      <c r="F597" t="s">
        <v>19</v>
      </c>
      <c r="G597">
        <v>3</v>
      </c>
      <c r="H597" t="s">
        <v>144</v>
      </c>
      <c r="I597" s="1">
        <v>41446</v>
      </c>
      <c r="J597" s="2">
        <f>YEAR(Table1[[#This Row],[DATE]])</f>
        <v>2013</v>
      </c>
      <c r="K597" t="s">
        <v>631</v>
      </c>
      <c r="L597" t="s">
        <v>631</v>
      </c>
      <c r="M597" t="str">
        <f t="array" ref="M597">IF(Table1[[#This Row],[MARK]]=MIN(IF(Table1[YEAR]=Table1[[#This Row],[YEAR]],Table1[MARK])),"Y","N")</f>
        <v>N</v>
      </c>
    </row>
    <row r="598" spans="1:13" x14ac:dyDescent="0.25">
      <c r="B598" s="3">
        <v>9.98</v>
      </c>
      <c r="C598" t="s">
        <v>27</v>
      </c>
      <c r="D598" t="s">
        <v>96</v>
      </c>
      <c r="E598" s="1">
        <v>31161</v>
      </c>
      <c r="F598" t="s">
        <v>19</v>
      </c>
      <c r="G598" t="s">
        <v>197</v>
      </c>
      <c r="H598" t="s">
        <v>268</v>
      </c>
      <c r="I598" s="1">
        <v>41481</v>
      </c>
      <c r="J598" s="2">
        <f>YEAR(Table1[[#This Row],[DATE]])</f>
        <v>2013</v>
      </c>
      <c r="K598" t="s">
        <v>631</v>
      </c>
      <c r="L598" t="s">
        <v>631</v>
      </c>
      <c r="M598" t="str">
        <f t="array" ref="M598">IF(Table1[[#This Row],[MARK]]=MIN(IF(Table1[YEAR]=Table1[[#This Row],[YEAR]],Table1[MARK])),"Y","N")</f>
        <v>N</v>
      </c>
    </row>
    <row r="599" spans="1:13" x14ac:dyDescent="0.25">
      <c r="B599" s="3">
        <v>9.98</v>
      </c>
      <c r="C599" t="s">
        <v>21</v>
      </c>
      <c r="D599" t="s">
        <v>96</v>
      </c>
      <c r="E599" s="1">
        <v>31161</v>
      </c>
      <c r="F599" t="s">
        <v>19</v>
      </c>
      <c r="G599" t="s">
        <v>247</v>
      </c>
      <c r="H599" t="s">
        <v>51</v>
      </c>
      <c r="I599" s="1">
        <v>41496</v>
      </c>
      <c r="J599" s="2">
        <f>YEAR(Table1[[#This Row],[DATE]])</f>
        <v>2013</v>
      </c>
      <c r="K599" t="s">
        <v>630</v>
      </c>
      <c r="L599" t="s">
        <v>631</v>
      </c>
      <c r="M599" t="str">
        <f t="array" ref="M599">IF(Table1[[#This Row],[MARK]]=MIN(IF(Table1[YEAR]=Table1[[#This Row],[YEAR]],Table1[MARK])),"Y","N")</f>
        <v>N</v>
      </c>
    </row>
    <row r="600" spans="1:13" x14ac:dyDescent="0.25">
      <c r="B600" s="3">
        <v>9.98</v>
      </c>
      <c r="C600" t="s">
        <v>50</v>
      </c>
      <c r="D600" t="s">
        <v>198</v>
      </c>
      <c r="E600" s="1">
        <v>33613</v>
      </c>
      <c r="F600" t="s">
        <v>11</v>
      </c>
      <c r="G600">
        <v>4</v>
      </c>
      <c r="H600" t="s">
        <v>51</v>
      </c>
      <c r="I600" s="1">
        <v>41497</v>
      </c>
      <c r="J600" s="2">
        <f>YEAR(Table1[[#This Row],[DATE]])</f>
        <v>2013</v>
      </c>
      <c r="K600" t="s">
        <v>630</v>
      </c>
      <c r="L600" t="s">
        <v>631</v>
      </c>
      <c r="M600" t="str">
        <f t="array" ref="M600">IF(Table1[[#This Row],[MARK]]=MIN(IF(Table1[YEAR]=Table1[[#This Row],[YEAR]],Table1[MARK])),"Y","N")</f>
        <v>N</v>
      </c>
    </row>
    <row r="601" spans="1:13" x14ac:dyDescent="0.25">
      <c r="B601" s="3">
        <v>9.98</v>
      </c>
      <c r="C601" t="s">
        <v>50</v>
      </c>
      <c r="D601" t="s">
        <v>153</v>
      </c>
      <c r="E601" s="1">
        <v>32970</v>
      </c>
      <c r="F601" t="s">
        <v>11</v>
      </c>
      <c r="G601">
        <v>5</v>
      </c>
      <c r="H601" t="s">
        <v>51</v>
      </c>
      <c r="I601" s="1">
        <v>41497</v>
      </c>
      <c r="J601" s="2">
        <f>YEAR(Table1[[#This Row],[DATE]])</f>
        <v>2013</v>
      </c>
      <c r="K601" t="s">
        <v>630</v>
      </c>
      <c r="L601" t="s">
        <v>631</v>
      </c>
      <c r="M601" t="str">
        <f t="array" ref="M601">IF(Table1[[#This Row],[MARK]]=MIN(IF(Table1[YEAR]=Table1[[#This Row],[YEAR]],Table1[MARK])),"Y","N")</f>
        <v>N</v>
      </c>
    </row>
    <row r="602" spans="1:13" x14ac:dyDescent="0.25">
      <c r="B602" s="3">
        <v>9.98</v>
      </c>
      <c r="C602" t="s">
        <v>50</v>
      </c>
      <c r="D602" t="s">
        <v>238</v>
      </c>
      <c r="E602" s="1">
        <v>33661</v>
      </c>
      <c r="F602" t="s">
        <v>184</v>
      </c>
      <c r="G602">
        <v>4</v>
      </c>
      <c r="H602" t="s">
        <v>44</v>
      </c>
      <c r="I602" s="1">
        <v>41515</v>
      </c>
      <c r="J602" s="2">
        <f>YEAR(Table1[[#This Row],[DATE]])</f>
        <v>2013</v>
      </c>
      <c r="K602" t="s">
        <v>631</v>
      </c>
      <c r="L602" t="s">
        <v>631</v>
      </c>
      <c r="M602" t="str">
        <f t="array" ref="M602">IF(Table1[[#This Row],[MARK]]=MIN(IF(Table1[YEAR]=Table1[[#This Row],[YEAR]],Table1[MARK])),"Y","N")</f>
        <v>N</v>
      </c>
    </row>
    <row r="603" spans="1:13" x14ac:dyDescent="0.25">
      <c r="B603" s="3">
        <v>9.98</v>
      </c>
      <c r="C603" t="s">
        <v>52</v>
      </c>
      <c r="D603" t="s">
        <v>198</v>
      </c>
      <c r="E603" s="1">
        <v>33613</v>
      </c>
      <c r="F603" t="s">
        <v>11</v>
      </c>
      <c r="G603">
        <v>5</v>
      </c>
      <c r="H603" t="s">
        <v>35</v>
      </c>
      <c r="I603" s="1">
        <v>41523</v>
      </c>
      <c r="J603" s="2">
        <f>YEAR(Table1[[#This Row],[DATE]])</f>
        <v>2013</v>
      </c>
      <c r="K603" t="s">
        <v>631</v>
      </c>
      <c r="L603" t="s">
        <v>631</v>
      </c>
      <c r="M603" t="str">
        <f t="array" ref="M603">IF(Table1[[#This Row],[MARK]]=MIN(IF(Table1[YEAR]=Table1[[#This Row],[YEAR]],Table1[MARK])),"Y","N")</f>
        <v>N</v>
      </c>
    </row>
    <row r="604" spans="1:13" x14ac:dyDescent="0.25">
      <c r="A604">
        <v>75</v>
      </c>
      <c r="B604" s="3">
        <v>9.98</v>
      </c>
      <c r="C604" t="s">
        <v>37</v>
      </c>
      <c r="D604" t="s">
        <v>306</v>
      </c>
      <c r="E604" s="1">
        <v>31485</v>
      </c>
      <c r="F604" t="s">
        <v>307</v>
      </c>
      <c r="G604">
        <v>1</v>
      </c>
      <c r="H604" t="s">
        <v>308</v>
      </c>
      <c r="I604" s="1">
        <v>41741</v>
      </c>
      <c r="J604" s="2">
        <f>YEAR(Table1[[#This Row],[DATE]])</f>
        <v>2014</v>
      </c>
      <c r="K604" t="s">
        <v>631</v>
      </c>
      <c r="L604" t="s">
        <v>631</v>
      </c>
      <c r="M604" t="str">
        <f t="array" ref="M604">IF(Table1[[#This Row],[MARK]]=MIN(IF(Table1[YEAR]=Table1[[#This Row],[YEAR]],Table1[MARK])),"Y","N")</f>
        <v>N</v>
      </c>
    </row>
    <row r="605" spans="1:13" x14ac:dyDescent="0.25">
      <c r="B605" s="3">
        <v>9.98</v>
      </c>
      <c r="C605" t="s">
        <v>57</v>
      </c>
      <c r="D605" t="s">
        <v>96</v>
      </c>
      <c r="E605" s="1">
        <v>31161</v>
      </c>
      <c r="F605" t="s">
        <v>19</v>
      </c>
      <c r="G605" t="s">
        <v>267</v>
      </c>
      <c r="H605" t="s">
        <v>23</v>
      </c>
      <c r="I605" s="1">
        <v>41823</v>
      </c>
      <c r="J605" s="2">
        <f>YEAR(Table1[[#This Row],[DATE]])</f>
        <v>2014</v>
      </c>
      <c r="K605" t="s">
        <v>631</v>
      </c>
      <c r="L605" t="s">
        <v>631</v>
      </c>
      <c r="M605" t="str">
        <f t="array" ref="M605">IF(Table1[[#This Row],[MARK]]=MIN(IF(Table1[YEAR]=Table1[[#This Row],[YEAR]],Table1[MARK])),"Y","N")</f>
        <v>N</v>
      </c>
    </row>
    <row r="606" spans="1:13" x14ac:dyDescent="0.25">
      <c r="B606" s="3">
        <v>9.98</v>
      </c>
      <c r="C606" t="s">
        <v>113</v>
      </c>
      <c r="D606" t="s">
        <v>56</v>
      </c>
      <c r="E606" s="1">
        <v>31331</v>
      </c>
      <c r="F606" t="s">
        <v>11</v>
      </c>
      <c r="G606" t="s">
        <v>278</v>
      </c>
      <c r="H606" t="s">
        <v>281</v>
      </c>
      <c r="I606" s="1">
        <v>41831</v>
      </c>
      <c r="J606" s="2">
        <f>YEAR(Table1[[#This Row],[DATE]])</f>
        <v>2014</v>
      </c>
      <c r="K606" t="s">
        <v>631</v>
      </c>
      <c r="L606" t="s">
        <v>631</v>
      </c>
      <c r="M606" t="str">
        <f t="array" ref="M606">IF(Table1[[#This Row],[MARK]]=MIN(IF(Table1[YEAR]=Table1[[#This Row],[YEAR]],Table1[MARK])),"Y","N")</f>
        <v>N</v>
      </c>
    </row>
    <row r="607" spans="1:13" x14ac:dyDescent="0.25">
      <c r="B607" s="3">
        <v>9.98</v>
      </c>
      <c r="C607" t="s">
        <v>161</v>
      </c>
      <c r="D607" t="s">
        <v>10</v>
      </c>
      <c r="E607" s="1">
        <v>31645</v>
      </c>
      <c r="F607" t="s">
        <v>11</v>
      </c>
      <c r="G607">
        <v>1</v>
      </c>
      <c r="H607" t="s">
        <v>309</v>
      </c>
      <c r="I607" s="1">
        <v>41874</v>
      </c>
      <c r="J607" s="2">
        <f>YEAR(Table1[[#This Row],[DATE]])</f>
        <v>2014</v>
      </c>
      <c r="K607" t="s">
        <v>631</v>
      </c>
      <c r="L607" t="s">
        <v>631</v>
      </c>
      <c r="M607" t="str">
        <f t="array" ref="M607">IF(Table1[[#This Row],[MARK]]=MIN(IF(Table1[YEAR]=Table1[[#This Row],[YEAR]],Table1[MARK])),"Y","N")</f>
        <v>N</v>
      </c>
    </row>
    <row r="608" spans="1:13" x14ac:dyDescent="0.25">
      <c r="B608" s="3">
        <v>9.99</v>
      </c>
      <c r="C608" t="s">
        <v>34</v>
      </c>
      <c r="D608" t="s">
        <v>100</v>
      </c>
      <c r="E608" s="1">
        <v>22463</v>
      </c>
      <c r="F608" t="s">
        <v>19</v>
      </c>
      <c r="G608">
        <v>1</v>
      </c>
      <c r="H608" t="s">
        <v>200</v>
      </c>
      <c r="I608" s="1">
        <v>30747</v>
      </c>
      <c r="J608" s="2">
        <f>YEAR(Table1[[#This Row],[DATE]])</f>
        <v>1984</v>
      </c>
      <c r="K608" t="s">
        <v>631</v>
      </c>
      <c r="L608" t="s">
        <v>631</v>
      </c>
      <c r="M608" t="str">
        <f t="array" ref="M608">IF(Table1[[#This Row],[MARK]]=MIN(IF(Table1[YEAR]=Table1[[#This Row],[YEAR]],Table1[MARK])),"Y","N")</f>
        <v>N</v>
      </c>
    </row>
    <row r="609" spans="2:13" x14ac:dyDescent="0.25">
      <c r="B609" s="3">
        <v>9.99</v>
      </c>
      <c r="C609" t="s">
        <v>27</v>
      </c>
      <c r="D609" t="s">
        <v>100</v>
      </c>
      <c r="E609" s="1">
        <v>22463</v>
      </c>
      <c r="F609" t="s">
        <v>19</v>
      </c>
      <c r="G609">
        <v>1</v>
      </c>
      <c r="H609" t="s">
        <v>310</v>
      </c>
      <c r="I609" s="1">
        <v>30898</v>
      </c>
      <c r="J609" s="2">
        <f>YEAR(Table1[[#This Row],[DATE]])</f>
        <v>1984</v>
      </c>
      <c r="K609" t="s">
        <v>631</v>
      </c>
      <c r="L609" t="s">
        <v>631</v>
      </c>
      <c r="M609" t="str">
        <f t="array" ref="M609">IF(Table1[[#This Row],[MARK]]=MIN(IF(Table1[YEAR]=Table1[[#This Row],[YEAR]],Table1[MARK])),"Y","N")</f>
        <v>N</v>
      </c>
    </row>
    <row r="610" spans="2:13" x14ac:dyDescent="0.25">
      <c r="B610" s="3">
        <v>9.99</v>
      </c>
      <c r="C610" t="s">
        <v>9</v>
      </c>
      <c r="D610" t="s">
        <v>100</v>
      </c>
      <c r="E610" s="1">
        <v>22463</v>
      </c>
      <c r="F610" t="s">
        <v>19</v>
      </c>
      <c r="G610">
        <v>1</v>
      </c>
      <c r="H610" t="s">
        <v>44</v>
      </c>
      <c r="I610" s="1">
        <v>30916</v>
      </c>
      <c r="J610" s="2">
        <f>YEAR(Table1[[#This Row],[DATE]])</f>
        <v>1984</v>
      </c>
      <c r="K610" t="s">
        <v>631</v>
      </c>
      <c r="L610" t="s">
        <v>631</v>
      </c>
      <c r="M610" t="str">
        <f t="array" ref="M610">IF(Table1[[#This Row],[MARK]]=MIN(IF(Table1[YEAR]=Table1[[#This Row],[YEAR]],Table1[MARK])),"Y","N")</f>
        <v>N</v>
      </c>
    </row>
    <row r="611" spans="2:13" x14ac:dyDescent="0.25">
      <c r="B611" s="3">
        <v>9.99</v>
      </c>
      <c r="C611" t="s">
        <v>37</v>
      </c>
      <c r="D611" t="s">
        <v>100</v>
      </c>
      <c r="E611" s="1">
        <v>22463</v>
      </c>
      <c r="F611" t="s">
        <v>19</v>
      </c>
      <c r="G611" t="s">
        <v>158</v>
      </c>
      <c r="H611" t="s">
        <v>175</v>
      </c>
      <c r="I611" s="1">
        <v>32409</v>
      </c>
      <c r="J611" s="2">
        <f>YEAR(Table1[[#This Row],[DATE]])</f>
        <v>1988</v>
      </c>
      <c r="K611" t="s">
        <v>631</v>
      </c>
      <c r="L611" t="s">
        <v>631</v>
      </c>
      <c r="M611" t="str">
        <f t="array" ref="M611">IF(Table1[[#This Row],[MARK]]=MIN(IF(Table1[YEAR]=Table1[[#This Row],[YEAR]],Table1[MARK])),"Y","N")</f>
        <v>N</v>
      </c>
    </row>
    <row r="612" spans="2:13" x14ac:dyDescent="0.25">
      <c r="B612" s="3">
        <v>9.99</v>
      </c>
      <c r="C612" t="s">
        <v>31</v>
      </c>
      <c r="D612" t="s">
        <v>187</v>
      </c>
      <c r="E612" s="1">
        <v>22289</v>
      </c>
      <c r="F612" t="s">
        <v>19</v>
      </c>
      <c r="G612">
        <v>3</v>
      </c>
      <c r="H612" t="s">
        <v>175</v>
      </c>
      <c r="I612" s="1">
        <v>32410</v>
      </c>
      <c r="J612" s="2">
        <f>YEAR(Table1[[#This Row],[DATE]])</f>
        <v>1988</v>
      </c>
      <c r="K612" t="s">
        <v>631</v>
      </c>
      <c r="L612" t="s">
        <v>631</v>
      </c>
      <c r="M612" t="str">
        <f t="array" ref="M612">IF(Table1[[#This Row],[MARK]]=MIN(IF(Table1[YEAR]=Table1[[#This Row],[YEAR]],Table1[MARK])),"Y","N")</f>
        <v>N</v>
      </c>
    </row>
    <row r="613" spans="2:13" x14ac:dyDescent="0.25">
      <c r="B613" s="3">
        <v>9.99</v>
      </c>
      <c r="C613" t="s">
        <v>31</v>
      </c>
      <c r="D613" t="s">
        <v>154</v>
      </c>
      <c r="E613" s="1">
        <v>24158</v>
      </c>
      <c r="F613" t="s">
        <v>19</v>
      </c>
      <c r="G613" t="s">
        <v>157</v>
      </c>
      <c r="H613" t="s">
        <v>101</v>
      </c>
      <c r="I613" s="1">
        <v>33475</v>
      </c>
      <c r="J613" s="2">
        <f>YEAR(Table1[[#This Row],[DATE]])</f>
        <v>1991</v>
      </c>
      <c r="K613" t="s">
        <v>630</v>
      </c>
      <c r="L613" t="s">
        <v>631</v>
      </c>
      <c r="M613" t="str">
        <f t="array" ref="M613">IF(Table1[[#This Row],[MARK]]=MIN(IF(Table1[YEAR]=Table1[[#This Row],[YEAR]],Table1[MARK])),"Y","N")</f>
        <v>N</v>
      </c>
    </row>
    <row r="614" spans="2:13" x14ac:dyDescent="0.25">
      <c r="B614" s="3">
        <v>9.99</v>
      </c>
      <c r="C614" t="s">
        <v>31</v>
      </c>
      <c r="D614" t="s">
        <v>114</v>
      </c>
      <c r="E614" s="1">
        <v>22008</v>
      </c>
      <c r="F614" t="s">
        <v>115</v>
      </c>
      <c r="G614" t="s">
        <v>190</v>
      </c>
      <c r="H614" t="s">
        <v>101</v>
      </c>
      <c r="I614" s="1">
        <v>33475</v>
      </c>
      <c r="J614" s="2">
        <f>YEAR(Table1[[#This Row],[DATE]])</f>
        <v>1991</v>
      </c>
      <c r="K614" t="s">
        <v>630</v>
      </c>
      <c r="L614" t="s">
        <v>631</v>
      </c>
      <c r="M614" t="str">
        <f t="array" ref="M614">IF(Table1[[#This Row],[MARK]]=MIN(IF(Table1[YEAR]=Table1[[#This Row],[YEAR]],Table1[MARK])),"Y","N")</f>
        <v>N</v>
      </c>
    </row>
    <row r="615" spans="2:13" x14ac:dyDescent="0.25">
      <c r="B615" s="3">
        <v>9.99</v>
      </c>
      <c r="C615" t="s">
        <v>13</v>
      </c>
      <c r="D615" t="s">
        <v>176</v>
      </c>
      <c r="E615" s="1">
        <v>25223</v>
      </c>
      <c r="F615" t="s">
        <v>19</v>
      </c>
      <c r="G615">
        <v>1</v>
      </c>
      <c r="H615" t="s">
        <v>311</v>
      </c>
      <c r="I615" s="1">
        <v>33492</v>
      </c>
      <c r="J615" s="2">
        <f>YEAR(Table1[[#This Row],[DATE]])</f>
        <v>1991</v>
      </c>
      <c r="K615" t="s">
        <v>631</v>
      </c>
      <c r="L615" t="s">
        <v>631</v>
      </c>
      <c r="M615" t="str">
        <f t="array" ref="M615">IF(Table1[[#This Row],[MARK]]=MIN(IF(Table1[YEAR]=Table1[[#This Row],[YEAR]],Table1[MARK])),"Y","N")</f>
        <v>N</v>
      </c>
    </row>
    <row r="616" spans="2:13" x14ac:dyDescent="0.25">
      <c r="B616" s="3">
        <v>9.99</v>
      </c>
      <c r="C616" t="s">
        <v>43</v>
      </c>
      <c r="D616" t="s">
        <v>285</v>
      </c>
      <c r="E616" s="1">
        <v>26467</v>
      </c>
      <c r="F616" t="s">
        <v>93</v>
      </c>
      <c r="G616" t="s">
        <v>71</v>
      </c>
      <c r="H616" t="s">
        <v>312</v>
      </c>
      <c r="I616" s="1">
        <v>34049</v>
      </c>
      <c r="J616" s="2">
        <f>YEAR(Table1[[#This Row],[DATE]])</f>
        <v>1993</v>
      </c>
      <c r="K616" t="s">
        <v>631</v>
      </c>
      <c r="L616" t="s">
        <v>631</v>
      </c>
      <c r="M616" t="str">
        <f t="array" ref="M616">IF(Table1[[#This Row],[MARK]]=MIN(IF(Table1[YEAR]=Table1[[#This Row],[YEAR]],Table1[MARK])),"Y","N")</f>
        <v>N</v>
      </c>
    </row>
    <row r="617" spans="2:13" x14ac:dyDescent="0.25">
      <c r="B617" s="3">
        <v>9.99</v>
      </c>
      <c r="C617" t="s">
        <v>113</v>
      </c>
      <c r="D617" t="s">
        <v>154</v>
      </c>
      <c r="E617" s="1">
        <v>24158</v>
      </c>
      <c r="F617" t="s">
        <v>19</v>
      </c>
      <c r="G617">
        <v>3</v>
      </c>
      <c r="H617" t="s">
        <v>116</v>
      </c>
      <c r="I617" s="1">
        <v>34196</v>
      </c>
      <c r="J617" s="2">
        <f>YEAR(Table1[[#This Row],[DATE]])</f>
        <v>1993</v>
      </c>
      <c r="K617" t="s">
        <v>630</v>
      </c>
      <c r="L617" t="s">
        <v>631</v>
      </c>
      <c r="M617" t="str">
        <f t="array" ref="M617">IF(Table1[[#This Row],[MARK]]=MIN(IF(Table1[YEAR]=Table1[[#This Row],[YEAR]],Table1[MARK])),"Y","N")</f>
        <v>N</v>
      </c>
    </row>
    <row r="618" spans="2:13" x14ac:dyDescent="0.25">
      <c r="B618" s="3">
        <v>9.99</v>
      </c>
      <c r="C618" t="s">
        <v>89</v>
      </c>
      <c r="D618" t="s">
        <v>201</v>
      </c>
      <c r="E618" s="1">
        <v>26259</v>
      </c>
      <c r="F618" t="s">
        <v>93</v>
      </c>
      <c r="G618">
        <v>2</v>
      </c>
      <c r="H618" t="s">
        <v>23</v>
      </c>
      <c r="I618" s="1">
        <v>34521</v>
      </c>
      <c r="J618" s="2">
        <f>YEAR(Table1[[#This Row],[DATE]])</f>
        <v>1994</v>
      </c>
      <c r="K618" t="s">
        <v>631</v>
      </c>
      <c r="L618" t="s">
        <v>631</v>
      </c>
      <c r="M618" t="str">
        <f t="array" ref="M618">IF(Table1[[#This Row],[MARK]]=MIN(IF(Table1[YEAR]=Table1[[#This Row],[YEAR]],Table1[MARK])),"Y","N")</f>
        <v>N</v>
      </c>
    </row>
    <row r="619" spans="2:13" x14ac:dyDescent="0.25">
      <c r="B619" s="3">
        <v>9.99</v>
      </c>
      <c r="C619" t="s">
        <v>89</v>
      </c>
      <c r="D619" t="s">
        <v>154</v>
      </c>
      <c r="E619" s="1">
        <v>24158</v>
      </c>
      <c r="F619" t="s">
        <v>19</v>
      </c>
      <c r="G619">
        <v>3</v>
      </c>
      <c r="H619" t="s">
        <v>23</v>
      </c>
      <c r="I619" s="1">
        <v>34521</v>
      </c>
      <c r="J619" s="2">
        <f>YEAR(Table1[[#This Row],[DATE]])</f>
        <v>1994</v>
      </c>
      <c r="K619" t="s">
        <v>631</v>
      </c>
      <c r="L619" t="s">
        <v>631</v>
      </c>
      <c r="M619" t="str">
        <f t="array" ref="M619">IF(Table1[[#This Row],[MARK]]=MIN(IF(Table1[YEAR]=Table1[[#This Row],[YEAR]],Table1[MARK])),"Y","N")</f>
        <v>N</v>
      </c>
    </row>
    <row r="620" spans="2:13" x14ac:dyDescent="0.25">
      <c r="B620" s="3">
        <v>9.99</v>
      </c>
      <c r="C620" t="s">
        <v>117</v>
      </c>
      <c r="D620" t="s">
        <v>177</v>
      </c>
      <c r="E620" s="1">
        <v>25090</v>
      </c>
      <c r="F620" t="s">
        <v>19</v>
      </c>
      <c r="G620">
        <v>2</v>
      </c>
      <c r="H620" t="s">
        <v>63</v>
      </c>
      <c r="I620" s="1">
        <v>34537</v>
      </c>
      <c r="J620" s="2">
        <f>YEAR(Table1[[#This Row],[DATE]])</f>
        <v>1994</v>
      </c>
      <c r="K620" t="s">
        <v>631</v>
      </c>
      <c r="L620" t="s">
        <v>631</v>
      </c>
      <c r="M620" t="str">
        <f t="array" ref="M620">IF(Table1[[#This Row],[MARK]]=MIN(IF(Table1[YEAR]=Table1[[#This Row],[YEAR]],Table1[MARK])),"Y","N")</f>
        <v>N</v>
      </c>
    </row>
    <row r="621" spans="2:13" x14ac:dyDescent="0.25">
      <c r="B621" s="3">
        <v>9.99</v>
      </c>
      <c r="C621" t="s">
        <v>69</v>
      </c>
      <c r="D621" t="s">
        <v>177</v>
      </c>
      <c r="E621" s="1">
        <v>25090</v>
      </c>
      <c r="F621" t="s">
        <v>19</v>
      </c>
      <c r="G621">
        <v>2</v>
      </c>
      <c r="H621" t="s">
        <v>202</v>
      </c>
      <c r="I621" s="1">
        <v>34559</v>
      </c>
      <c r="J621" s="2">
        <f>YEAR(Table1[[#This Row],[DATE]])</f>
        <v>1994</v>
      </c>
      <c r="K621" t="s">
        <v>631</v>
      </c>
      <c r="L621" t="s">
        <v>631</v>
      </c>
      <c r="M621" t="str">
        <f t="array" ref="M621">IF(Table1[[#This Row],[MARK]]=MIN(IF(Table1[YEAR]=Table1[[#This Row],[YEAR]],Table1[MARK])),"Y","N")</f>
        <v>N</v>
      </c>
    </row>
    <row r="622" spans="2:13" x14ac:dyDescent="0.25">
      <c r="B622" s="3">
        <v>9.99</v>
      </c>
      <c r="C622" t="s">
        <v>13</v>
      </c>
      <c r="D622" t="s">
        <v>177</v>
      </c>
      <c r="E622" s="1">
        <v>25090</v>
      </c>
      <c r="F622" t="s">
        <v>19</v>
      </c>
      <c r="G622">
        <v>1</v>
      </c>
      <c r="H622" t="s">
        <v>30</v>
      </c>
      <c r="I622" s="1">
        <v>34574</v>
      </c>
      <c r="J622" s="2">
        <f>YEAR(Table1[[#This Row],[DATE]])</f>
        <v>1994</v>
      </c>
      <c r="K622" t="s">
        <v>631</v>
      </c>
      <c r="L622" t="s">
        <v>631</v>
      </c>
      <c r="M622" t="str">
        <f t="array" ref="M622">IF(Table1[[#This Row],[MARK]]=MIN(IF(Table1[YEAR]=Table1[[#This Row],[YEAR]],Table1[MARK])),"Y","N")</f>
        <v>N</v>
      </c>
    </row>
    <row r="623" spans="2:13" x14ac:dyDescent="0.25">
      <c r="B623" s="3">
        <v>9.99</v>
      </c>
      <c r="C623" t="s">
        <v>9</v>
      </c>
      <c r="D623" t="s">
        <v>80</v>
      </c>
      <c r="E623" s="1">
        <v>24822</v>
      </c>
      <c r="F623" t="s">
        <v>81</v>
      </c>
      <c r="G623">
        <v>1</v>
      </c>
      <c r="H623" t="s">
        <v>313</v>
      </c>
      <c r="I623" s="1">
        <v>34811</v>
      </c>
      <c r="J623" s="2">
        <f>YEAR(Table1[[#This Row],[DATE]])</f>
        <v>1995</v>
      </c>
      <c r="K623" t="s">
        <v>631</v>
      </c>
      <c r="L623" t="s">
        <v>631</v>
      </c>
      <c r="M623" t="str">
        <f t="array" ref="M623">IF(Table1[[#This Row],[MARK]]=MIN(IF(Table1[YEAR]=Table1[[#This Row],[YEAR]],Table1[MARK])),"Y","N")</f>
        <v>N</v>
      </c>
    </row>
    <row r="624" spans="2:13" x14ac:dyDescent="0.25">
      <c r="B624" s="3">
        <v>9.99</v>
      </c>
      <c r="C624" t="s">
        <v>43</v>
      </c>
      <c r="D624" t="s">
        <v>102</v>
      </c>
      <c r="E624" s="1">
        <v>24747</v>
      </c>
      <c r="F624" t="s">
        <v>103</v>
      </c>
      <c r="G624">
        <v>1</v>
      </c>
      <c r="H624" t="s">
        <v>218</v>
      </c>
      <c r="I624" s="1">
        <v>35149</v>
      </c>
      <c r="J624" s="2">
        <f>YEAR(Table1[[#This Row],[DATE]])</f>
        <v>1996</v>
      </c>
      <c r="K624" t="s">
        <v>631</v>
      </c>
      <c r="L624" t="s">
        <v>631</v>
      </c>
      <c r="M624" t="str">
        <f t="array" ref="M624">IF(Table1[[#This Row],[MARK]]=MIN(IF(Table1[YEAR]=Table1[[#This Row],[YEAR]],Table1[MARK])),"Y","N")</f>
        <v>N</v>
      </c>
    </row>
    <row r="625" spans="2:13" x14ac:dyDescent="0.25">
      <c r="B625" s="3">
        <v>9.99</v>
      </c>
      <c r="C625" t="s">
        <v>50</v>
      </c>
      <c r="D625" t="s">
        <v>177</v>
      </c>
      <c r="E625" s="1">
        <v>25090</v>
      </c>
      <c r="F625" t="s">
        <v>19</v>
      </c>
      <c r="G625" t="s">
        <v>48</v>
      </c>
      <c r="H625" t="s">
        <v>82</v>
      </c>
      <c r="I625" s="1">
        <v>35230</v>
      </c>
      <c r="J625" s="2">
        <f>YEAR(Table1[[#This Row],[DATE]])</f>
        <v>1996</v>
      </c>
      <c r="K625" t="s">
        <v>631</v>
      </c>
      <c r="L625" t="s">
        <v>631</v>
      </c>
      <c r="M625" t="str">
        <f t="array" ref="M625">IF(Table1[[#This Row],[MARK]]=MIN(IF(Table1[YEAR]=Table1[[#This Row],[YEAR]],Table1[MARK])),"Y","N")</f>
        <v>N</v>
      </c>
    </row>
    <row r="626" spans="2:13" x14ac:dyDescent="0.25">
      <c r="B626" s="3">
        <v>9.99</v>
      </c>
      <c r="C626" t="s">
        <v>70</v>
      </c>
      <c r="D626" t="s">
        <v>154</v>
      </c>
      <c r="E626" s="1">
        <v>24158</v>
      </c>
      <c r="F626" t="s">
        <v>19</v>
      </c>
      <c r="G626">
        <v>4</v>
      </c>
      <c r="H626" t="s">
        <v>82</v>
      </c>
      <c r="I626" s="1">
        <v>35273</v>
      </c>
      <c r="J626" s="2">
        <f>YEAR(Table1[[#This Row],[DATE]])</f>
        <v>1996</v>
      </c>
      <c r="K626" t="s">
        <v>631</v>
      </c>
      <c r="L626" t="s">
        <v>631</v>
      </c>
      <c r="M626" t="str">
        <f t="array" ref="M626">IF(Table1[[#This Row],[MARK]]=MIN(IF(Table1[YEAR]=Table1[[#This Row],[YEAR]],Table1[MARK])),"Y","N")</f>
        <v>N</v>
      </c>
    </row>
    <row r="627" spans="2:13" x14ac:dyDescent="0.25">
      <c r="B627" s="3">
        <v>9.99</v>
      </c>
      <c r="C627" t="s">
        <v>15</v>
      </c>
      <c r="D627" t="s">
        <v>80</v>
      </c>
      <c r="E627" s="1">
        <v>24822</v>
      </c>
      <c r="F627" t="s">
        <v>81</v>
      </c>
      <c r="G627">
        <v>1</v>
      </c>
      <c r="H627" t="s">
        <v>314</v>
      </c>
      <c r="I627" s="1">
        <v>35507</v>
      </c>
      <c r="J627" s="2">
        <f>YEAR(Table1[[#This Row],[DATE]])</f>
        <v>1997</v>
      </c>
      <c r="K627" t="s">
        <v>631</v>
      </c>
      <c r="L627" t="s">
        <v>631</v>
      </c>
      <c r="M627" t="str">
        <f t="array" ref="M627">IF(Table1[[#This Row],[MARK]]=MIN(IF(Table1[YEAR]=Table1[[#This Row],[YEAR]],Table1[MARK])),"Y","N")</f>
        <v>N</v>
      </c>
    </row>
    <row r="628" spans="2:13" x14ac:dyDescent="0.25">
      <c r="B628" s="3">
        <v>9.99</v>
      </c>
      <c r="C628" t="s">
        <v>69</v>
      </c>
      <c r="D628" t="s">
        <v>102</v>
      </c>
      <c r="E628" s="1">
        <v>24747</v>
      </c>
      <c r="F628" t="s">
        <v>103</v>
      </c>
      <c r="G628" t="s">
        <v>315</v>
      </c>
      <c r="H628" t="s">
        <v>59</v>
      </c>
      <c r="I628" s="1">
        <v>35644</v>
      </c>
      <c r="J628" s="2">
        <f>YEAR(Table1[[#This Row],[DATE]])</f>
        <v>1997</v>
      </c>
      <c r="K628" t="s">
        <v>630</v>
      </c>
      <c r="L628" t="s">
        <v>631</v>
      </c>
      <c r="M628" t="str">
        <f t="array" ref="M628">IF(Table1[[#This Row],[MARK]]=MIN(IF(Table1[YEAR]=Table1[[#This Row],[YEAR]],Table1[MARK])),"Y","N")</f>
        <v>N</v>
      </c>
    </row>
    <row r="629" spans="2:13" x14ac:dyDescent="0.25">
      <c r="B629" s="3">
        <v>9.99</v>
      </c>
      <c r="C629" t="s">
        <v>89</v>
      </c>
      <c r="D629" t="s">
        <v>178</v>
      </c>
      <c r="E629" s="1">
        <v>27422</v>
      </c>
      <c r="F629" t="s">
        <v>19</v>
      </c>
      <c r="G629" t="s">
        <v>141</v>
      </c>
      <c r="H629" t="s">
        <v>59</v>
      </c>
      <c r="I629" s="1">
        <v>35644</v>
      </c>
      <c r="J629" s="2">
        <f>YEAR(Table1[[#This Row],[DATE]])</f>
        <v>1997</v>
      </c>
      <c r="K629" t="s">
        <v>630</v>
      </c>
      <c r="L629" t="s">
        <v>631</v>
      </c>
      <c r="M629" t="str">
        <f t="array" ref="M629">IF(Table1[[#This Row],[MARK]]=MIN(IF(Table1[YEAR]=Table1[[#This Row],[YEAR]],Table1[MARK])),"Y","N")</f>
        <v>N</v>
      </c>
    </row>
    <row r="630" spans="2:13" x14ac:dyDescent="0.25">
      <c r="B630" s="3">
        <v>9.99</v>
      </c>
      <c r="C630" t="s">
        <v>251</v>
      </c>
      <c r="D630" t="s">
        <v>58</v>
      </c>
      <c r="E630" s="1">
        <v>27233</v>
      </c>
      <c r="F630" t="s">
        <v>19</v>
      </c>
      <c r="G630">
        <v>2</v>
      </c>
      <c r="H630" t="s">
        <v>44</v>
      </c>
      <c r="I630" s="1">
        <v>35655</v>
      </c>
      <c r="J630" s="2">
        <f>YEAR(Table1[[#This Row],[DATE]])</f>
        <v>1997</v>
      </c>
      <c r="K630" t="s">
        <v>631</v>
      </c>
      <c r="L630" t="s">
        <v>631</v>
      </c>
      <c r="M630" t="str">
        <f t="array" ref="M630">IF(Table1[[#This Row],[MARK]]=MIN(IF(Table1[YEAR]=Table1[[#This Row],[YEAR]],Table1[MARK])),"Y","N")</f>
        <v>N</v>
      </c>
    </row>
    <row r="631" spans="2:13" x14ac:dyDescent="0.25">
      <c r="B631" s="3">
        <v>9.99</v>
      </c>
      <c r="C631" t="s">
        <v>49</v>
      </c>
      <c r="D631" t="s">
        <v>178</v>
      </c>
      <c r="E631" s="1">
        <v>27422</v>
      </c>
      <c r="F631" t="s">
        <v>19</v>
      </c>
      <c r="G631">
        <v>1</v>
      </c>
      <c r="H631" t="s">
        <v>67</v>
      </c>
      <c r="I631" s="1">
        <v>35658</v>
      </c>
      <c r="J631" s="2">
        <f>YEAR(Table1[[#This Row],[DATE]])</f>
        <v>1997</v>
      </c>
      <c r="K631" t="s">
        <v>631</v>
      </c>
      <c r="L631" t="s">
        <v>631</v>
      </c>
      <c r="M631" t="str">
        <f t="array" ref="M631">IF(Table1[[#This Row],[MARK]]=MIN(IF(Table1[YEAR]=Table1[[#This Row],[YEAR]],Table1[MARK])),"Y","N")</f>
        <v>N</v>
      </c>
    </row>
    <row r="632" spans="2:13" x14ac:dyDescent="0.25">
      <c r="B632" s="3">
        <v>9.99</v>
      </c>
      <c r="C632" t="s">
        <v>251</v>
      </c>
      <c r="D632" t="s">
        <v>80</v>
      </c>
      <c r="E632" s="1">
        <v>24822</v>
      </c>
      <c r="F632" t="s">
        <v>81</v>
      </c>
      <c r="G632">
        <v>1</v>
      </c>
      <c r="H632" t="s">
        <v>316</v>
      </c>
      <c r="I632" s="1">
        <v>35666</v>
      </c>
      <c r="J632" s="2">
        <f>YEAR(Table1[[#This Row],[DATE]])</f>
        <v>1997</v>
      </c>
      <c r="K632" t="s">
        <v>631</v>
      </c>
      <c r="L632" t="s">
        <v>631</v>
      </c>
      <c r="M632" t="str">
        <f t="array" ref="M632">IF(Table1[[#This Row],[MARK]]=MIN(IF(Table1[YEAR]=Table1[[#This Row],[YEAR]],Table1[MARK])),"Y","N")</f>
        <v>N</v>
      </c>
    </row>
    <row r="633" spans="2:13" x14ac:dyDescent="0.25">
      <c r="B633" s="3">
        <v>9.99</v>
      </c>
      <c r="C633" t="s">
        <v>113</v>
      </c>
      <c r="D633" t="s">
        <v>102</v>
      </c>
      <c r="E633" s="1">
        <v>24747</v>
      </c>
      <c r="F633" t="s">
        <v>103</v>
      </c>
      <c r="G633">
        <v>1</v>
      </c>
      <c r="H633" t="s">
        <v>12</v>
      </c>
      <c r="I633" s="1">
        <v>35668</v>
      </c>
      <c r="J633" s="2">
        <f>YEAR(Table1[[#This Row],[DATE]])</f>
        <v>1997</v>
      </c>
      <c r="K633" t="s">
        <v>631</v>
      </c>
      <c r="L633" t="s">
        <v>631</v>
      </c>
      <c r="M633" t="str">
        <f t="array" ref="M633">IF(Table1[[#This Row],[MARK]]=MIN(IF(Table1[YEAR]=Table1[[#This Row],[YEAR]],Table1[MARK])),"Y","N")</f>
        <v>N</v>
      </c>
    </row>
    <row r="634" spans="2:13" x14ac:dyDescent="0.25">
      <c r="B634" s="3">
        <v>9.99</v>
      </c>
      <c r="C634" t="s">
        <v>78</v>
      </c>
      <c r="D634" t="s">
        <v>58</v>
      </c>
      <c r="E634" s="1">
        <v>27233</v>
      </c>
      <c r="F634" t="s">
        <v>19</v>
      </c>
      <c r="G634">
        <v>1</v>
      </c>
      <c r="H634" t="s">
        <v>122</v>
      </c>
      <c r="I634" s="1">
        <v>35854</v>
      </c>
      <c r="J634" s="2">
        <f>YEAR(Table1[[#This Row],[DATE]])</f>
        <v>1998</v>
      </c>
      <c r="K634" t="s">
        <v>631</v>
      </c>
      <c r="L634" t="s">
        <v>631</v>
      </c>
      <c r="M634" t="str">
        <f t="array" ref="M634">IF(Table1[[#This Row],[MARK]]=MIN(IF(Table1[YEAR]=Table1[[#This Row],[YEAR]],Table1[MARK])),"Y","N")</f>
        <v>N</v>
      </c>
    </row>
    <row r="635" spans="2:13" x14ac:dyDescent="0.25">
      <c r="B635" s="3">
        <v>9.99</v>
      </c>
      <c r="C635" t="s">
        <v>15</v>
      </c>
      <c r="D635" t="s">
        <v>104</v>
      </c>
      <c r="E635" s="1">
        <v>27028</v>
      </c>
      <c r="F635" t="s">
        <v>73</v>
      </c>
      <c r="G635">
        <v>2</v>
      </c>
      <c r="H635" t="s">
        <v>36</v>
      </c>
      <c r="I635" s="1">
        <v>35990</v>
      </c>
      <c r="J635" s="2">
        <f>YEAR(Table1[[#This Row],[DATE]])</f>
        <v>1998</v>
      </c>
      <c r="K635" t="s">
        <v>631</v>
      </c>
      <c r="L635" t="s">
        <v>631</v>
      </c>
      <c r="M635" t="str">
        <f t="array" ref="M635">IF(Table1[[#This Row],[MARK]]=MIN(IF(Table1[YEAR]=Table1[[#This Row],[YEAR]],Table1[MARK])),"Y","N")</f>
        <v>N</v>
      </c>
    </row>
    <row r="636" spans="2:13" x14ac:dyDescent="0.25">
      <c r="B636" s="3">
        <v>9.99</v>
      </c>
      <c r="C636" t="s">
        <v>57</v>
      </c>
      <c r="D636" t="s">
        <v>104</v>
      </c>
      <c r="E636" s="1">
        <v>27028</v>
      </c>
      <c r="F636" t="s">
        <v>73</v>
      </c>
      <c r="G636" t="s">
        <v>233</v>
      </c>
      <c r="H636" t="s">
        <v>12</v>
      </c>
      <c r="I636" s="1">
        <v>36039</v>
      </c>
      <c r="J636" s="2">
        <f>YEAR(Table1[[#This Row],[DATE]])</f>
        <v>1998</v>
      </c>
      <c r="K636" t="s">
        <v>631</v>
      </c>
      <c r="L636" t="s">
        <v>631</v>
      </c>
      <c r="M636" t="str">
        <f t="array" ref="M636">IF(Table1[[#This Row],[MARK]]=MIN(IF(Table1[YEAR]=Table1[[#This Row],[YEAR]],Table1[MARK])),"Y","N")</f>
        <v>N</v>
      </c>
    </row>
    <row r="637" spans="2:13" x14ac:dyDescent="0.25">
      <c r="B637" s="3">
        <v>9.99</v>
      </c>
      <c r="C637" t="s">
        <v>31</v>
      </c>
      <c r="D637" t="s">
        <v>269</v>
      </c>
      <c r="E637" s="1">
        <v>28585</v>
      </c>
      <c r="F637" t="s">
        <v>115</v>
      </c>
      <c r="G637">
        <v>2</v>
      </c>
      <c r="H637" t="s">
        <v>180</v>
      </c>
      <c r="I637" s="1">
        <v>36324</v>
      </c>
      <c r="J637" s="2">
        <f>YEAR(Table1[[#This Row],[DATE]])</f>
        <v>1999</v>
      </c>
      <c r="K637" t="s">
        <v>631</v>
      </c>
      <c r="L637" t="s">
        <v>631</v>
      </c>
      <c r="M637" t="str">
        <f t="array" ref="M637">IF(Table1[[#This Row],[MARK]]=MIN(IF(Table1[YEAR]=Table1[[#This Row],[YEAR]],Table1[MARK])),"Y","N")</f>
        <v>N</v>
      </c>
    </row>
    <row r="638" spans="2:13" x14ac:dyDescent="0.25">
      <c r="B638" s="3">
        <v>9.99</v>
      </c>
      <c r="C638" t="s">
        <v>251</v>
      </c>
      <c r="D638" t="s">
        <v>58</v>
      </c>
      <c r="E638" s="1">
        <v>27233</v>
      </c>
      <c r="F638" t="s">
        <v>19</v>
      </c>
      <c r="G638">
        <v>1</v>
      </c>
      <c r="H638" t="s">
        <v>44</v>
      </c>
      <c r="I638" s="1">
        <v>36383</v>
      </c>
      <c r="J638" s="2">
        <f>YEAR(Table1[[#This Row],[DATE]])</f>
        <v>1999</v>
      </c>
      <c r="K638" t="s">
        <v>631</v>
      </c>
      <c r="L638" t="s">
        <v>631</v>
      </c>
      <c r="M638" t="str">
        <f t="array" ref="M638">IF(Table1[[#This Row],[MARK]]=MIN(IF(Table1[YEAR]=Table1[[#This Row],[YEAR]],Table1[MARK])),"Y","N")</f>
        <v>N</v>
      </c>
    </row>
    <row r="639" spans="2:13" x14ac:dyDescent="0.25">
      <c r="B639" s="3">
        <v>9.99</v>
      </c>
      <c r="C639" t="s">
        <v>15</v>
      </c>
      <c r="D639" t="s">
        <v>289</v>
      </c>
      <c r="E639" s="1">
        <v>26732</v>
      </c>
      <c r="F639" t="s">
        <v>290</v>
      </c>
      <c r="G639">
        <v>1</v>
      </c>
      <c r="H639" t="s">
        <v>121</v>
      </c>
      <c r="I639" s="1">
        <v>36418</v>
      </c>
      <c r="J639" s="2">
        <f>YEAR(Table1[[#This Row],[DATE]])</f>
        <v>1999</v>
      </c>
      <c r="K639" t="s">
        <v>631</v>
      </c>
      <c r="L639" t="s">
        <v>631</v>
      </c>
      <c r="M639" t="str">
        <f t="array" ref="M639">IF(Table1[[#This Row],[MARK]]=MIN(IF(Table1[YEAR]=Table1[[#This Row],[YEAR]],Table1[MARK])),"Y","N")</f>
        <v>N</v>
      </c>
    </row>
    <row r="640" spans="2:13" x14ac:dyDescent="0.25">
      <c r="B640" s="3">
        <v>9.99</v>
      </c>
      <c r="C640" t="s">
        <v>49</v>
      </c>
      <c r="D640" t="s">
        <v>206</v>
      </c>
      <c r="E640" s="1">
        <v>28509</v>
      </c>
      <c r="F640" t="s">
        <v>19</v>
      </c>
      <c r="G640" t="s">
        <v>171</v>
      </c>
      <c r="H640" t="s">
        <v>202</v>
      </c>
      <c r="I640" s="1">
        <v>36679</v>
      </c>
      <c r="J640" s="2">
        <f>YEAR(Table1[[#This Row],[DATE]])</f>
        <v>2000</v>
      </c>
      <c r="K640" t="s">
        <v>631</v>
      </c>
      <c r="L640" t="s">
        <v>631</v>
      </c>
      <c r="M640" t="str">
        <f t="array" ref="M640">IF(Table1[[#This Row],[MARK]]=MIN(IF(Table1[YEAR]=Table1[[#This Row],[YEAR]],Table1[MARK])),"Y","N")</f>
        <v>N</v>
      </c>
    </row>
    <row r="641" spans="1:13" x14ac:dyDescent="0.25">
      <c r="B641" s="3">
        <v>9.99</v>
      </c>
      <c r="C641" t="s">
        <v>50</v>
      </c>
      <c r="D641" t="s">
        <v>104</v>
      </c>
      <c r="E641" s="1">
        <v>27028</v>
      </c>
      <c r="F641" t="s">
        <v>73</v>
      </c>
      <c r="G641">
        <v>2</v>
      </c>
      <c r="H641" t="s">
        <v>122</v>
      </c>
      <c r="I641" s="1">
        <v>36792</v>
      </c>
      <c r="J641" s="2">
        <f>YEAR(Table1[[#This Row],[DATE]])</f>
        <v>2000</v>
      </c>
      <c r="K641" t="s">
        <v>631</v>
      </c>
      <c r="L641" t="s">
        <v>631</v>
      </c>
      <c r="M641" t="str">
        <f t="array" ref="M641">IF(Table1[[#This Row],[MARK]]=MIN(IF(Table1[YEAR]=Table1[[#This Row],[YEAR]],Table1[MARK])),"Y","N")</f>
        <v>N</v>
      </c>
    </row>
    <row r="642" spans="1:13" x14ac:dyDescent="0.25">
      <c r="B642" s="3">
        <v>9.99</v>
      </c>
      <c r="C642" t="s">
        <v>31</v>
      </c>
      <c r="D642" t="s">
        <v>104</v>
      </c>
      <c r="E642" s="1">
        <v>27028</v>
      </c>
      <c r="F642" t="s">
        <v>73</v>
      </c>
      <c r="G642" t="s">
        <v>85</v>
      </c>
      <c r="H642" t="s">
        <v>23</v>
      </c>
      <c r="I642" s="1">
        <v>37076</v>
      </c>
      <c r="J642" s="2">
        <f>YEAR(Table1[[#This Row],[DATE]])</f>
        <v>2001</v>
      </c>
      <c r="K642" t="s">
        <v>631</v>
      </c>
      <c r="L642" t="s">
        <v>631</v>
      </c>
      <c r="M642" t="str">
        <f t="array" ref="M642">IF(Table1[[#This Row],[MARK]]=MIN(IF(Table1[YEAR]=Table1[[#This Row],[YEAR]],Table1[MARK])),"Y","N")</f>
        <v>N</v>
      </c>
    </row>
    <row r="643" spans="1:13" x14ac:dyDescent="0.25">
      <c r="B643" s="3">
        <v>9.99</v>
      </c>
      <c r="C643" t="s">
        <v>17</v>
      </c>
      <c r="D643" t="s">
        <v>206</v>
      </c>
      <c r="E643" s="1">
        <v>28509</v>
      </c>
      <c r="F643" t="s">
        <v>19</v>
      </c>
      <c r="G643">
        <v>2</v>
      </c>
      <c r="H643" t="s">
        <v>128</v>
      </c>
      <c r="I643" s="1">
        <v>37085</v>
      </c>
      <c r="J643" s="2">
        <f>YEAR(Table1[[#This Row],[DATE]])</f>
        <v>2001</v>
      </c>
      <c r="K643" t="s">
        <v>631</v>
      </c>
      <c r="L643" t="s">
        <v>631</v>
      </c>
      <c r="M643" t="str">
        <f t="array" ref="M643">IF(Table1[[#This Row],[MARK]]=MIN(IF(Table1[YEAR]=Table1[[#This Row],[YEAR]],Table1[MARK])),"Y","N")</f>
        <v>N</v>
      </c>
    </row>
    <row r="644" spans="1:13" x14ac:dyDescent="0.25">
      <c r="B644" s="3">
        <v>9.99</v>
      </c>
      <c r="C644" t="s">
        <v>60</v>
      </c>
      <c r="D644" t="s">
        <v>269</v>
      </c>
      <c r="E644" s="1">
        <v>28585</v>
      </c>
      <c r="F644" t="s">
        <v>115</v>
      </c>
      <c r="G644">
        <v>4</v>
      </c>
      <c r="H644" t="s">
        <v>66</v>
      </c>
      <c r="I644" s="1">
        <v>37108</v>
      </c>
      <c r="J644" s="2">
        <f>YEAR(Table1[[#This Row],[DATE]])</f>
        <v>2001</v>
      </c>
      <c r="K644" t="s">
        <v>630</v>
      </c>
      <c r="L644" t="s">
        <v>631</v>
      </c>
      <c r="M644" t="str">
        <f t="array" ref="M644">IF(Table1[[#This Row],[MARK]]=MIN(IF(Table1[YEAR]=Table1[[#This Row],[YEAR]],Table1[MARK])),"Y","N")</f>
        <v>N</v>
      </c>
    </row>
    <row r="645" spans="1:13" x14ac:dyDescent="0.25">
      <c r="A645">
        <v>84</v>
      </c>
      <c r="B645" s="3">
        <v>9.99</v>
      </c>
      <c r="C645" t="s">
        <v>69</v>
      </c>
      <c r="D645" t="s">
        <v>318</v>
      </c>
      <c r="E645" s="1">
        <v>27368</v>
      </c>
      <c r="F645" t="s">
        <v>19</v>
      </c>
      <c r="G645">
        <v>1</v>
      </c>
      <c r="H645" t="s">
        <v>319</v>
      </c>
      <c r="I645" s="1">
        <v>37319</v>
      </c>
      <c r="J645" s="2">
        <f>YEAR(Table1[[#This Row],[DATE]])</f>
        <v>2002</v>
      </c>
      <c r="K645" t="s">
        <v>631</v>
      </c>
      <c r="L645" t="s">
        <v>631</v>
      </c>
      <c r="M645" t="str">
        <f t="array" ref="M645">IF(Table1[[#This Row],[MARK]]=MIN(IF(Table1[YEAR]=Table1[[#This Row],[YEAR]],Table1[MARK])),"Y","N")</f>
        <v>N</v>
      </c>
    </row>
    <row r="646" spans="1:13" x14ac:dyDescent="0.25">
      <c r="B646" s="3">
        <v>9.99</v>
      </c>
      <c r="C646" t="s">
        <v>52</v>
      </c>
      <c r="D646" t="s">
        <v>130</v>
      </c>
      <c r="E646" s="1">
        <v>28504</v>
      </c>
      <c r="F646" t="s">
        <v>19</v>
      </c>
      <c r="G646">
        <v>1</v>
      </c>
      <c r="H646" t="s">
        <v>317</v>
      </c>
      <c r="I646" s="1">
        <v>37358</v>
      </c>
      <c r="J646" s="2">
        <f>YEAR(Table1[[#This Row],[DATE]])</f>
        <v>2002</v>
      </c>
      <c r="K646" t="s">
        <v>631</v>
      </c>
      <c r="L646" t="s">
        <v>631</v>
      </c>
      <c r="M646" t="str">
        <f t="array" ref="M646">IF(Table1[[#This Row],[MARK]]=MIN(IF(Table1[YEAR]=Table1[[#This Row],[YEAR]],Table1[MARK])),"Y","N")</f>
        <v>N</v>
      </c>
    </row>
    <row r="647" spans="1:13" x14ac:dyDescent="0.25">
      <c r="B647" s="3">
        <v>9.99</v>
      </c>
      <c r="C647" t="s">
        <v>70</v>
      </c>
      <c r="D647" t="s">
        <v>58</v>
      </c>
      <c r="E647" s="1">
        <v>27233</v>
      </c>
      <c r="F647" t="s">
        <v>19</v>
      </c>
      <c r="G647" t="s">
        <v>123</v>
      </c>
      <c r="H647" t="s">
        <v>320</v>
      </c>
      <c r="I647" s="1">
        <v>37428</v>
      </c>
      <c r="J647" s="2">
        <f>YEAR(Table1[[#This Row],[DATE]])</f>
        <v>2002</v>
      </c>
      <c r="K647" t="s">
        <v>631</v>
      </c>
      <c r="L647" t="s">
        <v>631</v>
      </c>
      <c r="M647" t="str">
        <f t="array" ref="M647">IF(Table1[[#This Row],[MARK]]=MIN(IF(Table1[YEAR]=Table1[[#This Row],[YEAR]],Table1[MARK])),"Y","N")</f>
        <v>N</v>
      </c>
    </row>
    <row r="648" spans="1:13" x14ac:dyDescent="0.25">
      <c r="B648" s="3">
        <v>9.99</v>
      </c>
      <c r="C648" t="s">
        <v>49</v>
      </c>
      <c r="D648" t="s">
        <v>58</v>
      </c>
      <c r="E648" s="1">
        <v>27233</v>
      </c>
      <c r="F648" t="s">
        <v>19</v>
      </c>
      <c r="G648">
        <v>1</v>
      </c>
      <c r="H648" t="s">
        <v>61</v>
      </c>
      <c r="I648" s="1">
        <v>37442</v>
      </c>
      <c r="J648" s="2">
        <f>YEAR(Table1[[#This Row],[DATE]])</f>
        <v>2002</v>
      </c>
      <c r="K648" t="s">
        <v>631</v>
      </c>
      <c r="L648" t="s">
        <v>631</v>
      </c>
      <c r="M648" t="str">
        <f t="array" ref="M648">IF(Table1[[#This Row],[MARK]]=MIN(IF(Table1[YEAR]=Table1[[#This Row],[YEAR]],Table1[MARK])),"Y","N")</f>
        <v>N</v>
      </c>
    </row>
    <row r="649" spans="1:13" x14ac:dyDescent="0.25">
      <c r="B649" s="3">
        <v>9.99</v>
      </c>
      <c r="C649" t="s">
        <v>57</v>
      </c>
      <c r="D649" t="s">
        <v>206</v>
      </c>
      <c r="E649" s="1">
        <v>28509</v>
      </c>
      <c r="F649" t="s">
        <v>19</v>
      </c>
      <c r="G649">
        <v>2</v>
      </c>
      <c r="H649" t="s">
        <v>67</v>
      </c>
      <c r="I649" s="1">
        <v>37456</v>
      </c>
      <c r="J649" s="2">
        <f>YEAR(Table1[[#This Row],[DATE]])</f>
        <v>2002</v>
      </c>
      <c r="K649" t="s">
        <v>631</v>
      </c>
      <c r="L649" t="s">
        <v>631</v>
      </c>
      <c r="M649" t="str">
        <f t="array" ref="M649">IF(Table1[[#This Row],[MARK]]=MIN(IF(Table1[YEAR]=Table1[[#This Row],[YEAR]],Table1[MARK])),"Y","N")</f>
        <v>N</v>
      </c>
    </row>
    <row r="650" spans="1:13" x14ac:dyDescent="0.25">
      <c r="A650">
        <v>84</v>
      </c>
      <c r="B650" s="3">
        <v>9.99</v>
      </c>
      <c r="C650" t="s">
        <v>13</v>
      </c>
      <c r="D650" t="s">
        <v>321</v>
      </c>
      <c r="E650" s="1">
        <v>28043</v>
      </c>
      <c r="F650" t="s">
        <v>19</v>
      </c>
      <c r="G650" t="s">
        <v>74</v>
      </c>
      <c r="H650" t="s">
        <v>44</v>
      </c>
      <c r="I650" s="1">
        <v>37848</v>
      </c>
      <c r="J650" s="2">
        <f>YEAR(Table1[[#This Row],[DATE]])</f>
        <v>2003</v>
      </c>
      <c r="K650" t="s">
        <v>631</v>
      </c>
      <c r="L650" t="s">
        <v>631</v>
      </c>
      <c r="M650" t="str">
        <f t="array" ref="M650">IF(Table1[[#This Row],[MARK]]=MIN(IF(Table1[YEAR]=Table1[[#This Row],[YEAR]],Table1[MARK])),"Y","N")</f>
        <v>N</v>
      </c>
    </row>
    <row r="651" spans="1:13" x14ac:dyDescent="0.25">
      <c r="B651" s="3">
        <v>9.99</v>
      </c>
      <c r="C651" t="s">
        <v>34</v>
      </c>
      <c r="D651" t="s">
        <v>261</v>
      </c>
      <c r="E651" s="1">
        <v>27855</v>
      </c>
      <c r="F651" t="s">
        <v>262</v>
      </c>
      <c r="G651" t="s">
        <v>233</v>
      </c>
      <c r="H651" t="s">
        <v>44</v>
      </c>
      <c r="I651" s="1">
        <v>37848</v>
      </c>
      <c r="J651" s="2">
        <f>YEAR(Table1[[#This Row],[DATE]])</f>
        <v>2003</v>
      </c>
      <c r="K651" t="s">
        <v>631</v>
      </c>
      <c r="L651" t="s">
        <v>631</v>
      </c>
      <c r="M651" t="str">
        <f t="array" ref="M651">IF(Table1[[#This Row],[MARK]]=MIN(IF(Table1[YEAR]=Table1[[#This Row],[YEAR]],Table1[MARK])),"Y","N")</f>
        <v>N</v>
      </c>
    </row>
    <row r="652" spans="1:13" x14ac:dyDescent="0.25">
      <c r="B652" s="3">
        <v>9.99</v>
      </c>
      <c r="C652" t="s">
        <v>33</v>
      </c>
      <c r="D652" t="s">
        <v>28</v>
      </c>
      <c r="E652" s="1">
        <v>30278</v>
      </c>
      <c r="F652" t="s">
        <v>11</v>
      </c>
      <c r="G652">
        <v>1</v>
      </c>
      <c r="H652" t="s">
        <v>650</v>
      </c>
      <c r="I652" s="1">
        <v>38150</v>
      </c>
      <c r="J652" s="2">
        <f>YEAR(Table1[[#This Row],[DATE]])</f>
        <v>2004</v>
      </c>
      <c r="K652" t="s">
        <v>631</v>
      </c>
      <c r="L652" t="s">
        <v>631</v>
      </c>
      <c r="M652" t="str">
        <f t="array" ref="M652">IF(Table1[[#This Row],[MARK]]=MIN(IF(Table1[YEAR]=Table1[[#This Row],[YEAR]],Table1[MARK])),"Y","N")</f>
        <v>N</v>
      </c>
    </row>
    <row r="653" spans="1:13" x14ac:dyDescent="0.25">
      <c r="B653" s="3">
        <v>9.99</v>
      </c>
      <c r="C653" t="s">
        <v>15</v>
      </c>
      <c r="D653" t="s">
        <v>293</v>
      </c>
      <c r="E653" s="1">
        <v>28052</v>
      </c>
      <c r="F653" t="s">
        <v>19</v>
      </c>
      <c r="G653">
        <v>4</v>
      </c>
      <c r="H653" t="s">
        <v>160</v>
      </c>
      <c r="I653" s="1">
        <v>38179</v>
      </c>
      <c r="J653" s="2">
        <f>YEAR(Table1[[#This Row],[DATE]])</f>
        <v>2004</v>
      </c>
      <c r="K653" t="s">
        <v>631</v>
      </c>
      <c r="L653" t="s">
        <v>631</v>
      </c>
      <c r="M653" t="str">
        <f t="array" ref="M653">IF(Table1[[#This Row],[MARK]]=MIN(IF(Table1[YEAR]=Table1[[#This Row],[YEAR]],Table1[MARK])),"Y","N")</f>
        <v>N</v>
      </c>
    </row>
    <row r="654" spans="1:13" x14ac:dyDescent="0.25">
      <c r="B654" s="3">
        <v>9.99</v>
      </c>
      <c r="C654" t="s">
        <v>60</v>
      </c>
      <c r="D654" t="s">
        <v>28</v>
      </c>
      <c r="E654" s="1">
        <v>30278</v>
      </c>
      <c r="F654" t="s">
        <v>11</v>
      </c>
      <c r="G654" t="s">
        <v>221</v>
      </c>
      <c r="H654" t="s">
        <v>59</v>
      </c>
      <c r="I654" s="1">
        <v>38220</v>
      </c>
      <c r="J654" s="2">
        <f>YEAR(Table1[[#This Row],[DATE]])</f>
        <v>2004</v>
      </c>
      <c r="K654" t="s">
        <v>631</v>
      </c>
      <c r="L654" t="s">
        <v>631</v>
      </c>
      <c r="M654" t="str">
        <f t="array" ref="M654">IF(Table1[[#This Row],[MARK]]=MIN(IF(Table1[YEAR]=Table1[[#This Row],[YEAR]],Table1[MARK])),"Y","N")</f>
        <v>N</v>
      </c>
    </row>
    <row r="655" spans="1:13" x14ac:dyDescent="0.25">
      <c r="B655" s="3">
        <v>9.99</v>
      </c>
      <c r="C655" t="s">
        <v>27</v>
      </c>
      <c r="D655" t="s">
        <v>130</v>
      </c>
      <c r="E655" s="1">
        <v>28504</v>
      </c>
      <c r="F655" t="s">
        <v>19</v>
      </c>
      <c r="G655">
        <v>2</v>
      </c>
      <c r="H655" t="s">
        <v>35</v>
      </c>
      <c r="I655" s="1">
        <v>38233</v>
      </c>
      <c r="J655" s="2">
        <f>YEAR(Table1[[#This Row],[DATE]])</f>
        <v>2004</v>
      </c>
      <c r="K655" t="s">
        <v>631</v>
      </c>
      <c r="L655" t="s">
        <v>631</v>
      </c>
      <c r="M655" t="str">
        <f t="array" ref="M655">IF(Table1[[#This Row],[MARK]]=MIN(IF(Table1[YEAR]=Table1[[#This Row],[YEAR]],Table1[MARK])),"Y","N")</f>
        <v>N</v>
      </c>
    </row>
    <row r="656" spans="1:13" x14ac:dyDescent="0.25">
      <c r="A656">
        <v>84</v>
      </c>
      <c r="B656" s="3">
        <v>9.99</v>
      </c>
      <c r="C656" t="s">
        <v>40</v>
      </c>
      <c r="D656" t="s">
        <v>322</v>
      </c>
      <c r="E656" s="1">
        <v>28005</v>
      </c>
      <c r="F656" t="s">
        <v>290</v>
      </c>
      <c r="G656">
        <v>2</v>
      </c>
      <c r="H656" t="s">
        <v>59</v>
      </c>
      <c r="I656" s="1">
        <v>38517</v>
      </c>
      <c r="J656" s="2">
        <f>YEAR(Table1[[#This Row],[DATE]])</f>
        <v>2005</v>
      </c>
      <c r="K656" t="s">
        <v>631</v>
      </c>
      <c r="L656" t="s">
        <v>631</v>
      </c>
      <c r="M656" t="str">
        <f t="array" ref="M656">IF(Table1[[#This Row],[MARK]]=MIN(IF(Table1[YEAR]=Table1[[#This Row],[YEAR]],Table1[MARK])),"Y","N")</f>
        <v>N</v>
      </c>
    </row>
    <row r="657" spans="1:13" x14ac:dyDescent="0.25">
      <c r="A657">
        <v>84</v>
      </c>
      <c r="B657" s="3">
        <v>9.99</v>
      </c>
      <c r="C657" t="s">
        <v>43</v>
      </c>
      <c r="D657" t="s">
        <v>323</v>
      </c>
      <c r="E657" s="1">
        <v>30966</v>
      </c>
      <c r="F657" t="s">
        <v>73</v>
      </c>
      <c r="G657">
        <v>2</v>
      </c>
      <c r="H657" t="s">
        <v>75</v>
      </c>
      <c r="I657" s="1">
        <v>38528</v>
      </c>
      <c r="J657" s="2">
        <f>YEAR(Table1[[#This Row],[DATE]])</f>
        <v>2005</v>
      </c>
      <c r="K657" t="s">
        <v>631</v>
      </c>
      <c r="L657" t="s">
        <v>631</v>
      </c>
      <c r="M657" t="str">
        <f t="array" ref="M657">IF(Table1[[#This Row],[MARK]]=MIN(IF(Table1[YEAR]=Table1[[#This Row],[YEAR]],Table1[MARK])),"Y","N")</f>
        <v>N</v>
      </c>
    </row>
    <row r="658" spans="1:13" x14ac:dyDescent="0.25">
      <c r="B658" s="3">
        <v>9.99</v>
      </c>
      <c r="C658" t="s">
        <v>43</v>
      </c>
      <c r="D658" t="s">
        <v>130</v>
      </c>
      <c r="E658" s="1">
        <v>28504</v>
      </c>
      <c r="F658" t="s">
        <v>19</v>
      </c>
      <c r="G658" t="s">
        <v>71</v>
      </c>
      <c r="H658" t="s">
        <v>209</v>
      </c>
      <c r="I658" s="1">
        <v>38528</v>
      </c>
      <c r="J658" s="2">
        <f>YEAR(Table1[[#This Row],[DATE]])</f>
        <v>2005</v>
      </c>
      <c r="K658" t="s">
        <v>631</v>
      </c>
      <c r="L658" t="s">
        <v>631</v>
      </c>
      <c r="M658" t="str">
        <f t="array" ref="M658">IF(Table1[[#This Row],[MARK]]=MIN(IF(Table1[YEAR]=Table1[[#This Row],[YEAR]],Table1[MARK])),"Y","N")</f>
        <v>N</v>
      </c>
    </row>
    <row r="659" spans="1:13" x14ac:dyDescent="0.25">
      <c r="A659">
        <v>84</v>
      </c>
      <c r="B659" s="3">
        <v>9.99</v>
      </c>
      <c r="C659" t="s">
        <v>33</v>
      </c>
      <c r="D659" t="s">
        <v>324</v>
      </c>
      <c r="E659" s="1">
        <v>30271</v>
      </c>
      <c r="F659" t="s">
        <v>184</v>
      </c>
      <c r="G659" t="s">
        <v>25</v>
      </c>
      <c r="H659" t="s">
        <v>23</v>
      </c>
      <c r="I659" s="1">
        <v>38538</v>
      </c>
      <c r="J659" s="2">
        <f>YEAR(Table1[[#This Row],[DATE]])</f>
        <v>2005</v>
      </c>
      <c r="K659" t="s">
        <v>631</v>
      </c>
      <c r="L659" t="s">
        <v>631</v>
      </c>
      <c r="M659" t="str">
        <f t="array" ref="M659">IF(Table1[[#This Row],[MARK]]=MIN(IF(Table1[YEAR]=Table1[[#This Row],[YEAR]],Table1[MARK])),"Y","N")</f>
        <v>N</v>
      </c>
    </row>
    <row r="660" spans="1:13" x14ac:dyDescent="0.25">
      <c r="B660" s="3">
        <v>9.99</v>
      </c>
      <c r="C660" t="s">
        <v>205</v>
      </c>
      <c r="D660" t="s">
        <v>53</v>
      </c>
      <c r="E660" s="1">
        <v>29992</v>
      </c>
      <c r="F660" t="s">
        <v>19</v>
      </c>
      <c r="G660" t="s">
        <v>123</v>
      </c>
      <c r="H660" t="s">
        <v>118</v>
      </c>
      <c r="I660" s="1">
        <v>38571</v>
      </c>
      <c r="J660" s="2">
        <f>YEAR(Table1[[#This Row],[DATE]])</f>
        <v>2005</v>
      </c>
      <c r="K660" t="s">
        <v>630</v>
      </c>
      <c r="L660" t="s">
        <v>631</v>
      </c>
      <c r="M660" t="str">
        <f t="array" ref="M660">IF(Table1[[#This Row],[MARK]]=MIN(IF(Table1[YEAR]=Table1[[#This Row],[YEAR]],Table1[MARK])),"Y","N")</f>
        <v>N</v>
      </c>
    </row>
    <row r="661" spans="1:13" x14ac:dyDescent="0.25">
      <c r="B661" s="3">
        <v>9.99</v>
      </c>
      <c r="C661" t="s">
        <v>15</v>
      </c>
      <c r="D661" t="s">
        <v>53</v>
      </c>
      <c r="E661" s="1">
        <v>29992</v>
      </c>
      <c r="F661" t="s">
        <v>19</v>
      </c>
      <c r="G661">
        <v>1</v>
      </c>
      <c r="H661" t="s">
        <v>35</v>
      </c>
      <c r="I661" s="1">
        <v>38590</v>
      </c>
      <c r="J661" s="2">
        <f>YEAR(Table1[[#This Row],[DATE]])</f>
        <v>2005</v>
      </c>
      <c r="K661" t="s">
        <v>631</v>
      </c>
      <c r="L661" t="s">
        <v>631</v>
      </c>
      <c r="M661" t="str">
        <f t="array" ref="M661">IF(Table1[[#This Row],[MARK]]=MIN(IF(Table1[YEAR]=Table1[[#This Row],[YEAR]],Table1[MARK])),"Y","N")</f>
        <v>N</v>
      </c>
    </row>
    <row r="662" spans="1:13" x14ac:dyDescent="0.25">
      <c r="B662" s="3">
        <v>9.99</v>
      </c>
      <c r="C662" t="s">
        <v>69</v>
      </c>
      <c r="D662" t="s">
        <v>322</v>
      </c>
      <c r="E662" s="1">
        <v>28005</v>
      </c>
      <c r="F662" t="s">
        <v>290</v>
      </c>
      <c r="G662">
        <v>1</v>
      </c>
      <c r="H662" t="s">
        <v>30</v>
      </c>
      <c r="I662" s="1">
        <v>38592</v>
      </c>
      <c r="J662" s="2">
        <f>YEAR(Table1[[#This Row],[DATE]])</f>
        <v>2005</v>
      </c>
      <c r="K662" t="s">
        <v>631</v>
      </c>
      <c r="L662" t="s">
        <v>631</v>
      </c>
      <c r="M662" t="str">
        <f t="array" ref="M662">IF(Table1[[#This Row],[MARK]]=MIN(IF(Table1[YEAR]=Table1[[#This Row],[YEAR]],Table1[MARK])),"Y","N")</f>
        <v>N</v>
      </c>
    </row>
    <row r="663" spans="1:13" x14ac:dyDescent="0.25">
      <c r="B663" s="3">
        <v>9.99</v>
      </c>
      <c r="C663" t="s">
        <v>34</v>
      </c>
      <c r="D663" t="s">
        <v>107</v>
      </c>
      <c r="E663" s="1">
        <v>28816</v>
      </c>
      <c r="F663" t="s">
        <v>108</v>
      </c>
      <c r="G663">
        <v>1</v>
      </c>
      <c r="H663" t="s">
        <v>326</v>
      </c>
      <c r="I663" s="1">
        <v>38937</v>
      </c>
      <c r="J663" s="2">
        <f>YEAR(Table1[[#This Row],[DATE]])</f>
        <v>2006</v>
      </c>
      <c r="K663" t="s">
        <v>631</v>
      </c>
      <c r="L663" t="s">
        <v>631</v>
      </c>
      <c r="M663" t="str">
        <f t="array" ref="M663">IF(Table1[[#This Row],[MARK]]=MIN(IF(Table1[YEAR]=Table1[[#This Row],[YEAR]],Table1[MARK])),"Y","N")</f>
        <v>N</v>
      </c>
    </row>
    <row r="664" spans="1:13" x14ac:dyDescent="0.25">
      <c r="A664">
        <v>84</v>
      </c>
      <c r="B664" s="3">
        <v>9.99</v>
      </c>
      <c r="C664" t="s">
        <v>43</v>
      </c>
      <c r="D664" t="s">
        <v>327</v>
      </c>
      <c r="E664" s="1">
        <v>28604</v>
      </c>
      <c r="F664" t="s">
        <v>19</v>
      </c>
      <c r="G664" t="s">
        <v>328</v>
      </c>
      <c r="H664" t="s">
        <v>44</v>
      </c>
      <c r="I664" s="1">
        <v>38947</v>
      </c>
      <c r="J664" s="2">
        <f>YEAR(Table1[[#This Row],[DATE]])</f>
        <v>2006</v>
      </c>
      <c r="K664" t="s">
        <v>631</v>
      </c>
      <c r="L664" t="s">
        <v>631</v>
      </c>
      <c r="M664" t="str">
        <f t="array" ref="M664">IF(Table1[[#This Row],[MARK]]=MIN(IF(Table1[YEAR]=Table1[[#This Row],[YEAR]],Table1[MARK])),"Y","N")</f>
        <v>N</v>
      </c>
    </row>
    <row r="665" spans="1:13" x14ac:dyDescent="0.25">
      <c r="B665" s="3">
        <v>9.99</v>
      </c>
      <c r="C665" t="s">
        <v>113</v>
      </c>
      <c r="D665" t="s">
        <v>28</v>
      </c>
      <c r="E665" s="1">
        <v>30278</v>
      </c>
      <c r="F665" t="s">
        <v>11</v>
      </c>
      <c r="G665">
        <v>1</v>
      </c>
      <c r="H665" t="s">
        <v>35</v>
      </c>
      <c r="I665" s="1">
        <v>38954</v>
      </c>
      <c r="J665" s="2">
        <f>YEAR(Table1[[#This Row],[DATE]])</f>
        <v>2006</v>
      </c>
      <c r="K665" t="s">
        <v>631</v>
      </c>
      <c r="L665" t="s">
        <v>631</v>
      </c>
      <c r="M665" t="str">
        <f t="array" ref="M665">IF(Table1[[#This Row],[MARK]]=MIN(IF(Table1[YEAR]=Table1[[#This Row],[YEAR]],Table1[MARK])),"Y","N")</f>
        <v>N</v>
      </c>
    </row>
    <row r="666" spans="1:13" x14ac:dyDescent="0.25">
      <c r="A666">
        <v>84</v>
      </c>
      <c r="B666" s="3">
        <v>9.99</v>
      </c>
      <c r="C666" t="s">
        <v>9</v>
      </c>
      <c r="D666" t="s">
        <v>329</v>
      </c>
      <c r="E666" s="1">
        <v>31863</v>
      </c>
      <c r="F666" t="s">
        <v>330</v>
      </c>
      <c r="G666">
        <v>1</v>
      </c>
      <c r="H666" t="s">
        <v>331</v>
      </c>
      <c r="I666" s="1">
        <v>39289</v>
      </c>
      <c r="J666" s="2">
        <f>YEAR(Table1[[#This Row],[DATE]])</f>
        <v>2007</v>
      </c>
      <c r="K666" t="s">
        <v>631</v>
      </c>
      <c r="L666" t="s">
        <v>631</v>
      </c>
      <c r="M666" t="str">
        <f t="array" ref="M666">IF(Table1[[#This Row],[MARK]]=MIN(IF(Table1[YEAR]=Table1[[#This Row],[YEAR]],Table1[MARK])),"Y","N")</f>
        <v>N</v>
      </c>
    </row>
    <row r="667" spans="1:13" x14ac:dyDescent="0.25">
      <c r="A667">
        <v>84</v>
      </c>
      <c r="B667" s="3">
        <v>9.99</v>
      </c>
      <c r="C667" t="s">
        <v>40</v>
      </c>
      <c r="D667" t="s">
        <v>332</v>
      </c>
      <c r="E667" s="1">
        <v>30782</v>
      </c>
      <c r="F667" t="s">
        <v>19</v>
      </c>
      <c r="G667" t="s">
        <v>333</v>
      </c>
      <c r="H667" t="s">
        <v>46</v>
      </c>
      <c r="I667" s="1">
        <v>39627</v>
      </c>
      <c r="J667" s="2">
        <f>YEAR(Table1[[#This Row],[DATE]])</f>
        <v>2008</v>
      </c>
      <c r="K667" t="s">
        <v>631</v>
      </c>
      <c r="L667" t="s">
        <v>631</v>
      </c>
      <c r="M667" t="str">
        <f t="array" ref="M667">IF(Table1[[#This Row],[MARK]]=MIN(IF(Table1[YEAR]=Table1[[#This Row],[YEAR]],Table1[MARK])),"Y","N")</f>
        <v>N</v>
      </c>
    </row>
    <row r="668" spans="1:13" x14ac:dyDescent="0.25">
      <c r="B668" s="3">
        <v>9.99</v>
      </c>
      <c r="C668" t="s">
        <v>15</v>
      </c>
      <c r="D668" t="s">
        <v>72</v>
      </c>
      <c r="E668" s="1">
        <v>31205</v>
      </c>
      <c r="F668" t="s">
        <v>73</v>
      </c>
      <c r="G668" t="s">
        <v>129</v>
      </c>
      <c r="H668" t="s">
        <v>16</v>
      </c>
      <c r="I668" s="1">
        <v>39675</v>
      </c>
      <c r="J668" s="2">
        <f>YEAR(Table1[[#This Row],[DATE]])</f>
        <v>2008</v>
      </c>
      <c r="K668" t="s">
        <v>631</v>
      </c>
      <c r="L668" t="s">
        <v>631</v>
      </c>
      <c r="M668" t="str">
        <f t="array" ref="M668">IF(Table1[[#This Row],[MARK]]=MIN(IF(Table1[YEAR]=Table1[[#This Row],[YEAR]],Table1[MARK])),"Y","N")</f>
        <v>N</v>
      </c>
    </row>
    <row r="669" spans="1:13" x14ac:dyDescent="0.25">
      <c r="B669" s="3">
        <v>9.99</v>
      </c>
      <c r="C669" t="s">
        <v>21</v>
      </c>
      <c r="D669" t="s">
        <v>169</v>
      </c>
      <c r="E669" s="1">
        <v>30866</v>
      </c>
      <c r="F669" t="s">
        <v>195</v>
      </c>
      <c r="G669" t="s">
        <v>45</v>
      </c>
      <c r="H669" t="s">
        <v>16</v>
      </c>
      <c r="I669" s="1">
        <v>39675</v>
      </c>
      <c r="J669" s="2">
        <f>YEAR(Table1[[#This Row],[DATE]])</f>
        <v>2008</v>
      </c>
      <c r="K669" t="s">
        <v>631</v>
      </c>
      <c r="L669" t="s">
        <v>631</v>
      </c>
      <c r="M669" t="str">
        <f t="array" ref="M669">IF(Table1[[#This Row],[MARK]]=MIN(IF(Table1[YEAR]=Table1[[#This Row],[YEAR]],Table1[MARK])),"Y","N")</f>
        <v>N</v>
      </c>
    </row>
    <row r="670" spans="1:13" x14ac:dyDescent="0.25">
      <c r="B670" s="3">
        <v>9.99</v>
      </c>
      <c r="C670" t="s">
        <v>78</v>
      </c>
      <c r="D670" t="s">
        <v>133</v>
      </c>
      <c r="E670" s="1">
        <v>31443</v>
      </c>
      <c r="F670" t="s">
        <v>19</v>
      </c>
      <c r="G670" t="s">
        <v>85</v>
      </c>
      <c r="H670" t="s">
        <v>44</v>
      </c>
      <c r="I670" s="1">
        <v>39689</v>
      </c>
      <c r="J670" s="2">
        <f>YEAR(Table1[[#This Row],[DATE]])</f>
        <v>2008</v>
      </c>
      <c r="K670" t="s">
        <v>631</v>
      </c>
      <c r="L670" t="s">
        <v>631</v>
      </c>
      <c r="M670" t="str">
        <f t="array" ref="M670">IF(Table1[[#This Row],[MARK]]=MIN(IF(Table1[YEAR]=Table1[[#This Row],[YEAR]],Table1[MARK])),"Y","N")</f>
        <v>N</v>
      </c>
    </row>
    <row r="671" spans="1:13" x14ac:dyDescent="0.25">
      <c r="B671" s="3">
        <v>9.99</v>
      </c>
      <c r="C671" t="s">
        <v>50</v>
      </c>
      <c r="D671" t="s">
        <v>165</v>
      </c>
      <c r="E671" s="1">
        <v>31664</v>
      </c>
      <c r="F671" t="s">
        <v>166</v>
      </c>
      <c r="G671" t="s">
        <v>25</v>
      </c>
      <c r="H671" t="s">
        <v>334</v>
      </c>
      <c r="I671" s="1">
        <v>39896</v>
      </c>
      <c r="J671" s="2">
        <f>YEAR(Table1[[#This Row],[DATE]])</f>
        <v>2009</v>
      </c>
      <c r="K671" t="s">
        <v>631</v>
      </c>
      <c r="L671" t="s">
        <v>631</v>
      </c>
      <c r="M671" t="str">
        <f t="array" ref="M671">IF(Table1[[#This Row],[MARK]]=MIN(IF(Table1[YEAR]=Table1[[#This Row],[YEAR]],Table1[MARK])),"Y","N")</f>
        <v>N</v>
      </c>
    </row>
    <row r="672" spans="1:13" x14ac:dyDescent="0.25">
      <c r="A672">
        <v>84</v>
      </c>
      <c r="B672" s="3">
        <v>9.99</v>
      </c>
      <c r="C672" t="s">
        <v>49</v>
      </c>
      <c r="D672" t="s">
        <v>335</v>
      </c>
      <c r="E672" s="1">
        <v>29926</v>
      </c>
      <c r="F672" t="s">
        <v>11</v>
      </c>
      <c r="G672" t="s">
        <v>74</v>
      </c>
      <c r="H672" t="s">
        <v>44</v>
      </c>
      <c r="I672" s="1">
        <v>40053</v>
      </c>
      <c r="J672" s="2">
        <f>YEAR(Table1[[#This Row],[DATE]])</f>
        <v>2009</v>
      </c>
      <c r="K672" t="s">
        <v>631</v>
      </c>
      <c r="L672" t="s">
        <v>631</v>
      </c>
      <c r="M672" t="str">
        <f t="array" ref="M672">IF(Table1[[#This Row],[MARK]]=MIN(IF(Table1[YEAR]=Table1[[#This Row],[YEAR]],Table1[MARK])),"Y","N")</f>
        <v>N</v>
      </c>
    </row>
    <row r="673" spans="1:13" x14ac:dyDescent="0.25">
      <c r="B673" s="3">
        <v>9.99</v>
      </c>
      <c r="C673" t="s">
        <v>336</v>
      </c>
      <c r="D673" t="s">
        <v>28</v>
      </c>
      <c r="E673" s="1">
        <v>30278</v>
      </c>
      <c r="F673" t="s">
        <v>11</v>
      </c>
      <c r="G673">
        <v>1</v>
      </c>
      <c r="H673" t="s">
        <v>30</v>
      </c>
      <c r="I673" s="1">
        <v>40062</v>
      </c>
      <c r="J673" s="2">
        <f>YEAR(Table1[[#This Row],[DATE]])</f>
        <v>2009</v>
      </c>
      <c r="K673" t="s">
        <v>631</v>
      </c>
      <c r="L673" t="s">
        <v>631</v>
      </c>
      <c r="M673" t="str">
        <f t="array" ref="M673">IF(Table1[[#This Row],[MARK]]=MIN(IF(Table1[YEAR]=Table1[[#This Row],[YEAR]],Table1[MARK])),"Y","N")</f>
        <v>N</v>
      </c>
    </row>
    <row r="674" spans="1:13" x14ac:dyDescent="0.25">
      <c r="B674" s="3">
        <v>9.99</v>
      </c>
      <c r="C674" t="s">
        <v>31</v>
      </c>
      <c r="D674" t="s">
        <v>269</v>
      </c>
      <c r="E674" s="1">
        <v>28585</v>
      </c>
      <c r="F674" t="s">
        <v>115</v>
      </c>
      <c r="G674" t="s">
        <v>25</v>
      </c>
      <c r="H674" t="s">
        <v>337</v>
      </c>
      <c r="I674" s="1">
        <v>40348</v>
      </c>
      <c r="J674" s="2">
        <f>YEAR(Table1[[#This Row],[DATE]])</f>
        <v>2010</v>
      </c>
      <c r="K674" t="s">
        <v>631</v>
      </c>
      <c r="L674" t="s">
        <v>631</v>
      </c>
      <c r="M674" t="str">
        <f t="array" ref="M674">IF(Table1[[#This Row],[MARK]]=MIN(IF(Table1[YEAR]=Table1[[#This Row],[YEAR]],Table1[MARK])),"Y","N")</f>
        <v>N</v>
      </c>
    </row>
    <row r="675" spans="1:13" x14ac:dyDescent="0.25">
      <c r="B675" s="3">
        <v>9.99</v>
      </c>
      <c r="C675" t="s">
        <v>31</v>
      </c>
      <c r="D675" t="s">
        <v>231</v>
      </c>
      <c r="E675" s="1">
        <v>31350</v>
      </c>
      <c r="F675" t="s">
        <v>11</v>
      </c>
      <c r="G675" t="s">
        <v>338</v>
      </c>
      <c r="H675" t="s">
        <v>30</v>
      </c>
      <c r="I675" s="1">
        <v>40419</v>
      </c>
      <c r="J675" s="2">
        <f>YEAR(Table1[[#This Row],[DATE]])</f>
        <v>2010</v>
      </c>
      <c r="K675" t="s">
        <v>631</v>
      </c>
      <c r="L675" t="s">
        <v>631</v>
      </c>
      <c r="M675" t="str">
        <f t="array" ref="M675">IF(Table1[[#This Row],[MARK]]=MIN(IF(Table1[YEAR]=Table1[[#This Row],[YEAR]],Table1[MARK])),"Y","N")</f>
        <v>N</v>
      </c>
    </row>
    <row r="676" spans="1:13" x14ac:dyDescent="0.25">
      <c r="B676" s="3">
        <v>9.99</v>
      </c>
      <c r="C676" t="s">
        <v>17</v>
      </c>
      <c r="D676" t="s">
        <v>139</v>
      </c>
      <c r="E676" s="1">
        <v>31759</v>
      </c>
      <c r="F676" t="s">
        <v>19</v>
      </c>
      <c r="G676" t="s">
        <v>85</v>
      </c>
      <c r="H676" t="s">
        <v>62</v>
      </c>
      <c r="I676" s="1">
        <v>40623</v>
      </c>
      <c r="J676" s="2">
        <f>YEAR(Table1[[#This Row],[DATE]])</f>
        <v>2011</v>
      </c>
      <c r="K676" t="s">
        <v>631</v>
      </c>
      <c r="L676" t="s">
        <v>631</v>
      </c>
      <c r="M676" t="str">
        <f t="array" ref="M676">IF(Table1[[#This Row],[MARK]]=MIN(IF(Table1[YEAR]=Table1[[#This Row],[YEAR]],Table1[MARK])),"Y","N")</f>
        <v>N</v>
      </c>
    </row>
    <row r="677" spans="1:13" x14ac:dyDescent="0.25">
      <c r="B677" s="3">
        <v>9.99</v>
      </c>
      <c r="C677" t="s">
        <v>34</v>
      </c>
      <c r="D677" t="s">
        <v>96</v>
      </c>
      <c r="E677" s="1">
        <v>31161</v>
      </c>
      <c r="F677" t="s">
        <v>19</v>
      </c>
      <c r="G677">
        <v>3</v>
      </c>
      <c r="H677" t="s">
        <v>46</v>
      </c>
      <c r="I677" s="1">
        <v>40718</v>
      </c>
      <c r="J677" s="2">
        <f>YEAR(Table1[[#This Row],[DATE]])</f>
        <v>2011</v>
      </c>
      <c r="K677" t="s">
        <v>631</v>
      </c>
      <c r="L677" t="s">
        <v>631</v>
      </c>
      <c r="M677" t="str">
        <f t="array" ref="M677">IF(Table1[[#This Row],[MARK]]=MIN(IF(Table1[YEAR]=Table1[[#This Row],[YEAR]],Table1[MARK])),"Y","N")</f>
        <v>N</v>
      </c>
    </row>
    <row r="678" spans="1:13" x14ac:dyDescent="0.25">
      <c r="B678" s="3">
        <v>9.99</v>
      </c>
      <c r="C678" t="s">
        <v>43</v>
      </c>
      <c r="D678" t="s">
        <v>56</v>
      </c>
      <c r="E678" s="1">
        <v>31331</v>
      </c>
      <c r="F678" t="s">
        <v>11</v>
      </c>
      <c r="G678" t="s">
        <v>328</v>
      </c>
      <c r="H678" t="s">
        <v>23</v>
      </c>
      <c r="I678" s="1">
        <v>40724</v>
      </c>
      <c r="J678" s="2">
        <f>YEAR(Table1[[#This Row],[DATE]])</f>
        <v>2011</v>
      </c>
      <c r="K678" t="s">
        <v>631</v>
      </c>
      <c r="L678" t="s">
        <v>631</v>
      </c>
      <c r="M678" t="str">
        <f t="array" ref="M678">IF(Table1[[#This Row],[MARK]]=MIN(IF(Table1[YEAR]=Table1[[#This Row],[YEAR]],Table1[MARK])),"Y","N")</f>
        <v>N</v>
      </c>
    </row>
    <row r="679" spans="1:13" x14ac:dyDescent="0.25">
      <c r="A679">
        <v>84</v>
      </c>
      <c r="B679" s="3">
        <v>9.99</v>
      </c>
      <c r="C679" t="s">
        <v>43</v>
      </c>
      <c r="D679" t="s">
        <v>339</v>
      </c>
      <c r="E679" s="1">
        <v>30682</v>
      </c>
      <c r="F679" t="s">
        <v>340</v>
      </c>
      <c r="G679" t="s">
        <v>341</v>
      </c>
      <c r="H679" t="s">
        <v>23</v>
      </c>
      <c r="I679" s="1">
        <v>40724</v>
      </c>
      <c r="J679" s="2">
        <f>YEAR(Table1[[#This Row],[DATE]])</f>
        <v>2011</v>
      </c>
      <c r="K679" t="s">
        <v>631</v>
      </c>
      <c r="L679" t="s">
        <v>631</v>
      </c>
      <c r="M679" t="str">
        <f t="array" ref="M679">IF(Table1[[#This Row],[MARK]]=MIN(IF(Table1[YEAR]=Table1[[#This Row],[YEAR]],Table1[MARK])),"Y","N")</f>
        <v>N</v>
      </c>
    </row>
    <row r="680" spans="1:13" x14ac:dyDescent="0.25">
      <c r="B680" s="3">
        <v>9.99</v>
      </c>
      <c r="C680" t="s">
        <v>49</v>
      </c>
      <c r="D680" t="s">
        <v>335</v>
      </c>
      <c r="E680" s="1">
        <v>29926</v>
      </c>
      <c r="F680" t="s">
        <v>11</v>
      </c>
      <c r="G680">
        <v>3</v>
      </c>
      <c r="H680" t="s">
        <v>94</v>
      </c>
      <c r="I680" s="1">
        <v>40979</v>
      </c>
      <c r="J680" s="2">
        <f>YEAR(Table1[[#This Row],[DATE]])</f>
        <v>2012</v>
      </c>
      <c r="K680" t="s">
        <v>631</v>
      </c>
      <c r="L680" t="s">
        <v>631</v>
      </c>
      <c r="M680" t="str">
        <f t="array" ref="M680">IF(Table1[[#This Row],[MARK]]=MIN(IF(Table1[YEAR]=Table1[[#This Row],[YEAR]],Table1[MARK])),"Y","N")</f>
        <v>N</v>
      </c>
    </row>
    <row r="681" spans="1:13" x14ac:dyDescent="0.25">
      <c r="B681" s="3">
        <v>9.99</v>
      </c>
      <c r="C681" t="s">
        <v>70</v>
      </c>
      <c r="D681" t="s">
        <v>96</v>
      </c>
      <c r="E681" s="1">
        <v>31161</v>
      </c>
      <c r="F681" t="s">
        <v>19</v>
      </c>
      <c r="G681" t="s">
        <v>278</v>
      </c>
      <c r="H681" t="s">
        <v>26</v>
      </c>
      <c r="I681" s="1">
        <v>41069</v>
      </c>
      <c r="J681" s="2">
        <f>YEAR(Table1[[#This Row],[DATE]])</f>
        <v>2012</v>
      </c>
      <c r="K681" t="s">
        <v>631</v>
      </c>
      <c r="L681" t="s">
        <v>631</v>
      </c>
      <c r="M681" t="str">
        <f t="array" ref="M681">IF(Table1[[#This Row],[MARK]]=MIN(IF(Table1[YEAR]=Table1[[#This Row],[YEAR]],Table1[MARK])),"Y","N")</f>
        <v>N</v>
      </c>
    </row>
    <row r="682" spans="1:13" x14ac:dyDescent="0.25">
      <c r="B682" s="3">
        <v>9.99</v>
      </c>
      <c r="C682" t="s">
        <v>15</v>
      </c>
      <c r="D682" t="s">
        <v>18</v>
      </c>
      <c r="E682" s="1">
        <v>30172</v>
      </c>
      <c r="F682" t="s">
        <v>19</v>
      </c>
      <c r="G682">
        <v>1</v>
      </c>
      <c r="H682" t="s">
        <v>61</v>
      </c>
      <c r="I682" s="1">
        <v>41096</v>
      </c>
      <c r="J682" s="2">
        <f>YEAR(Table1[[#This Row],[DATE]])</f>
        <v>2012</v>
      </c>
      <c r="K682" t="s">
        <v>631</v>
      </c>
      <c r="L682" t="s">
        <v>631</v>
      </c>
      <c r="M682" t="str">
        <f t="array" ref="M682">IF(Table1[[#This Row],[MARK]]=MIN(IF(Table1[YEAR]=Table1[[#This Row],[YEAR]],Table1[MARK])),"Y","N")</f>
        <v>N</v>
      </c>
    </row>
    <row r="683" spans="1:13" x14ac:dyDescent="0.25">
      <c r="B683" s="3">
        <v>9.99</v>
      </c>
      <c r="C683" t="s">
        <v>89</v>
      </c>
      <c r="D683" t="s">
        <v>56</v>
      </c>
      <c r="E683" s="1">
        <v>31331</v>
      </c>
      <c r="F683" t="s">
        <v>11</v>
      </c>
      <c r="G683" t="s">
        <v>278</v>
      </c>
      <c r="H683" t="s">
        <v>94</v>
      </c>
      <c r="I683" s="1">
        <v>41343</v>
      </c>
      <c r="J683" s="2">
        <f>YEAR(Table1[[#This Row],[DATE]])</f>
        <v>2013</v>
      </c>
      <c r="K683" t="s">
        <v>631</v>
      </c>
      <c r="L683" t="s">
        <v>631</v>
      </c>
      <c r="M683" t="str">
        <f t="array" ref="M683">IF(Table1[[#This Row],[MARK]]=MIN(IF(Table1[YEAR]=Table1[[#This Row],[YEAR]],Table1[MARK])),"Y","N")</f>
        <v>N</v>
      </c>
    </row>
    <row r="684" spans="1:13" x14ac:dyDescent="0.25">
      <c r="B684" s="3">
        <v>9.99</v>
      </c>
      <c r="C684" t="s">
        <v>89</v>
      </c>
      <c r="D684" t="s">
        <v>96</v>
      </c>
      <c r="E684" s="1">
        <v>31161</v>
      </c>
      <c r="F684" t="s">
        <v>19</v>
      </c>
      <c r="G684" t="s">
        <v>197</v>
      </c>
      <c r="H684" t="s">
        <v>94</v>
      </c>
      <c r="I684" s="1">
        <v>41343</v>
      </c>
      <c r="J684" s="2">
        <f>YEAR(Table1[[#This Row],[DATE]])</f>
        <v>2013</v>
      </c>
      <c r="K684" t="s">
        <v>631</v>
      </c>
      <c r="L684" t="s">
        <v>631</v>
      </c>
      <c r="M684" t="str">
        <f t="array" ref="M684">IF(Table1[[#This Row],[MARK]]=MIN(IF(Table1[YEAR]=Table1[[#This Row],[YEAR]],Table1[MARK])),"Y","N")</f>
        <v>N</v>
      </c>
    </row>
    <row r="685" spans="1:13" x14ac:dyDescent="0.25">
      <c r="A685">
        <v>84</v>
      </c>
      <c r="B685" s="3">
        <v>9.99</v>
      </c>
      <c r="C685" t="s">
        <v>113</v>
      </c>
      <c r="D685" t="s">
        <v>342</v>
      </c>
      <c r="E685" s="1">
        <v>32878</v>
      </c>
      <c r="F685" t="s">
        <v>19</v>
      </c>
      <c r="G685" t="s">
        <v>136</v>
      </c>
      <c r="H685" t="s">
        <v>343</v>
      </c>
      <c r="I685" s="1">
        <v>41356</v>
      </c>
      <c r="J685" s="2">
        <f>YEAR(Table1[[#This Row],[DATE]])</f>
        <v>2013</v>
      </c>
      <c r="K685" t="s">
        <v>631</v>
      </c>
      <c r="L685" t="s">
        <v>631</v>
      </c>
      <c r="M685" t="str">
        <f t="array" ref="M685">IF(Table1[[#This Row],[MARK]]=MIN(IF(Table1[YEAR]=Table1[[#This Row],[YEAR]],Table1[MARK])),"Y","N")</f>
        <v>N</v>
      </c>
    </row>
    <row r="686" spans="1:13" x14ac:dyDescent="0.25">
      <c r="B686" s="3">
        <v>9.99</v>
      </c>
      <c r="C686" t="s">
        <v>212</v>
      </c>
      <c r="D686" t="s">
        <v>153</v>
      </c>
      <c r="E686" s="1">
        <v>32970</v>
      </c>
      <c r="F686" t="s">
        <v>11</v>
      </c>
      <c r="G686">
        <v>3</v>
      </c>
      <c r="H686" t="s">
        <v>84</v>
      </c>
      <c r="I686" s="1">
        <v>41446</v>
      </c>
      <c r="J686" s="2">
        <f>YEAR(Table1[[#This Row],[DATE]])</f>
        <v>2013</v>
      </c>
      <c r="K686" t="s">
        <v>631</v>
      </c>
      <c r="L686" t="s">
        <v>631</v>
      </c>
      <c r="M686" t="str">
        <f t="array" ref="M686">IF(Table1[[#This Row],[MARK]]=MIN(IF(Table1[YEAR]=Table1[[#This Row],[YEAR]],Table1[MARK])),"Y","N")</f>
        <v>N</v>
      </c>
    </row>
    <row r="687" spans="1:13" x14ac:dyDescent="0.25">
      <c r="B687" s="3">
        <v>9.99</v>
      </c>
      <c r="C687" t="s">
        <v>91</v>
      </c>
      <c r="D687" t="s">
        <v>56</v>
      </c>
      <c r="E687" s="1">
        <v>31331</v>
      </c>
      <c r="F687" t="s">
        <v>11</v>
      </c>
      <c r="G687">
        <v>1</v>
      </c>
      <c r="H687" t="s">
        <v>168</v>
      </c>
      <c r="I687" s="1">
        <v>41455</v>
      </c>
      <c r="J687" s="2">
        <f>YEAR(Table1[[#This Row],[DATE]])</f>
        <v>2013</v>
      </c>
      <c r="K687" t="s">
        <v>631</v>
      </c>
      <c r="L687" t="s">
        <v>631</v>
      </c>
      <c r="M687" t="str">
        <f t="array" ref="M687">IF(Table1[[#This Row],[MARK]]=MIN(IF(Table1[YEAR]=Table1[[#This Row],[YEAR]],Table1[MARK])),"Y","N")</f>
        <v>N</v>
      </c>
    </row>
    <row r="688" spans="1:13" x14ac:dyDescent="0.25">
      <c r="B688" s="3">
        <v>9.99</v>
      </c>
      <c r="C688" t="s">
        <v>27</v>
      </c>
      <c r="D688" t="s">
        <v>261</v>
      </c>
      <c r="E688" s="1">
        <v>27855</v>
      </c>
      <c r="F688" t="s">
        <v>262</v>
      </c>
      <c r="G688">
        <v>1</v>
      </c>
      <c r="H688" t="s">
        <v>111</v>
      </c>
      <c r="I688" s="1">
        <v>41465</v>
      </c>
      <c r="J688" s="2">
        <f>YEAR(Table1[[#This Row],[DATE]])</f>
        <v>2013</v>
      </c>
      <c r="K688" t="s">
        <v>631</v>
      </c>
      <c r="L688" t="s">
        <v>631</v>
      </c>
      <c r="M688" t="str">
        <f t="array" ref="M688">IF(Table1[[#This Row],[MARK]]=MIN(IF(Table1[YEAR]=Table1[[#This Row],[YEAR]],Table1[MARK])),"Y","N")</f>
        <v>N</v>
      </c>
    </row>
    <row r="689" spans="1:13" x14ac:dyDescent="0.25">
      <c r="B689" s="3">
        <v>9.99</v>
      </c>
      <c r="C689" t="s">
        <v>54</v>
      </c>
      <c r="D689" t="s">
        <v>238</v>
      </c>
      <c r="E689" s="1">
        <v>33661</v>
      </c>
      <c r="F689" t="s">
        <v>184</v>
      </c>
      <c r="G689">
        <v>3</v>
      </c>
      <c r="H689" t="s">
        <v>67</v>
      </c>
      <c r="I689" s="1">
        <v>41474</v>
      </c>
      <c r="J689" s="2">
        <f>YEAR(Table1[[#This Row],[DATE]])</f>
        <v>2013</v>
      </c>
      <c r="K689" t="s">
        <v>631</v>
      </c>
      <c r="L689" t="s">
        <v>631</v>
      </c>
      <c r="M689" t="str">
        <f t="array" ref="M689">IF(Table1[[#This Row],[MARK]]=MIN(IF(Table1[YEAR]=Table1[[#This Row],[YEAR]],Table1[MARK])),"Y","N")</f>
        <v>N</v>
      </c>
    </row>
    <row r="690" spans="1:13" x14ac:dyDescent="0.25">
      <c r="B690" s="3">
        <v>9.99</v>
      </c>
      <c r="C690" t="s">
        <v>27</v>
      </c>
      <c r="D690" t="s">
        <v>56</v>
      </c>
      <c r="E690" s="1">
        <v>31331</v>
      </c>
      <c r="F690" t="s">
        <v>11</v>
      </c>
      <c r="G690" t="s">
        <v>278</v>
      </c>
      <c r="H690" t="s">
        <v>268</v>
      </c>
      <c r="I690" s="1">
        <v>41481</v>
      </c>
      <c r="J690" s="2">
        <f>YEAR(Table1[[#This Row],[DATE]])</f>
        <v>2013</v>
      </c>
      <c r="K690" t="s">
        <v>631</v>
      </c>
      <c r="L690" t="s">
        <v>631</v>
      </c>
      <c r="M690" t="str">
        <f t="array" ref="M690">IF(Table1[[#This Row],[MARK]]=MIN(IF(Table1[YEAR]=Table1[[#This Row],[YEAR]],Table1[MARK])),"Y","N")</f>
        <v>N</v>
      </c>
    </row>
    <row r="691" spans="1:13" x14ac:dyDescent="0.25">
      <c r="B691" s="3">
        <v>9.99</v>
      </c>
      <c r="C691" t="s">
        <v>50</v>
      </c>
      <c r="D691" t="s">
        <v>53</v>
      </c>
      <c r="E691" s="1">
        <v>29992</v>
      </c>
      <c r="F691" t="s">
        <v>19</v>
      </c>
      <c r="G691" t="s">
        <v>136</v>
      </c>
      <c r="H691" t="s">
        <v>51</v>
      </c>
      <c r="I691" s="1">
        <v>41496</v>
      </c>
      <c r="J691" s="2">
        <f>YEAR(Table1[[#This Row],[DATE]])</f>
        <v>2013</v>
      </c>
      <c r="K691" t="s">
        <v>630</v>
      </c>
      <c r="L691" t="s">
        <v>631</v>
      </c>
      <c r="M691" t="str">
        <f t="array" ref="M691">IF(Table1[[#This Row],[MARK]]=MIN(IF(Table1[YEAR]=Table1[[#This Row],[YEAR]],Table1[MARK])),"Y","N")</f>
        <v>N</v>
      </c>
    </row>
    <row r="692" spans="1:13" x14ac:dyDescent="0.25">
      <c r="B692" s="3">
        <v>9.99</v>
      </c>
      <c r="C692" t="s">
        <v>57</v>
      </c>
      <c r="D692" t="s">
        <v>198</v>
      </c>
      <c r="E692" s="1">
        <v>33613</v>
      </c>
      <c r="F692" t="s">
        <v>11</v>
      </c>
      <c r="G692" t="s">
        <v>197</v>
      </c>
      <c r="H692" t="s">
        <v>97</v>
      </c>
      <c r="I692" s="1">
        <v>41520</v>
      </c>
      <c r="J692" s="2">
        <f>YEAR(Table1[[#This Row],[DATE]])</f>
        <v>2013</v>
      </c>
      <c r="K692" t="s">
        <v>631</v>
      </c>
      <c r="L692" t="s">
        <v>631</v>
      </c>
      <c r="M692" t="str">
        <f t="array" ref="M692">IF(Table1[[#This Row],[MARK]]=MIN(IF(Table1[YEAR]=Table1[[#This Row],[YEAR]],Table1[MARK])),"Y","N")</f>
        <v>N</v>
      </c>
    </row>
    <row r="693" spans="1:13" x14ac:dyDescent="0.25">
      <c r="B693" s="3">
        <v>9.99</v>
      </c>
      <c r="C693" t="s">
        <v>70</v>
      </c>
      <c r="D693" t="s">
        <v>133</v>
      </c>
      <c r="E693" s="1">
        <v>31443</v>
      </c>
      <c r="F693" t="s">
        <v>19</v>
      </c>
      <c r="G693">
        <v>1</v>
      </c>
      <c r="H693" t="s">
        <v>30</v>
      </c>
      <c r="I693" s="1">
        <v>41525</v>
      </c>
      <c r="J693" s="2">
        <f>YEAR(Table1[[#This Row],[DATE]])</f>
        <v>2013</v>
      </c>
      <c r="K693" t="s">
        <v>631</v>
      </c>
      <c r="L693" t="s">
        <v>631</v>
      </c>
      <c r="M693" t="str">
        <f t="array" ref="M693">IF(Table1[[#This Row],[MARK]]=MIN(IF(Table1[YEAR]=Table1[[#This Row],[YEAR]],Table1[MARK])),"Y","N")</f>
        <v>N</v>
      </c>
    </row>
    <row r="694" spans="1:13" x14ac:dyDescent="0.25">
      <c r="B694" s="3">
        <v>10</v>
      </c>
      <c r="C694" t="s">
        <v>15</v>
      </c>
      <c r="D694" t="s">
        <v>100</v>
      </c>
      <c r="E694" s="1">
        <v>22463</v>
      </c>
      <c r="F694" t="s">
        <v>19</v>
      </c>
      <c r="G694">
        <v>1</v>
      </c>
      <c r="H694" t="s">
        <v>344</v>
      </c>
      <c r="I694" s="1">
        <v>29661</v>
      </c>
      <c r="J694" s="2">
        <f>YEAR(Table1[[#This Row],[DATE]])</f>
        <v>1981</v>
      </c>
      <c r="K694" t="s">
        <v>631</v>
      </c>
      <c r="L694" t="s">
        <v>631</v>
      </c>
      <c r="M694" t="str">
        <f t="array" ref="M694">IF(Table1[[#This Row],[MARK]]=MIN(IF(Table1[YEAR]=Table1[[#This Row],[YEAR]],Table1[MARK])),"Y","N")</f>
        <v>Y</v>
      </c>
    </row>
    <row r="695" spans="1:13" x14ac:dyDescent="0.25">
      <c r="B695" s="3">
        <v>10</v>
      </c>
      <c r="C695" t="s">
        <v>117</v>
      </c>
      <c r="D695" t="s">
        <v>100</v>
      </c>
      <c r="E695" s="1">
        <v>22463</v>
      </c>
      <c r="F695" t="s">
        <v>19</v>
      </c>
      <c r="G695">
        <v>1</v>
      </c>
      <c r="H695" t="s">
        <v>137</v>
      </c>
      <c r="I695" s="1">
        <v>30025</v>
      </c>
      <c r="J695" s="2">
        <f>YEAR(Table1[[#This Row],[DATE]])</f>
        <v>1982</v>
      </c>
      <c r="K695" t="s">
        <v>631</v>
      </c>
      <c r="L695" t="s">
        <v>631</v>
      </c>
      <c r="M695" t="str">
        <f t="array" ref="M695">IF(Table1[[#This Row],[MARK]]=MIN(IF(Table1[YEAR]=Table1[[#This Row],[YEAR]],Table1[MARK])),"Y","N")</f>
        <v>Y</v>
      </c>
    </row>
    <row r="696" spans="1:13" x14ac:dyDescent="0.25">
      <c r="A696">
        <v>95</v>
      </c>
      <c r="B696" s="3">
        <v>10</v>
      </c>
      <c r="C696" t="s">
        <v>17</v>
      </c>
      <c r="D696" t="s">
        <v>345</v>
      </c>
      <c r="E696" s="1">
        <v>20680</v>
      </c>
      <c r="F696" t="s">
        <v>346</v>
      </c>
      <c r="G696">
        <v>1</v>
      </c>
      <c r="H696" t="s">
        <v>347</v>
      </c>
      <c r="I696" s="1">
        <v>30842</v>
      </c>
      <c r="J696" s="2">
        <f>YEAR(Table1[[#This Row],[DATE]])</f>
        <v>1984</v>
      </c>
      <c r="K696" t="s">
        <v>631</v>
      </c>
      <c r="L696" t="s">
        <v>631</v>
      </c>
      <c r="M696" t="str">
        <f t="array" ref="M696">IF(Table1[[#This Row],[MARK]]=MIN(IF(Table1[YEAR]=Table1[[#This Row],[YEAR]],Table1[MARK])),"Y","N")</f>
        <v>N</v>
      </c>
    </row>
    <row r="697" spans="1:13" x14ac:dyDescent="0.25">
      <c r="A697">
        <v>95</v>
      </c>
      <c r="B697" s="3">
        <v>10</v>
      </c>
      <c r="C697" t="s">
        <v>43</v>
      </c>
      <c r="D697" t="s">
        <v>348</v>
      </c>
      <c r="E697" s="1">
        <v>23250</v>
      </c>
      <c r="F697" t="s">
        <v>93</v>
      </c>
      <c r="G697">
        <v>1</v>
      </c>
      <c r="H697" t="s">
        <v>12</v>
      </c>
      <c r="I697" s="1">
        <v>31639</v>
      </c>
      <c r="J697" s="2">
        <f>YEAR(Table1[[#This Row],[DATE]])</f>
        <v>1986</v>
      </c>
      <c r="K697" t="s">
        <v>631</v>
      </c>
      <c r="L697" t="s">
        <v>631</v>
      </c>
      <c r="M697" t="str">
        <f t="array" ref="M697">IF(Table1[[#This Row],[MARK]]=MIN(IF(Table1[YEAR]=Table1[[#This Row],[YEAR]],Table1[MARK])),"Y","N")</f>
        <v>Y</v>
      </c>
    </row>
    <row r="698" spans="1:13" x14ac:dyDescent="0.25">
      <c r="A698">
        <v>95</v>
      </c>
      <c r="B698" s="3">
        <v>10</v>
      </c>
      <c r="C698" t="s">
        <v>40</v>
      </c>
      <c r="D698" t="s">
        <v>349</v>
      </c>
      <c r="E698" s="1">
        <v>23624</v>
      </c>
      <c r="F698" t="s">
        <v>350</v>
      </c>
      <c r="G698">
        <v>1</v>
      </c>
      <c r="H698" t="s">
        <v>351</v>
      </c>
      <c r="I698" s="1">
        <v>32346</v>
      </c>
      <c r="J698" s="2">
        <f>YEAR(Table1[[#This Row],[DATE]])</f>
        <v>1988</v>
      </c>
      <c r="K698" t="s">
        <v>631</v>
      </c>
      <c r="L698" t="s">
        <v>631</v>
      </c>
      <c r="M698" t="str">
        <f t="array" ref="M698">IF(Table1[[#This Row],[MARK]]=MIN(IF(Table1[YEAR]=Table1[[#This Row],[YEAR]],Table1[MARK])),"Y","N")</f>
        <v>N</v>
      </c>
    </row>
    <row r="699" spans="1:13" x14ac:dyDescent="0.25">
      <c r="B699" s="3">
        <v>10</v>
      </c>
      <c r="C699" t="s">
        <v>69</v>
      </c>
      <c r="D699" t="s">
        <v>90</v>
      </c>
      <c r="E699" s="1">
        <v>24524</v>
      </c>
      <c r="F699" t="s">
        <v>19</v>
      </c>
      <c r="G699">
        <v>1</v>
      </c>
      <c r="H699" t="s">
        <v>35</v>
      </c>
      <c r="I699" s="1">
        <v>33095</v>
      </c>
      <c r="J699" s="2">
        <f>YEAR(Table1[[#This Row],[DATE]])</f>
        <v>1990</v>
      </c>
      <c r="K699" t="s">
        <v>631</v>
      </c>
      <c r="L699" t="s">
        <v>631</v>
      </c>
      <c r="M699" t="str">
        <f t="array" ref="M699">IF(Table1[[#This Row],[MARK]]=MIN(IF(Table1[YEAR]=Table1[[#This Row],[YEAR]],Table1[MARK])),"Y","N")</f>
        <v>N</v>
      </c>
    </row>
    <row r="700" spans="1:13" x14ac:dyDescent="0.25">
      <c r="B700" s="3">
        <v>10</v>
      </c>
      <c r="C700" t="s">
        <v>117</v>
      </c>
      <c r="D700" t="s">
        <v>154</v>
      </c>
      <c r="E700" s="1">
        <v>24158</v>
      </c>
      <c r="F700" t="s">
        <v>19</v>
      </c>
      <c r="G700">
        <v>3</v>
      </c>
      <c r="H700" t="s">
        <v>146</v>
      </c>
      <c r="I700" s="1">
        <v>33252</v>
      </c>
      <c r="J700" s="2">
        <f>YEAR(Table1[[#This Row],[DATE]])</f>
        <v>1991</v>
      </c>
      <c r="K700" t="s">
        <v>631</v>
      </c>
      <c r="L700" t="s">
        <v>631</v>
      </c>
      <c r="M700" t="str">
        <f t="array" ref="M700">IF(Table1[[#This Row],[MARK]]=MIN(IF(Table1[YEAR]=Table1[[#This Row],[YEAR]],Table1[MARK])),"Y","N")</f>
        <v>N</v>
      </c>
    </row>
    <row r="701" spans="1:13" x14ac:dyDescent="0.25">
      <c r="B701" s="3">
        <v>10</v>
      </c>
      <c r="C701" t="s">
        <v>47</v>
      </c>
      <c r="D701" t="s">
        <v>114</v>
      </c>
      <c r="E701" s="1">
        <v>22008</v>
      </c>
      <c r="F701" t="s">
        <v>115</v>
      </c>
      <c r="G701" t="s">
        <v>171</v>
      </c>
      <c r="H701" t="s">
        <v>246</v>
      </c>
      <c r="I701" s="1">
        <v>33817</v>
      </c>
      <c r="J701" s="2">
        <f>YEAR(Table1[[#This Row],[DATE]])</f>
        <v>1992</v>
      </c>
      <c r="K701" t="s">
        <v>631</v>
      </c>
      <c r="L701" t="s">
        <v>631</v>
      </c>
      <c r="M701" t="str">
        <f t="array" ref="M701">IF(Table1[[#This Row],[MARK]]=MIN(IF(Table1[YEAR]=Table1[[#This Row],[YEAR]],Table1[MARK])),"Y","N")</f>
        <v>N</v>
      </c>
    </row>
    <row r="702" spans="1:13" x14ac:dyDescent="0.25">
      <c r="B702" s="3">
        <v>10</v>
      </c>
      <c r="C702" t="s">
        <v>57</v>
      </c>
      <c r="D702" t="s">
        <v>114</v>
      </c>
      <c r="E702" s="1">
        <v>22008</v>
      </c>
      <c r="F702" t="s">
        <v>115</v>
      </c>
      <c r="G702" t="s">
        <v>141</v>
      </c>
      <c r="H702" t="s">
        <v>116</v>
      </c>
      <c r="I702" s="1">
        <v>34195</v>
      </c>
      <c r="J702" s="2">
        <f>YEAR(Table1[[#This Row],[DATE]])</f>
        <v>1993</v>
      </c>
      <c r="K702" t="s">
        <v>630</v>
      </c>
      <c r="L702" t="s">
        <v>631</v>
      </c>
      <c r="M702" t="str">
        <f t="array" ref="M702">IF(Table1[[#This Row],[MARK]]=MIN(IF(Table1[YEAR]=Table1[[#This Row],[YEAR]],Table1[MARK])),"Y","N")</f>
        <v>N</v>
      </c>
    </row>
    <row r="703" spans="1:13" x14ac:dyDescent="0.25">
      <c r="B703" s="3">
        <v>10</v>
      </c>
      <c r="C703" t="s">
        <v>43</v>
      </c>
      <c r="D703" t="s">
        <v>189</v>
      </c>
      <c r="E703" s="1">
        <v>24688</v>
      </c>
      <c r="F703" t="s">
        <v>19</v>
      </c>
      <c r="G703">
        <v>1</v>
      </c>
      <c r="H703" t="s">
        <v>105</v>
      </c>
      <c r="I703" s="1">
        <v>34441</v>
      </c>
      <c r="J703" s="2">
        <f>YEAR(Table1[[#This Row],[DATE]])</f>
        <v>1994</v>
      </c>
      <c r="K703" t="s">
        <v>631</v>
      </c>
      <c r="L703" t="s">
        <v>631</v>
      </c>
      <c r="M703" t="str">
        <f t="array" ref="M703">IF(Table1[[#This Row],[MARK]]=MIN(IF(Table1[YEAR]=Table1[[#This Row],[YEAR]],Table1[MARK])),"Y","N")</f>
        <v>N</v>
      </c>
    </row>
    <row r="704" spans="1:13" x14ac:dyDescent="0.25">
      <c r="B704" s="3">
        <v>10</v>
      </c>
      <c r="C704" t="s">
        <v>43</v>
      </c>
      <c r="D704" t="s">
        <v>154</v>
      </c>
      <c r="E704" s="1">
        <v>24158</v>
      </c>
      <c r="F704" t="s">
        <v>19</v>
      </c>
      <c r="G704">
        <v>1</v>
      </c>
      <c r="H704" t="s">
        <v>12</v>
      </c>
      <c r="I704" s="1">
        <v>34576</v>
      </c>
      <c r="J704" s="2">
        <f>YEAR(Table1[[#This Row],[DATE]])</f>
        <v>1994</v>
      </c>
      <c r="K704" t="s">
        <v>631</v>
      </c>
      <c r="L704" t="s">
        <v>631</v>
      </c>
      <c r="M704" t="str">
        <f t="array" ref="M704">IF(Table1[[#This Row],[MARK]]=MIN(IF(Table1[YEAR]=Table1[[#This Row],[YEAR]],Table1[MARK])),"Y","N")</f>
        <v>N</v>
      </c>
    </row>
    <row r="705" spans="2:13" x14ac:dyDescent="0.25">
      <c r="B705" s="3">
        <v>10</v>
      </c>
      <c r="C705" t="s">
        <v>52</v>
      </c>
      <c r="D705" t="s">
        <v>114</v>
      </c>
      <c r="E705" s="1">
        <v>22008</v>
      </c>
      <c r="F705" t="s">
        <v>115</v>
      </c>
      <c r="G705">
        <v>1</v>
      </c>
      <c r="H705" t="s">
        <v>101</v>
      </c>
      <c r="I705" s="1">
        <v>34957</v>
      </c>
      <c r="J705" s="2">
        <f>YEAR(Table1[[#This Row],[DATE]])</f>
        <v>1995</v>
      </c>
      <c r="K705" t="s">
        <v>631</v>
      </c>
      <c r="L705" t="s">
        <v>631</v>
      </c>
      <c r="M705" t="str">
        <f t="array" ref="M705">IF(Table1[[#This Row],[MARK]]=MIN(IF(Table1[YEAR]=Table1[[#This Row],[YEAR]],Table1[MARK])),"Y","N")</f>
        <v>N</v>
      </c>
    </row>
    <row r="706" spans="2:13" x14ac:dyDescent="0.25">
      <c r="B706" s="3">
        <v>10</v>
      </c>
      <c r="C706" t="s">
        <v>40</v>
      </c>
      <c r="D706" t="s">
        <v>219</v>
      </c>
      <c r="E706" s="1">
        <v>26592</v>
      </c>
      <c r="F706" t="s">
        <v>19</v>
      </c>
      <c r="G706">
        <v>1</v>
      </c>
      <c r="H706" t="s">
        <v>275</v>
      </c>
      <c r="I706" s="1">
        <v>35168</v>
      </c>
      <c r="J706" s="2">
        <f>YEAR(Table1[[#This Row],[DATE]])</f>
        <v>1996</v>
      </c>
      <c r="K706" t="s">
        <v>631</v>
      </c>
      <c r="L706" t="s">
        <v>631</v>
      </c>
      <c r="M706" t="str">
        <f t="array" ref="M706">IF(Table1[[#This Row],[MARK]]=MIN(IF(Table1[YEAR]=Table1[[#This Row],[YEAR]],Table1[MARK])),"Y","N")</f>
        <v>N</v>
      </c>
    </row>
    <row r="707" spans="2:13" x14ac:dyDescent="0.25">
      <c r="B707" s="3">
        <v>10</v>
      </c>
      <c r="C707" t="s">
        <v>52</v>
      </c>
      <c r="D707" t="s">
        <v>177</v>
      </c>
      <c r="E707" s="1">
        <v>25090</v>
      </c>
      <c r="F707" t="s">
        <v>19</v>
      </c>
      <c r="G707" t="s">
        <v>45</v>
      </c>
      <c r="H707" t="s">
        <v>82</v>
      </c>
      <c r="I707" s="1">
        <v>35230</v>
      </c>
      <c r="J707" s="2">
        <f>YEAR(Table1[[#This Row],[DATE]])</f>
        <v>1996</v>
      </c>
      <c r="K707" t="s">
        <v>631</v>
      </c>
      <c r="L707" t="s">
        <v>631</v>
      </c>
      <c r="M707" t="str">
        <f t="array" ref="M707">IF(Table1[[#This Row],[MARK]]=MIN(IF(Table1[YEAR]=Table1[[#This Row],[YEAR]],Table1[MARK])),"Y","N")</f>
        <v>N</v>
      </c>
    </row>
    <row r="708" spans="2:13" x14ac:dyDescent="0.25">
      <c r="B708" s="3">
        <v>10</v>
      </c>
      <c r="C708" t="s">
        <v>31</v>
      </c>
      <c r="D708" t="s">
        <v>189</v>
      </c>
      <c r="E708" s="1">
        <v>24688</v>
      </c>
      <c r="F708" t="s">
        <v>19</v>
      </c>
      <c r="G708">
        <v>2</v>
      </c>
      <c r="H708" t="s">
        <v>82</v>
      </c>
      <c r="I708" s="1">
        <v>35231</v>
      </c>
      <c r="J708" s="2">
        <f>YEAR(Table1[[#This Row],[DATE]])</f>
        <v>1996</v>
      </c>
      <c r="K708" t="s">
        <v>631</v>
      </c>
      <c r="L708" t="s">
        <v>631</v>
      </c>
      <c r="M708" t="str">
        <f t="array" ref="M708">IF(Table1[[#This Row],[MARK]]=MIN(IF(Table1[YEAR]=Table1[[#This Row],[YEAR]],Table1[MARK])),"Y","N")</f>
        <v>N</v>
      </c>
    </row>
    <row r="709" spans="2:13" x14ac:dyDescent="0.25">
      <c r="B709" s="3">
        <v>10</v>
      </c>
      <c r="C709" t="s">
        <v>21</v>
      </c>
      <c r="D709" t="s">
        <v>189</v>
      </c>
      <c r="E709" s="1">
        <v>24688</v>
      </c>
      <c r="F709" t="s">
        <v>19</v>
      </c>
      <c r="G709" t="s">
        <v>157</v>
      </c>
      <c r="H709" t="s">
        <v>82</v>
      </c>
      <c r="I709" s="1">
        <v>35231</v>
      </c>
      <c r="J709" s="2">
        <f>YEAR(Table1[[#This Row],[DATE]])</f>
        <v>1996</v>
      </c>
      <c r="K709" t="s">
        <v>631</v>
      </c>
      <c r="L709" t="s">
        <v>631</v>
      </c>
      <c r="M709" t="str">
        <f t="array" ref="M709">IF(Table1[[#This Row],[MARK]]=MIN(IF(Table1[YEAR]=Table1[[#This Row],[YEAR]],Table1[MARK])),"Y","N")</f>
        <v>N</v>
      </c>
    </row>
    <row r="710" spans="2:13" x14ac:dyDescent="0.25">
      <c r="B710" s="3">
        <v>10</v>
      </c>
      <c r="C710" t="s">
        <v>54</v>
      </c>
      <c r="D710" t="s">
        <v>177</v>
      </c>
      <c r="E710" s="1">
        <v>25090</v>
      </c>
      <c r="F710" t="s">
        <v>19</v>
      </c>
      <c r="G710">
        <v>4</v>
      </c>
      <c r="H710" t="s">
        <v>23</v>
      </c>
      <c r="I710" s="1">
        <v>35249</v>
      </c>
      <c r="J710" s="2">
        <f>YEAR(Table1[[#This Row],[DATE]])</f>
        <v>1996</v>
      </c>
      <c r="K710" t="s">
        <v>631</v>
      </c>
      <c r="L710" t="s">
        <v>631</v>
      </c>
      <c r="M710" t="str">
        <f t="array" ref="M710">IF(Table1[[#This Row],[MARK]]=MIN(IF(Table1[YEAR]=Table1[[#This Row],[YEAR]],Table1[MARK])),"Y","N")</f>
        <v>N</v>
      </c>
    </row>
    <row r="711" spans="2:13" x14ac:dyDescent="0.25">
      <c r="B711" s="3">
        <v>10</v>
      </c>
      <c r="C711" t="s">
        <v>78</v>
      </c>
      <c r="D711" t="s">
        <v>80</v>
      </c>
      <c r="E711" s="1">
        <v>24822</v>
      </c>
      <c r="F711" t="s">
        <v>81</v>
      </c>
      <c r="G711" t="s">
        <v>171</v>
      </c>
      <c r="H711" t="s">
        <v>82</v>
      </c>
      <c r="I711" s="1">
        <v>35273</v>
      </c>
      <c r="J711" s="2">
        <f>YEAR(Table1[[#This Row],[DATE]])</f>
        <v>1996</v>
      </c>
      <c r="K711" t="s">
        <v>631</v>
      </c>
      <c r="L711" t="s">
        <v>631</v>
      </c>
      <c r="M711" t="str">
        <f t="array" ref="M711">IF(Table1[[#This Row],[MARK]]=MIN(IF(Table1[YEAR]=Table1[[#This Row],[YEAR]],Table1[MARK])),"Y","N")</f>
        <v>N</v>
      </c>
    </row>
    <row r="712" spans="2:13" x14ac:dyDescent="0.25">
      <c r="B712" s="3">
        <v>10</v>
      </c>
      <c r="C712" t="s">
        <v>70</v>
      </c>
      <c r="D712" t="s">
        <v>189</v>
      </c>
      <c r="E712" s="1">
        <v>24688</v>
      </c>
      <c r="F712" t="s">
        <v>19</v>
      </c>
      <c r="G712">
        <v>5</v>
      </c>
      <c r="H712" t="s">
        <v>82</v>
      </c>
      <c r="I712" s="1">
        <v>35273</v>
      </c>
      <c r="J712" s="2">
        <f>YEAR(Table1[[#This Row],[DATE]])</f>
        <v>1996</v>
      </c>
      <c r="K712" t="s">
        <v>631</v>
      </c>
      <c r="L712" t="s">
        <v>631</v>
      </c>
      <c r="M712" t="str">
        <f t="array" ref="M712">IF(Table1[[#This Row],[MARK]]=MIN(IF(Table1[YEAR]=Table1[[#This Row],[YEAR]],Table1[MARK])),"Y","N")</f>
        <v>N</v>
      </c>
    </row>
    <row r="713" spans="2:13" x14ac:dyDescent="0.25">
      <c r="B713" s="3">
        <v>10</v>
      </c>
      <c r="C713" t="s">
        <v>161</v>
      </c>
      <c r="D713" t="s">
        <v>154</v>
      </c>
      <c r="E713" s="1">
        <v>24158</v>
      </c>
      <c r="F713" t="s">
        <v>19</v>
      </c>
      <c r="G713" t="s">
        <v>157</v>
      </c>
      <c r="H713" t="s">
        <v>82</v>
      </c>
      <c r="I713" s="1">
        <v>35273</v>
      </c>
      <c r="J713" s="2">
        <f>YEAR(Table1[[#This Row],[DATE]])</f>
        <v>1996</v>
      </c>
      <c r="K713" t="s">
        <v>631</v>
      </c>
      <c r="L713" t="s">
        <v>631</v>
      </c>
      <c r="M713" t="str">
        <f t="array" ref="M713">IF(Table1[[#This Row],[MARK]]=MIN(IF(Table1[YEAR]=Table1[[#This Row],[YEAR]],Table1[MARK])),"Y","N")</f>
        <v>N</v>
      </c>
    </row>
    <row r="714" spans="2:13" x14ac:dyDescent="0.25">
      <c r="B714" s="3">
        <v>10</v>
      </c>
      <c r="C714" t="s">
        <v>9</v>
      </c>
      <c r="D714" t="s">
        <v>318</v>
      </c>
      <c r="E714" s="1">
        <v>27368</v>
      </c>
      <c r="F714" t="s">
        <v>19</v>
      </c>
      <c r="G714" t="s">
        <v>29</v>
      </c>
      <c r="H714" t="s">
        <v>86</v>
      </c>
      <c r="I714" s="1">
        <v>35593</v>
      </c>
      <c r="J714" s="2">
        <f>YEAR(Table1[[#This Row],[DATE]])</f>
        <v>1997</v>
      </c>
      <c r="K714" t="s">
        <v>631</v>
      </c>
      <c r="L714" t="s">
        <v>631</v>
      </c>
      <c r="M714" t="str">
        <f t="array" ref="M714">IF(Table1[[#This Row],[MARK]]=MIN(IF(Table1[YEAR]=Table1[[#This Row],[YEAR]],Table1[MARK])),"Y","N")</f>
        <v>N</v>
      </c>
    </row>
    <row r="715" spans="2:13" x14ac:dyDescent="0.25">
      <c r="B715" s="3">
        <v>10</v>
      </c>
      <c r="C715" t="s">
        <v>229</v>
      </c>
      <c r="D715" t="s">
        <v>104</v>
      </c>
      <c r="E715" s="1">
        <v>27028</v>
      </c>
      <c r="F715" t="s">
        <v>73</v>
      </c>
      <c r="G715" t="s">
        <v>71</v>
      </c>
      <c r="H715" t="s">
        <v>59</v>
      </c>
      <c r="I715" s="1">
        <v>35645</v>
      </c>
      <c r="J715" s="2">
        <f>YEAR(Table1[[#This Row],[DATE]])</f>
        <v>1997</v>
      </c>
      <c r="K715" t="s">
        <v>630</v>
      </c>
      <c r="L715" t="s">
        <v>631</v>
      </c>
      <c r="M715" t="str">
        <f t="array" ref="M715">IF(Table1[[#This Row],[MARK]]=MIN(IF(Table1[YEAR]=Table1[[#This Row],[YEAR]],Table1[MARK])),"Y","N")</f>
        <v>N</v>
      </c>
    </row>
    <row r="716" spans="2:13" x14ac:dyDescent="0.25">
      <c r="B716" s="3">
        <v>10</v>
      </c>
      <c r="C716" t="s">
        <v>50</v>
      </c>
      <c r="D716" t="s">
        <v>104</v>
      </c>
      <c r="E716" s="1">
        <v>27028</v>
      </c>
      <c r="F716" t="s">
        <v>73</v>
      </c>
      <c r="G716">
        <v>1</v>
      </c>
      <c r="H716" t="s">
        <v>75</v>
      </c>
      <c r="I716" s="1">
        <v>35862</v>
      </c>
      <c r="J716" s="2">
        <f>YEAR(Table1[[#This Row],[DATE]])</f>
        <v>1998</v>
      </c>
      <c r="K716" t="s">
        <v>631</v>
      </c>
      <c r="L716" t="s">
        <v>631</v>
      </c>
      <c r="M716" t="str">
        <f t="array" ref="M716">IF(Table1[[#This Row],[MARK]]=MIN(IF(Table1[YEAR]=Table1[[#This Row],[YEAR]],Table1[MARK])),"Y","N")</f>
        <v>N</v>
      </c>
    </row>
    <row r="717" spans="2:13" x14ac:dyDescent="0.25">
      <c r="B717" s="3">
        <v>10</v>
      </c>
      <c r="C717" t="s">
        <v>40</v>
      </c>
      <c r="D717" t="s">
        <v>178</v>
      </c>
      <c r="E717" s="1">
        <v>27422</v>
      </c>
      <c r="F717" t="s">
        <v>19</v>
      </c>
      <c r="G717" t="s">
        <v>136</v>
      </c>
      <c r="H717" t="s">
        <v>203</v>
      </c>
      <c r="I717" s="1">
        <v>35965</v>
      </c>
      <c r="J717" s="2">
        <f>YEAR(Table1[[#This Row],[DATE]])</f>
        <v>1998</v>
      </c>
      <c r="K717" t="s">
        <v>631</v>
      </c>
      <c r="L717" t="s">
        <v>631</v>
      </c>
      <c r="M717" t="str">
        <f t="array" ref="M717">IF(Table1[[#This Row],[MARK]]=MIN(IF(Table1[YEAR]=Table1[[#This Row],[YEAR]],Table1[MARK])),"Y","N")</f>
        <v>N</v>
      </c>
    </row>
    <row r="718" spans="2:13" x14ac:dyDescent="0.25">
      <c r="B718" s="3">
        <v>10</v>
      </c>
      <c r="C718" t="s">
        <v>70</v>
      </c>
      <c r="D718" t="s">
        <v>102</v>
      </c>
      <c r="E718" s="1">
        <v>24747</v>
      </c>
      <c r="F718" t="s">
        <v>103</v>
      </c>
      <c r="G718">
        <v>1</v>
      </c>
      <c r="H718" t="s">
        <v>352</v>
      </c>
      <c r="I718" s="1">
        <v>35992</v>
      </c>
      <c r="J718" s="2">
        <f>YEAR(Table1[[#This Row],[DATE]])</f>
        <v>1998</v>
      </c>
      <c r="K718" t="s">
        <v>631</v>
      </c>
      <c r="L718" t="s">
        <v>631</v>
      </c>
      <c r="M718" t="str">
        <f t="array" ref="M718">IF(Table1[[#This Row],[MARK]]=MIN(IF(Table1[YEAR]=Table1[[#This Row],[YEAR]],Table1[MARK])),"Y","N")</f>
        <v>N</v>
      </c>
    </row>
    <row r="719" spans="2:13" x14ac:dyDescent="0.25">
      <c r="B719" s="3">
        <v>10</v>
      </c>
      <c r="C719" t="s">
        <v>205</v>
      </c>
      <c r="D719" t="s">
        <v>104</v>
      </c>
      <c r="E719" s="1">
        <v>27028</v>
      </c>
      <c r="F719" t="s">
        <v>73</v>
      </c>
      <c r="G719">
        <v>2</v>
      </c>
      <c r="H719" t="s">
        <v>250</v>
      </c>
      <c r="I719" s="1">
        <v>35997</v>
      </c>
      <c r="J719" s="2">
        <f>YEAR(Table1[[#This Row],[DATE]])</f>
        <v>1998</v>
      </c>
      <c r="K719" t="s">
        <v>631</v>
      </c>
      <c r="L719" t="s">
        <v>631</v>
      </c>
      <c r="M719" t="str">
        <f t="array" ref="M719">IF(Table1[[#This Row],[MARK]]=MIN(IF(Table1[YEAR]=Table1[[#This Row],[YEAR]],Table1[MARK])),"Y","N")</f>
        <v>N</v>
      </c>
    </row>
    <row r="720" spans="2:13" x14ac:dyDescent="0.25">
      <c r="B720" s="3">
        <v>10</v>
      </c>
      <c r="C720" t="s">
        <v>50</v>
      </c>
      <c r="D720" t="s">
        <v>119</v>
      </c>
      <c r="E720" s="1">
        <v>27849</v>
      </c>
      <c r="F720" t="s">
        <v>120</v>
      </c>
      <c r="G720" t="s">
        <v>233</v>
      </c>
      <c r="H720" t="s">
        <v>23</v>
      </c>
      <c r="I720" s="1">
        <v>36032</v>
      </c>
      <c r="J720" s="2">
        <f>YEAR(Table1[[#This Row],[DATE]])</f>
        <v>1998</v>
      </c>
      <c r="K720" t="s">
        <v>631</v>
      </c>
      <c r="L720" t="s">
        <v>631</v>
      </c>
      <c r="M720" t="str">
        <f t="array" ref="M720">IF(Table1[[#This Row],[MARK]]=MIN(IF(Table1[YEAR]=Table1[[#This Row],[YEAR]],Table1[MARK])),"Y","N")</f>
        <v>N</v>
      </c>
    </row>
    <row r="721" spans="1:13" x14ac:dyDescent="0.25">
      <c r="B721" s="3">
        <v>10</v>
      </c>
      <c r="C721" t="s">
        <v>50</v>
      </c>
      <c r="D721" t="s">
        <v>177</v>
      </c>
      <c r="E721" s="1">
        <v>25090</v>
      </c>
      <c r="F721" t="s">
        <v>19</v>
      </c>
      <c r="G721" t="s">
        <v>85</v>
      </c>
      <c r="H721" t="s">
        <v>23</v>
      </c>
      <c r="I721" s="1">
        <v>36032</v>
      </c>
      <c r="J721" s="2">
        <f>YEAR(Table1[[#This Row],[DATE]])</f>
        <v>1998</v>
      </c>
      <c r="K721" t="s">
        <v>631</v>
      </c>
      <c r="L721" t="s">
        <v>631</v>
      </c>
      <c r="M721" t="str">
        <f t="array" ref="M721">IF(Table1[[#This Row],[MARK]]=MIN(IF(Table1[YEAR]=Table1[[#This Row],[YEAR]],Table1[MARK])),"Y","N")</f>
        <v>N</v>
      </c>
    </row>
    <row r="722" spans="1:13" x14ac:dyDescent="0.25">
      <c r="B722" s="3">
        <v>10</v>
      </c>
      <c r="C722" t="s">
        <v>21</v>
      </c>
      <c r="D722" t="s">
        <v>119</v>
      </c>
      <c r="E722" s="1">
        <v>27849</v>
      </c>
      <c r="F722" t="s">
        <v>120</v>
      </c>
      <c r="G722">
        <v>3</v>
      </c>
      <c r="H722" t="s">
        <v>127</v>
      </c>
      <c r="I722" s="1">
        <v>36055</v>
      </c>
      <c r="J722" s="2">
        <f>YEAR(Table1[[#This Row],[DATE]])</f>
        <v>1998</v>
      </c>
      <c r="K722" t="s">
        <v>631</v>
      </c>
      <c r="L722" t="s">
        <v>631</v>
      </c>
      <c r="M722" t="str">
        <f t="array" ref="M722">IF(Table1[[#This Row],[MARK]]=MIN(IF(Table1[YEAR]=Table1[[#This Row],[YEAR]],Table1[MARK])),"Y","N")</f>
        <v>N</v>
      </c>
    </row>
    <row r="723" spans="1:13" x14ac:dyDescent="0.25">
      <c r="A723">
        <v>95</v>
      </c>
      <c r="B723" s="3">
        <v>10</v>
      </c>
      <c r="C723" t="s">
        <v>117</v>
      </c>
      <c r="D723" t="s">
        <v>353</v>
      </c>
      <c r="E723" s="1">
        <v>25597</v>
      </c>
      <c r="F723" t="s">
        <v>354</v>
      </c>
      <c r="G723" t="s">
        <v>123</v>
      </c>
      <c r="H723" t="s">
        <v>355</v>
      </c>
      <c r="I723" s="1">
        <v>36142</v>
      </c>
      <c r="J723" s="2">
        <f>YEAR(Table1[[#This Row],[DATE]])</f>
        <v>1998</v>
      </c>
      <c r="K723" t="s">
        <v>631</v>
      </c>
      <c r="L723" t="s">
        <v>631</v>
      </c>
      <c r="M723" t="str">
        <f t="array" ref="M723">IF(Table1[[#This Row],[MARK]]=MIN(IF(Table1[YEAR]=Table1[[#This Row],[YEAR]],Table1[MARK])),"Y","N")</f>
        <v>N</v>
      </c>
    </row>
    <row r="724" spans="1:13" x14ac:dyDescent="0.25">
      <c r="A724">
        <v>95</v>
      </c>
      <c r="B724" s="3">
        <v>10</v>
      </c>
      <c r="C724" t="s">
        <v>31</v>
      </c>
      <c r="D724" t="s">
        <v>356</v>
      </c>
      <c r="E724" s="1">
        <v>27375</v>
      </c>
      <c r="F724" t="s">
        <v>290</v>
      </c>
      <c r="G724">
        <v>3</v>
      </c>
      <c r="H724" t="s">
        <v>180</v>
      </c>
      <c r="I724" s="1">
        <v>36324</v>
      </c>
      <c r="J724" s="2">
        <f>YEAR(Table1[[#This Row],[DATE]])</f>
        <v>1999</v>
      </c>
      <c r="K724" t="s">
        <v>631</v>
      </c>
      <c r="L724" t="s">
        <v>631</v>
      </c>
      <c r="M724" t="str">
        <f t="array" ref="M724">IF(Table1[[#This Row],[MARK]]=MIN(IF(Table1[YEAR]=Table1[[#This Row],[YEAR]],Table1[MARK])),"Y","N")</f>
        <v>N</v>
      </c>
    </row>
    <row r="725" spans="1:13" x14ac:dyDescent="0.25">
      <c r="B725" s="3">
        <v>10</v>
      </c>
      <c r="C725" t="s">
        <v>49</v>
      </c>
      <c r="D725" t="s">
        <v>102</v>
      </c>
      <c r="E725" s="1">
        <v>24747</v>
      </c>
      <c r="F725" t="s">
        <v>103</v>
      </c>
      <c r="G725" t="s">
        <v>328</v>
      </c>
      <c r="H725" t="s">
        <v>23</v>
      </c>
      <c r="I725" s="1">
        <v>36343</v>
      </c>
      <c r="J725" s="2">
        <f>YEAR(Table1[[#This Row],[DATE]])</f>
        <v>1999</v>
      </c>
      <c r="K725" t="s">
        <v>631</v>
      </c>
      <c r="L725" t="s">
        <v>631</v>
      </c>
      <c r="M725" t="str">
        <f t="array" ref="M725">IF(Table1[[#This Row],[MARK]]=MIN(IF(Table1[YEAR]=Table1[[#This Row],[YEAR]],Table1[MARK])),"Y","N")</f>
        <v>N</v>
      </c>
    </row>
    <row r="726" spans="1:13" x14ac:dyDescent="0.25">
      <c r="B726" s="3">
        <v>10</v>
      </c>
      <c r="C726" t="s">
        <v>43</v>
      </c>
      <c r="D726" t="s">
        <v>356</v>
      </c>
      <c r="E726" s="1">
        <v>27375</v>
      </c>
      <c r="F726" t="s">
        <v>290</v>
      </c>
      <c r="G726">
        <v>2</v>
      </c>
      <c r="H726" t="s">
        <v>98</v>
      </c>
      <c r="I726" s="1">
        <v>36346</v>
      </c>
      <c r="J726" s="2">
        <f>YEAR(Table1[[#This Row],[DATE]])</f>
        <v>1999</v>
      </c>
      <c r="K726" t="s">
        <v>631</v>
      </c>
      <c r="L726" t="s">
        <v>631</v>
      </c>
      <c r="M726" t="str">
        <f t="array" ref="M726">IF(Table1[[#This Row],[MARK]]=MIN(IF(Table1[YEAR]=Table1[[#This Row],[YEAR]],Table1[MARK])),"Y","N")</f>
        <v>N</v>
      </c>
    </row>
    <row r="727" spans="1:13" x14ac:dyDescent="0.25">
      <c r="B727" s="3">
        <v>10</v>
      </c>
      <c r="C727" t="s">
        <v>27</v>
      </c>
      <c r="D727" t="s">
        <v>119</v>
      </c>
      <c r="E727" s="1">
        <v>27849</v>
      </c>
      <c r="F727" t="s">
        <v>120</v>
      </c>
      <c r="G727">
        <v>4</v>
      </c>
      <c r="H727" t="s">
        <v>64</v>
      </c>
      <c r="I727" s="1">
        <v>36394</v>
      </c>
      <c r="J727" s="2">
        <f>YEAR(Table1[[#This Row],[DATE]])</f>
        <v>1999</v>
      </c>
      <c r="K727" t="s">
        <v>630</v>
      </c>
      <c r="L727" t="s">
        <v>631</v>
      </c>
      <c r="M727" t="str">
        <f t="array" ref="M727">IF(Table1[[#This Row],[MARK]]=MIN(IF(Table1[YEAR]=Table1[[#This Row],[YEAR]],Table1[MARK])),"Y","N")</f>
        <v>N</v>
      </c>
    </row>
    <row r="728" spans="1:13" x14ac:dyDescent="0.25">
      <c r="B728" s="3">
        <v>10</v>
      </c>
      <c r="C728" t="s">
        <v>117</v>
      </c>
      <c r="D728" t="s">
        <v>293</v>
      </c>
      <c r="E728" s="1">
        <v>28052</v>
      </c>
      <c r="F728" t="s">
        <v>19</v>
      </c>
      <c r="G728">
        <v>1</v>
      </c>
      <c r="H728" t="s">
        <v>46</v>
      </c>
      <c r="I728" s="1">
        <v>36701</v>
      </c>
      <c r="J728" s="2">
        <f>YEAR(Table1[[#This Row],[DATE]])</f>
        <v>2000</v>
      </c>
      <c r="K728" t="s">
        <v>631</v>
      </c>
      <c r="L728" t="s">
        <v>631</v>
      </c>
      <c r="M728" t="str">
        <f t="array" ref="M728">IF(Table1[[#This Row],[MARK]]=MIN(IF(Table1[YEAR]=Table1[[#This Row],[YEAR]],Table1[MARK])),"Y","N")</f>
        <v>N</v>
      </c>
    </row>
    <row r="729" spans="1:13" x14ac:dyDescent="0.25">
      <c r="B729" s="3">
        <v>10</v>
      </c>
      <c r="C729" t="s">
        <v>70</v>
      </c>
      <c r="D729" t="s">
        <v>107</v>
      </c>
      <c r="E729" s="1">
        <v>28816</v>
      </c>
      <c r="F729" t="s">
        <v>93</v>
      </c>
      <c r="G729" t="s">
        <v>85</v>
      </c>
      <c r="H729" t="s">
        <v>36</v>
      </c>
      <c r="I729" s="1">
        <v>36707</v>
      </c>
      <c r="J729" s="2">
        <f>YEAR(Table1[[#This Row],[DATE]])</f>
        <v>2000</v>
      </c>
      <c r="K729" t="s">
        <v>631</v>
      </c>
      <c r="L729" t="s">
        <v>631</v>
      </c>
      <c r="M729" t="str">
        <f t="array" ref="M729">IF(Table1[[#This Row],[MARK]]=MIN(IF(Table1[YEAR]=Table1[[#This Row],[YEAR]],Table1[MARK])),"Y","N")</f>
        <v>N</v>
      </c>
    </row>
    <row r="730" spans="1:13" x14ac:dyDescent="0.25">
      <c r="B730" s="3">
        <v>10</v>
      </c>
      <c r="C730" t="s">
        <v>70</v>
      </c>
      <c r="D730" t="s">
        <v>104</v>
      </c>
      <c r="E730" s="1">
        <v>27028</v>
      </c>
      <c r="F730" t="s">
        <v>73</v>
      </c>
      <c r="G730" t="s">
        <v>233</v>
      </c>
      <c r="H730" t="s">
        <v>36</v>
      </c>
      <c r="I730" s="1">
        <v>36707</v>
      </c>
      <c r="J730" s="2">
        <f>YEAR(Table1[[#This Row],[DATE]])</f>
        <v>2000</v>
      </c>
      <c r="K730" t="s">
        <v>631</v>
      </c>
      <c r="L730" t="s">
        <v>631</v>
      </c>
      <c r="M730" t="str">
        <f t="array" ref="M730">IF(Table1[[#This Row],[MARK]]=MIN(IF(Table1[YEAR]=Table1[[#This Row],[YEAR]],Table1[MARK])),"Y","N")</f>
        <v>N</v>
      </c>
    </row>
    <row r="731" spans="1:13" x14ac:dyDescent="0.25">
      <c r="B731" s="3">
        <v>10</v>
      </c>
      <c r="C731" t="s">
        <v>27</v>
      </c>
      <c r="D731" t="s">
        <v>104</v>
      </c>
      <c r="E731" s="1">
        <v>27028</v>
      </c>
      <c r="F731" t="s">
        <v>73</v>
      </c>
      <c r="G731" t="s">
        <v>25</v>
      </c>
      <c r="H731" t="s">
        <v>63</v>
      </c>
      <c r="I731" s="1">
        <v>36735</v>
      </c>
      <c r="J731" s="2">
        <f>YEAR(Table1[[#This Row],[DATE]])</f>
        <v>2000</v>
      </c>
      <c r="K731" t="s">
        <v>631</v>
      </c>
      <c r="L731" t="s">
        <v>631</v>
      </c>
      <c r="M731" t="str">
        <f t="array" ref="M731">IF(Table1[[#This Row],[MARK]]=MIN(IF(Table1[YEAR]=Table1[[#This Row],[YEAR]],Table1[MARK])),"Y","N")</f>
        <v>N</v>
      </c>
    </row>
    <row r="732" spans="1:13" x14ac:dyDescent="0.25">
      <c r="B732" s="3">
        <v>10</v>
      </c>
      <c r="C732" t="s">
        <v>205</v>
      </c>
      <c r="D732" t="s">
        <v>104</v>
      </c>
      <c r="E732" s="1">
        <v>27028</v>
      </c>
      <c r="F732" t="s">
        <v>73</v>
      </c>
      <c r="G732">
        <v>3</v>
      </c>
      <c r="H732" t="s">
        <v>44</v>
      </c>
      <c r="I732" s="1">
        <v>36749</v>
      </c>
      <c r="J732" s="2">
        <f>YEAR(Table1[[#This Row],[DATE]])</f>
        <v>2000</v>
      </c>
      <c r="K732" t="s">
        <v>631</v>
      </c>
      <c r="L732" t="s">
        <v>631</v>
      </c>
      <c r="M732" t="str">
        <f t="array" ref="M732">IF(Table1[[#This Row],[MARK]]=MIN(IF(Table1[YEAR]=Table1[[#This Row],[YEAR]],Table1[MARK])),"Y","N")</f>
        <v>N</v>
      </c>
    </row>
    <row r="733" spans="1:13" x14ac:dyDescent="0.25">
      <c r="B733" s="3">
        <v>10</v>
      </c>
      <c r="C733" t="s">
        <v>31</v>
      </c>
      <c r="D733" t="s">
        <v>269</v>
      </c>
      <c r="E733" s="1">
        <v>28585</v>
      </c>
      <c r="F733" t="s">
        <v>115</v>
      </c>
      <c r="G733" t="s">
        <v>233</v>
      </c>
      <c r="H733" t="s">
        <v>23</v>
      </c>
      <c r="I733" s="1">
        <v>37076</v>
      </c>
      <c r="J733" s="2">
        <f>YEAR(Table1[[#This Row],[DATE]])</f>
        <v>2001</v>
      </c>
      <c r="K733" t="s">
        <v>631</v>
      </c>
      <c r="L733" t="s">
        <v>631</v>
      </c>
      <c r="M733" t="str">
        <f t="array" ref="M733">IF(Table1[[#This Row],[MARK]]=MIN(IF(Table1[YEAR]=Table1[[#This Row],[YEAR]],Table1[MARK])),"Y","N")</f>
        <v>N</v>
      </c>
    </row>
    <row r="734" spans="1:13" x14ac:dyDescent="0.25">
      <c r="B734" s="3">
        <v>10</v>
      </c>
      <c r="D734" t="s">
        <v>261</v>
      </c>
      <c r="E734" s="1">
        <v>27855</v>
      </c>
      <c r="F734" t="s">
        <v>262</v>
      </c>
      <c r="G734" t="s">
        <v>45</v>
      </c>
      <c r="H734" t="s">
        <v>66</v>
      </c>
      <c r="I734" s="1">
        <v>37107</v>
      </c>
      <c r="J734" s="2">
        <f>YEAR(Table1[[#This Row],[DATE]])</f>
        <v>2001</v>
      </c>
      <c r="K734" t="s">
        <v>630</v>
      </c>
      <c r="L734" t="s">
        <v>631</v>
      </c>
      <c r="M734" t="str">
        <f t="array" ref="M734">IF(Table1[[#This Row],[MARK]]=MIN(IF(Table1[YEAR]=Table1[[#This Row],[YEAR]],Table1[MARK])),"Y","N")</f>
        <v>N</v>
      </c>
    </row>
    <row r="735" spans="1:13" x14ac:dyDescent="0.25">
      <c r="B735" s="3">
        <v>10</v>
      </c>
      <c r="C735" t="s">
        <v>9</v>
      </c>
      <c r="D735" t="s">
        <v>206</v>
      </c>
      <c r="E735" s="1">
        <v>28509</v>
      </c>
      <c r="F735" t="s">
        <v>19</v>
      </c>
      <c r="G735" t="s">
        <v>85</v>
      </c>
      <c r="H735" t="s">
        <v>36</v>
      </c>
      <c r="I735" s="1">
        <v>37449</v>
      </c>
      <c r="J735" s="2">
        <f>YEAR(Table1[[#This Row],[DATE]])</f>
        <v>2002</v>
      </c>
      <c r="K735" t="s">
        <v>631</v>
      </c>
      <c r="L735" t="s">
        <v>631</v>
      </c>
      <c r="M735" t="str">
        <f t="array" ref="M735">IF(Table1[[#This Row],[MARK]]=MIN(IF(Table1[YEAR]=Table1[[#This Row],[YEAR]],Table1[MARK])),"Y","N")</f>
        <v>N</v>
      </c>
    </row>
    <row r="736" spans="1:13" x14ac:dyDescent="0.25">
      <c r="B736" s="3">
        <v>10</v>
      </c>
      <c r="C736" t="s">
        <v>47</v>
      </c>
      <c r="D736" t="s">
        <v>293</v>
      </c>
      <c r="E736" s="1">
        <v>28052</v>
      </c>
      <c r="F736" t="s">
        <v>19</v>
      </c>
      <c r="G736">
        <v>1</v>
      </c>
      <c r="H736" t="s">
        <v>44</v>
      </c>
      <c r="I736" s="1">
        <v>37484</v>
      </c>
      <c r="J736" s="2">
        <f>YEAR(Table1[[#This Row],[DATE]])</f>
        <v>2002</v>
      </c>
      <c r="K736" t="s">
        <v>631</v>
      </c>
      <c r="L736" t="s">
        <v>631</v>
      </c>
      <c r="M736" t="str">
        <f t="array" ref="M736">IF(Table1[[#This Row],[MARK]]=MIN(IF(Table1[YEAR]=Table1[[#This Row],[YEAR]],Table1[MARK])),"Y","N")</f>
        <v>N</v>
      </c>
    </row>
    <row r="737" spans="1:13" x14ac:dyDescent="0.25">
      <c r="B737" s="3">
        <v>10</v>
      </c>
      <c r="C737" t="s">
        <v>69</v>
      </c>
      <c r="D737" t="s">
        <v>261</v>
      </c>
      <c r="E737" s="1">
        <v>27855</v>
      </c>
      <c r="F737" t="s">
        <v>262</v>
      </c>
      <c r="G737">
        <v>1</v>
      </c>
      <c r="H737" t="s">
        <v>46</v>
      </c>
      <c r="I737" s="1">
        <v>37704</v>
      </c>
      <c r="J737" s="2">
        <f>YEAR(Table1[[#This Row],[DATE]])</f>
        <v>2003</v>
      </c>
      <c r="K737" t="s">
        <v>631</v>
      </c>
      <c r="L737" t="s">
        <v>631</v>
      </c>
      <c r="M737" t="str">
        <f t="array" ref="M737">IF(Table1[[#This Row],[MARK]]=MIN(IF(Table1[YEAR]=Table1[[#This Row],[YEAR]],Table1[MARK])),"Y","N")</f>
        <v>N</v>
      </c>
    </row>
    <row r="738" spans="1:13" x14ac:dyDescent="0.25">
      <c r="B738" s="3">
        <v>10</v>
      </c>
      <c r="C738" t="s">
        <v>34</v>
      </c>
      <c r="D738" t="s">
        <v>102</v>
      </c>
      <c r="E738" s="1">
        <v>24747</v>
      </c>
      <c r="F738" t="s">
        <v>103</v>
      </c>
      <c r="G738">
        <v>1</v>
      </c>
      <c r="H738" t="s">
        <v>357</v>
      </c>
      <c r="I738" s="1">
        <v>37722</v>
      </c>
      <c r="J738" s="2">
        <f>YEAR(Table1[[#This Row],[DATE]])</f>
        <v>2003</v>
      </c>
      <c r="K738" t="s">
        <v>631</v>
      </c>
      <c r="L738" t="s">
        <v>631</v>
      </c>
      <c r="M738" t="str">
        <f t="array" ref="M738">IF(Table1[[#This Row],[MARK]]=MIN(IF(Table1[YEAR]=Table1[[#This Row],[YEAR]],Table1[MARK])),"Y","N")</f>
        <v>N</v>
      </c>
    </row>
    <row r="739" spans="1:13" x14ac:dyDescent="0.25">
      <c r="B739" s="3">
        <v>10</v>
      </c>
      <c r="C739" t="s">
        <v>15</v>
      </c>
      <c r="D739" t="s">
        <v>223</v>
      </c>
      <c r="E739" s="1">
        <v>27720</v>
      </c>
      <c r="F739" t="s">
        <v>93</v>
      </c>
      <c r="G739">
        <v>1</v>
      </c>
      <c r="H739" t="s">
        <v>358</v>
      </c>
      <c r="I739" s="1">
        <v>37796</v>
      </c>
      <c r="J739" s="2">
        <f>YEAR(Table1[[#This Row],[DATE]])</f>
        <v>2003</v>
      </c>
      <c r="K739" t="s">
        <v>631</v>
      </c>
      <c r="L739" t="s">
        <v>631</v>
      </c>
      <c r="M739" t="str">
        <f t="array" ref="M739">IF(Table1[[#This Row],[MARK]]=MIN(IF(Table1[YEAR]=Table1[[#This Row],[YEAR]],Table1[MARK])),"Y","N")</f>
        <v>N</v>
      </c>
    </row>
    <row r="740" spans="1:13" x14ac:dyDescent="0.25">
      <c r="B740" s="3">
        <v>10</v>
      </c>
      <c r="C740" t="s">
        <v>13</v>
      </c>
      <c r="D740" t="s">
        <v>140</v>
      </c>
      <c r="E740" s="1">
        <v>28463</v>
      </c>
      <c r="F740" t="s">
        <v>19</v>
      </c>
      <c r="G740" t="s">
        <v>197</v>
      </c>
      <c r="H740" t="s">
        <v>44</v>
      </c>
      <c r="I740" s="1">
        <v>37848</v>
      </c>
      <c r="J740" s="2">
        <f>YEAR(Table1[[#This Row],[DATE]])</f>
        <v>2003</v>
      </c>
      <c r="K740" t="s">
        <v>631</v>
      </c>
      <c r="L740" t="s">
        <v>631</v>
      </c>
      <c r="M740" t="str">
        <f t="array" ref="M740">IF(Table1[[#This Row],[MARK]]=MIN(IF(Table1[YEAR]=Table1[[#This Row],[YEAR]],Table1[MARK])),"Y","N")</f>
        <v>N</v>
      </c>
    </row>
    <row r="741" spans="1:13" x14ac:dyDescent="0.25">
      <c r="B741" s="3">
        <v>10</v>
      </c>
      <c r="C741" t="s">
        <v>49</v>
      </c>
      <c r="D741" t="s">
        <v>28</v>
      </c>
      <c r="E741" s="1">
        <v>30278</v>
      </c>
      <c r="F741" t="s">
        <v>11</v>
      </c>
      <c r="G741">
        <v>1</v>
      </c>
      <c r="H741" t="s">
        <v>23</v>
      </c>
      <c r="I741" s="1">
        <v>38174</v>
      </c>
      <c r="J741" s="2">
        <f>YEAR(Table1[[#This Row],[DATE]])</f>
        <v>2004</v>
      </c>
      <c r="K741" t="s">
        <v>631</v>
      </c>
      <c r="L741" t="s">
        <v>631</v>
      </c>
      <c r="M741" t="str">
        <f t="array" ref="M741">IF(Table1[[#This Row],[MARK]]=MIN(IF(Table1[YEAR]=Table1[[#This Row],[YEAR]],Table1[MARK])),"Y","N")</f>
        <v>N</v>
      </c>
    </row>
    <row r="742" spans="1:13" x14ac:dyDescent="0.25">
      <c r="B742" s="3">
        <v>10</v>
      </c>
      <c r="C742" t="s">
        <v>251</v>
      </c>
      <c r="D742" t="s">
        <v>130</v>
      </c>
      <c r="E742" s="1">
        <v>28504</v>
      </c>
      <c r="F742" t="s">
        <v>19</v>
      </c>
      <c r="G742" t="s">
        <v>141</v>
      </c>
      <c r="H742" t="s">
        <v>160</v>
      </c>
      <c r="I742" s="1">
        <v>38178</v>
      </c>
      <c r="J742" s="2">
        <f>YEAR(Table1[[#This Row],[DATE]])</f>
        <v>2004</v>
      </c>
      <c r="K742" t="s">
        <v>631</v>
      </c>
      <c r="L742" t="s">
        <v>631</v>
      </c>
      <c r="M742" t="str">
        <f t="array" ref="M742">IF(Table1[[#This Row],[MARK]]=MIN(IF(Table1[YEAR]=Table1[[#This Row],[YEAR]],Table1[MARK])),"Y","N")</f>
        <v>N</v>
      </c>
    </row>
    <row r="743" spans="1:13" x14ac:dyDescent="0.25">
      <c r="B743" s="3">
        <v>10</v>
      </c>
      <c r="C743" t="s">
        <v>31</v>
      </c>
      <c r="D743" t="s">
        <v>322</v>
      </c>
      <c r="E743" s="1">
        <v>28005</v>
      </c>
      <c r="F743" t="s">
        <v>290</v>
      </c>
      <c r="G743" t="s">
        <v>25</v>
      </c>
      <c r="H743" t="s">
        <v>87</v>
      </c>
      <c r="I743" s="1">
        <v>38195</v>
      </c>
      <c r="J743" s="2">
        <f>YEAR(Table1[[#This Row],[DATE]])</f>
        <v>2004</v>
      </c>
      <c r="K743" t="s">
        <v>631</v>
      </c>
      <c r="L743" t="s">
        <v>631</v>
      </c>
      <c r="M743" t="str">
        <f t="array" ref="M743">IF(Table1[[#This Row],[MARK]]=MIN(IF(Table1[YEAR]=Table1[[#This Row],[YEAR]],Table1[MARK])),"Y","N")</f>
        <v>N</v>
      </c>
    </row>
    <row r="744" spans="1:13" x14ac:dyDescent="0.25">
      <c r="B744" s="3">
        <v>10</v>
      </c>
      <c r="C744" t="s">
        <v>52</v>
      </c>
      <c r="D744" t="s">
        <v>261</v>
      </c>
      <c r="E744" s="1">
        <v>27855</v>
      </c>
      <c r="F744" t="s">
        <v>262</v>
      </c>
      <c r="G744">
        <v>6</v>
      </c>
      <c r="H744" t="s">
        <v>59</v>
      </c>
      <c r="I744" s="1">
        <v>38221</v>
      </c>
      <c r="J744" s="2">
        <f>YEAR(Table1[[#This Row],[DATE]])</f>
        <v>2004</v>
      </c>
      <c r="K744" t="s">
        <v>631</v>
      </c>
      <c r="L744" t="s">
        <v>631</v>
      </c>
      <c r="M744" t="str">
        <f t="array" ref="M744">IF(Table1[[#This Row],[MARK]]=MIN(IF(Table1[YEAR]=Table1[[#This Row],[YEAR]],Table1[MARK])),"Y","N")</f>
        <v>N</v>
      </c>
    </row>
    <row r="745" spans="1:13" x14ac:dyDescent="0.25">
      <c r="B745" s="3">
        <v>10</v>
      </c>
      <c r="C745" t="s">
        <v>43</v>
      </c>
      <c r="D745" t="s">
        <v>53</v>
      </c>
      <c r="E745" s="1">
        <v>29992</v>
      </c>
      <c r="F745" t="s">
        <v>19</v>
      </c>
      <c r="G745" t="s">
        <v>171</v>
      </c>
      <c r="H745" t="s">
        <v>209</v>
      </c>
      <c r="I745" s="1">
        <v>38528</v>
      </c>
      <c r="J745" s="2">
        <f>YEAR(Table1[[#This Row],[DATE]])</f>
        <v>2005</v>
      </c>
      <c r="K745" t="s">
        <v>631</v>
      </c>
      <c r="L745" t="s">
        <v>631</v>
      </c>
      <c r="M745" t="str">
        <f t="array" ref="M745">IF(Table1[[#This Row],[MARK]]=MIN(IF(Table1[YEAR]=Table1[[#This Row],[YEAR]],Table1[MARK])),"Y","N")</f>
        <v>N</v>
      </c>
    </row>
    <row r="746" spans="1:13" x14ac:dyDescent="0.25">
      <c r="B746" s="3">
        <v>10</v>
      </c>
      <c r="C746" t="s">
        <v>43</v>
      </c>
      <c r="D746" t="s">
        <v>261</v>
      </c>
      <c r="E746" s="1">
        <v>27855</v>
      </c>
      <c r="F746" t="s">
        <v>262</v>
      </c>
      <c r="G746">
        <v>3</v>
      </c>
      <c r="H746" t="s">
        <v>268</v>
      </c>
      <c r="I746" s="1">
        <v>38555</v>
      </c>
      <c r="J746" s="2">
        <f>YEAR(Table1[[#This Row],[DATE]])</f>
        <v>2005</v>
      </c>
      <c r="K746" t="s">
        <v>631</v>
      </c>
      <c r="L746" t="s">
        <v>631</v>
      </c>
      <c r="M746" t="str">
        <f t="array" ref="M746">IF(Table1[[#This Row],[MARK]]=MIN(IF(Table1[YEAR]=Table1[[#This Row],[YEAR]],Table1[MARK])),"Y","N")</f>
        <v>N</v>
      </c>
    </row>
    <row r="747" spans="1:13" x14ac:dyDescent="0.25">
      <c r="B747" s="3">
        <v>10</v>
      </c>
      <c r="C747" t="s">
        <v>205</v>
      </c>
      <c r="D747" t="s">
        <v>322</v>
      </c>
      <c r="E747" s="1">
        <v>28005</v>
      </c>
      <c r="F747" t="s">
        <v>290</v>
      </c>
      <c r="G747" t="s">
        <v>157</v>
      </c>
      <c r="H747" t="s">
        <v>118</v>
      </c>
      <c r="I747" s="1">
        <v>38571</v>
      </c>
      <c r="J747" s="2">
        <f>YEAR(Table1[[#This Row],[DATE]])</f>
        <v>2005</v>
      </c>
      <c r="K747" t="s">
        <v>630</v>
      </c>
      <c r="L747" t="s">
        <v>631</v>
      </c>
      <c r="M747" t="str">
        <f t="array" ref="M747">IF(Table1[[#This Row],[MARK]]=MIN(IF(Table1[YEAR]=Table1[[#This Row],[YEAR]],Table1[MARK])),"Y","N")</f>
        <v>N</v>
      </c>
    </row>
    <row r="748" spans="1:13" x14ac:dyDescent="0.25">
      <c r="A748">
        <v>95</v>
      </c>
      <c r="B748" s="3">
        <v>10</v>
      </c>
      <c r="C748" t="s">
        <v>69</v>
      </c>
      <c r="D748" t="s">
        <v>359</v>
      </c>
      <c r="E748" s="1">
        <v>29487</v>
      </c>
      <c r="F748" t="s">
        <v>11</v>
      </c>
      <c r="G748">
        <v>1</v>
      </c>
      <c r="H748" t="s">
        <v>76</v>
      </c>
      <c r="I748" s="1">
        <v>38587</v>
      </c>
      <c r="J748" s="2">
        <f>YEAR(Table1[[#This Row],[DATE]])</f>
        <v>2005</v>
      </c>
      <c r="K748" t="s">
        <v>631</v>
      </c>
      <c r="L748" t="s">
        <v>631</v>
      </c>
      <c r="M748" t="str">
        <f t="array" ref="M748">IF(Table1[[#This Row],[MARK]]=MIN(IF(Table1[YEAR]=Table1[[#This Row],[YEAR]],Table1[MARK])),"Y","N")</f>
        <v>N</v>
      </c>
    </row>
    <row r="749" spans="1:13" x14ac:dyDescent="0.25">
      <c r="B749" s="3">
        <v>10</v>
      </c>
      <c r="C749" t="s">
        <v>161</v>
      </c>
      <c r="D749" t="s">
        <v>253</v>
      </c>
      <c r="E749" s="1">
        <v>30323</v>
      </c>
      <c r="F749" t="s">
        <v>73</v>
      </c>
      <c r="G749">
        <v>1</v>
      </c>
      <c r="H749" t="s">
        <v>67</v>
      </c>
      <c r="I749" s="1">
        <v>38605</v>
      </c>
      <c r="J749" s="2">
        <f>YEAR(Table1[[#This Row],[DATE]])</f>
        <v>2005</v>
      </c>
      <c r="K749" t="s">
        <v>631</v>
      </c>
      <c r="L749" t="s">
        <v>631</v>
      </c>
      <c r="M749" t="str">
        <f t="array" ref="M749">IF(Table1[[#This Row],[MARK]]=MIN(IF(Table1[YEAR]=Table1[[#This Row],[YEAR]],Table1[MARK])),"Y","N")</f>
        <v>N</v>
      </c>
    </row>
    <row r="750" spans="1:13" x14ac:dyDescent="0.25">
      <c r="B750" s="3">
        <v>10</v>
      </c>
      <c r="C750" t="s">
        <v>43</v>
      </c>
      <c r="D750" t="s">
        <v>139</v>
      </c>
      <c r="E750" s="1">
        <v>31759</v>
      </c>
      <c r="F750" t="s">
        <v>19</v>
      </c>
      <c r="G750">
        <v>1</v>
      </c>
      <c r="H750" t="s">
        <v>343</v>
      </c>
      <c r="I750" s="1">
        <v>38803</v>
      </c>
      <c r="J750" s="2">
        <f>YEAR(Table1[[#This Row],[DATE]])</f>
        <v>2006</v>
      </c>
      <c r="K750" t="s">
        <v>631</v>
      </c>
      <c r="L750" t="s">
        <v>631</v>
      </c>
      <c r="M750" t="str">
        <f t="array" ref="M750">IF(Table1[[#This Row],[MARK]]=MIN(IF(Table1[YEAR]=Table1[[#This Row],[YEAR]],Table1[MARK])),"Y","N")</f>
        <v>N</v>
      </c>
    </row>
    <row r="751" spans="1:13" x14ac:dyDescent="0.25">
      <c r="B751" s="3">
        <v>10</v>
      </c>
      <c r="C751" t="s">
        <v>21</v>
      </c>
      <c r="D751" t="s">
        <v>163</v>
      </c>
      <c r="E751" s="1">
        <v>30686</v>
      </c>
      <c r="F751" t="s">
        <v>164</v>
      </c>
      <c r="G751">
        <v>1</v>
      </c>
      <c r="H751" t="s">
        <v>61</v>
      </c>
      <c r="I751" s="1">
        <v>39269</v>
      </c>
      <c r="J751" s="2">
        <f>YEAR(Table1[[#This Row],[DATE]])</f>
        <v>2007</v>
      </c>
      <c r="K751" t="s">
        <v>631</v>
      </c>
      <c r="L751" t="s">
        <v>631</v>
      </c>
      <c r="M751" t="str">
        <f t="array" ref="M751">IF(Table1[[#This Row],[MARK]]=MIN(IF(Table1[YEAR]=Table1[[#This Row],[YEAR]],Table1[MARK])),"Y","N")</f>
        <v>N</v>
      </c>
    </row>
    <row r="752" spans="1:13" x14ac:dyDescent="0.25">
      <c r="B752" s="3">
        <v>10</v>
      </c>
      <c r="C752" t="s">
        <v>57</v>
      </c>
      <c r="D752" t="s">
        <v>18</v>
      </c>
      <c r="E752" s="1">
        <v>30172</v>
      </c>
      <c r="F752" t="s">
        <v>19</v>
      </c>
      <c r="G752" t="s">
        <v>123</v>
      </c>
      <c r="H752" t="s">
        <v>95</v>
      </c>
      <c r="I752" s="1">
        <v>39320</v>
      </c>
      <c r="J752" s="2">
        <f>YEAR(Table1[[#This Row],[DATE]])</f>
        <v>2007</v>
      </c>
      <c r="K752" t="s">
        <v>630</v>
      </c>
      <c r="L752" t="s">
        <v>631</v>
      </c>
      <c r="M752" t="str">
        <f t="array" ref="M752">IF(Table1[[#This Row],[MARK]]=MIN(IF(Table1[YEAR]=Table1[[#This Row],[YEAR]],Table1[MARK])),"Y","N")</f>
        <v>N</v>
      </c>
    </row>
    <row r="753" spans="1:13" x14ac:dyDescent="0.25">
      <c r="B753" s="3">
        <v>10</v>
      </c>
      <c r="C753" t="s">
        <v>43</v>
      </c>
      <c r="D753" t="s">
        <v>72</v>
      </c>
      <c r="E753" s="1">
        <v>31205</v>
      </c>
      <c r="F753" t="s">
        <v>73</v>
      </c>
      <c r="G753" t="s">
        <v>150</v>
      </c>
      <c r="H753" t="s">
        <v>264</v>
      </c>
      <c r="I753" s="1">
        <v>39543</v>
      </c>
      <c r="J753" s="2">
        <f>YEAR(Table1[[#This Row],[DATE]])</f>
        <v>2008</v>
      </c>
      <c r="K753" t="s">
        <v>631</v>
      </c>
      <c r="L753" t="s">
        <v>631</v>
      </c>
      <c r="M753" t="str">
        <f t="array" ref="M753">IF(Table1[[#This Row],[MARK]]=MIN(IF(Table1[YEAR]=Table1[[#This Row],[YEAR]],Table1[MARK])),"Y","N")</f>
        <v>N</v>
      </c>
    </row>
    <row r="754" spans="1:13" x14ac:dyDescent="0.25">
      <c r="B754" s="3">
        <v>10</v>
      </c>
      <c r="C754" t="s">
        <v>91</v>
      </c>
      <c r="D754" t="s">
        <v>169</v>
      </c>
      <c r="E754" s="1">
        <v>30866</v>
      </c>
      <c r="F754" t="s">
        <v>195</v>
      </c>
      <c r="G754" t="s">
        <v>38</v>
      </c>
      <c r="H754" t="s">
        <v>216</v>
      </c>
      <c r="I754" s="1">
        <v>39550</v>
      </c>
      <c r="J754" s="2">
        <f>YEAR(Table1[[#This Row],[DATE]])</f>
        <v>2008</v>
      </c>
      <c r="K754" t="s">
        <v>631</v>
      </c>
      <c r="L754" t="s">
        <v>631</v>
      </c>
      <c r="M754" t="str">
        <f t="array" ref="M754">IF(Table1[[#This Row],[MARK]]=MIN(IF(Table1[YEAR]=Table1[[#This Row],[YEAR]],Table1[MARK])),"Y","N")</f>
        <v>N</v>
      </c>
    </row>
    <row r="755" spans="1:13" x14ac:dyDescent="0.25">
      <c r="A755">
        <v>95</v>
      </c>
      <c r="B755" s="3">
        <v>10</v>
      </c>
      <c r="C755" t="s">
        <v>40</v>
      </c>
      <c r="D755" t="s">
        <v>360</v>
      </c>
      <c r="E755" s="1">
        <v>31389</v>
      </c>
      <c r="F755" t="s">
        <v>19</v>
      </c>
      <c r="G755" t="s">
        <v>361</v>
      </c>
      <c r="H755" t="s">
        <v>46</v>
      </c>
      <c r="I755" s="1">
        <v>39627</v>
      </c>
      <c r="J755" s="2">
        <f>YEAR(Table1[[#This Row],[DATE]])</f>
        <v>2008</v>
      </c>
      <c r="K755" t="s">
        <v>631</v>
      </c>
      <c r="L755" t="s">
        <v>631</v>
      </c>
      <c r="M755" t="str">
        <f t="array" ref="M755">IF(Table1[[#This Row],[MARK]]=MIN(IF(Table1[YEAR]=Table1[[#This Row],[YEAR]],Table1[MARK])),"Y","N")</f>
        <v>N</v>
      </c>
    </row>
    <row r="756" spans="1:13" x14ac:dyDescent="0.25">
      <c r="B756" s="3">
        <v>10</v>
      </c>
      <c r="C756" t="s">
        <v>40</v>
      </c>
      <c r="D756" t="s">
        <v>269</v>
      </c>
      <c r="E756" s="1">
        <v>28585</v>
      </c>
      <c r="F756" t="s">
        <v>115</v>
      </c>
      <c r="G756">
        <v>1</v>
      </c>
      <c r="H756" t="s">
        <v>173</v>
      </c>
      <c r="I756" s="1">
        <v>39641</v>
      </c>
      <c r="J756" s="2">
        <f>YEAR(Table1[[#This Row],[DATE]])</f>
        <v>2008</v>
      </c>
      <c r="K756" t="s">
        <v>631</v>
      </c>
      <c r="L756" t="s">
        <v>631</v>
      </c>
      <c r="M756" t="str">
        <f t="array" ref="M756">IF(Table1[[#This Row],[MARK]]=MIN(IF(Table1[YEAR]=Table1[[#This Row],[YEAR]],Table1[MARK])),"Y","N")</f>
        <v>N</v>
      </c>
    </row>
    <row r="757" spans="1:13" x14ac:dyDescent="0.25">
      <c r="B757" s="3">
        <v>10</v>
      </c>
      <c r="C757" t="s">
        <v>78</v>
      </c>
      <c r="D757" t="s">
        <v>135</v>
      </c>
      <c r="E757" s="1">
        <v>30230</v>
      </c>
      <c r="F757" t="s">
        <v>11</v>
      </c>
      <c r="G757">
        <v>3</v>
      </c>
      <c r="H757" t="s">
        <v>268</v>
      </c>
      <c r="I757" s="1">
        <v>39654</v>
      </c>
      <c r="J757" s="2">
        <f>YEAR(Table1[[#This Row],[DATE]])</f>
        <v>2008</v>
      </c>
      <c r="K757" t="s">
        <v>631</v>
      </c>
      <c r="L757" t="s">
        <v>631</v>
      </c>
      <c r="M757" t="str">
        <f t="array" ref="M757">IF(Table1[[#This Row],[MARK]]=MIN(IF(Table1[YEAR]=Table1[[#This Row],[YEAR]],Table1[MARK])),"Y","N")</f>
        <v>N</v>
      </c>
    </row>
    <row r="758" spans="1:13" x14ac:dyDescent="0.25">
      <c r="B758" s="3">
        <v>10</v>
      </c>
      <c r="C758" t="s">
        <v>37</v>
      </c>
      <c r="D758" t="s">
        <v>139</v>
      </c>
      <c r="E758" s="1">
        <v>31759</v>
      </c>
      <c r="F758" t="s">
        <v>19</v>
      </c>
      <c r="G758">
        <v>1</v>
      </c>
      <c r="H758" t="s">
        <v>94</v>
      </c>
      <c r="I758" s="1">
        <v>39880</v>
      </c>
      <c r="J758" s="2">
        <f>YEAR(Table1[[#This Row],[DATE]])</f>
        <v>2009</v>
      </c>
      <c r="K758" t="s">
        <v>631</v>
      </c>
      <c r="L758" t="s">
        <v>631</v>
      </c>
      <c r="M758" t="str">
        <f t="array" ref="M758">IF(Table1[[#This Row],[MARK]]=MIN(IF(Table1[YEAR]=Table1[[#This Row],[YEAR]],Table1[MARK])),"Y","N")</f>
        <v>N</v>
      </c>
    </row>
    <row r="759" spans="1:13" x14ac:dyDescent="0.25">
      <c r="B759" s="3">
        <v>10</v>
      </c>
      <c r="C759" t="s">
        <v>274</v>
      </c>
      <c r="D759" t="s">
        <v>133</v>
      </c>
      <c r="E759" s="1">
        <v>31443</v>
      </c>
      <c r="F759" t="s">
        <v>19</v>
      </c>
      <c r="G759" t="s">
        <v>25</v>
      </c>
      <c r="H759" t="s">
        <v>301</v>
      </c>
      <c r="I759" s="1">
        <v>39914</v>
      </c>
      <c r="J759" s="2">
        <f>YEAR(Table1[[#This Row],[DATE]])</f>
        <v>2009</v>
      </c>
      <c r="K759" t="s">
        <v>631</v>
      </c>
      <c r="L759" t="s">
        <v>631</v>
      </c>
      <c r="M759" t="str">
        <f t="array" ref="M759">IF(Table1[[#This Row],[MARK]]=MIN(IF(Table1[YEAR]=Table1[[#This Row],[YEAR]],Table1[MARK])),"Y","N")</f>
        <v>N</v>
      </c>
    </row>
    <row r="760" spans="1:13" x14ac:dyDescent="0.25">
      <c r="A760">
        <v>95</v>
      </c>
      <c r="B760" s="3">
        <v>10</v>
      </c>
      <c r="C760" t="s">
        <v>37</v>
      </c>
      <c r="D760" t="s">
        <v>362</v>
      </c>
      <c r="E760" s="1">
        <v>31529</v>
      </c>
      <c r="F760" t="s">
        <v>19</v>
      </c>
      <c r="G760" t="s">
        <v>48</v>
      </c>
      <c r="H760" t="s">
        <v>275</v>
      </c>
      <c r="I760" s="1">
        <v>39974</v>
      </c>
      <c r="J760" s="2">
        <f>YEAR(Table1[[#This Row],[DATE]])</f>
        <v>2009</v>
      </c>
      <c r="K760" t="s">
        <v>631</v>
      </c>
      <c r="L760" t="s">
        <v>631</v>
      </c>
      <c r="M760" t="str">
        <f t="array" ref="M760">IF(Table1[[#This Row],[MARK]]=MIN(IF(Table1[YEAR]=Table1[[#This Row],[YEAR]],Table1[MARK])),"Y","N")</f>
        <v>N</v>
      </c>
    </row>
    <row r="761" spans="1:13" x14ac:dyDescent="0.25">
      <c r="B761" s="3">
        <v>10</v>
      </c>
      <c r="C761" t="s">
        <v>298</v>
      </c>
      <c r="D761" t="s">
        <v>10</v>
      </c>
      <c r="E761" s="1">
        <v>31645</v>
      </c>
      <c r="F761" t="s">
        <v>11</v>
      </c>
      <c r="G761">
        <v>1</v>
      </c>
      <c r="H761" t="s">
        <v>363</v>
      </c>
      <c r="I761" s="1">
        <v>39975</v>
      </c>
      <c r="J761" s="2">
        <f>YEAR(Table1[[#This Row],[DATE]])</f>
        <v>2009</v>
      </c>
      <c r="K761" t="s">
        <v>631</v>
      </c>
      <c r="L761" t="s">
        <v>631</v>
      </c>
      <c r="M761" t="str">
        <f t="array" ref="M761">IF(Table1[[#This Row],[MARK]]=MIN(IF(Table1[YEAR]=Table1[[#This Row],[YEAR]],Table1[MARK])),"Y","N")</f>
        <v>N</v>
      </c>
    </row>
    <row r="762" spans="1:13" x14ac:dyDescent="0.25">
      <c r="B762" s="3">
        <v>10</v>
      </c>
      <c r="C762" t="s">
        <v>113</v>
      </c>
      <c r="D762" t="s">
        <v>362</v>
      </c>
      <c r="E762" s="1">
        <v>31529</v>
      </c>
      <c r="F762" t="s">
        <v>19</v>
      </c>
      <c r="G762">
        <v>1</v>
      </c>
      <c r="H762" t="s">
        <v>275</v>
      </c>
      <c r="I762" s="1">
        <v>39976</v>
      </c>
      <c r="J762" s="2">
        <f>YEAR(Table1[[#This Row],[DATE]])</f>
        <v>2009</v>
      </c>
      <c r="K762" t="s">
        <v>631</v>
      </c>
      <c r="L762" t="s">
        <v>631</v>
      </c>
      <c r="M762" t="str">
        <f t="array" ref="M762">IF(Table1[[#This Row],[MARK]]=MIN(IF(Table1[YEAR]=Table1[[#This Row],[YEAR]],Table1[MARK])),"Y","N")</f>
        <v>N</v>
      </c>
    </row>
    <row r="763" spans="1:13" x14ac:dyDescent="0.25">
      <c r="B763" s="3">
        <v>10</v>
      </c>
      <c r="C763" t="s">
        <v>9</v>
      </c>
      <c r="D763" t="s">
        <v>253</v>
      </c>
      <c r="E763" s="1">
        <v>30323</v>
      </c>
      <c r="F763" t="s">
        <v>73</v>
      </c>
      <c r="G763">
        <v>7</v>
      </c>
      <c r="H763" t="s">
        <v>12</v>
      </c>
      <c r="I763" s="1">
        <v>40041</v>
      </c>
      <c r="J763" s="2">
        <f>YEAR(Table1[[#This Row],[DATE]])</f>
        <v>2009</v>
      </c>
      <c r="K763" t="s">
        <v>630</v>
      </c>
      <c r="L763" t="s">
        <v>631</v>
      </c>
      <c r="M763" t="str">
        <f t="array" ref="M763">IF(Table1[[#This Row],[MARK]]=MIN(IF(Table1[YEAR]=Table1[[#This Row],[YEAR]],Table1[MARK])),"Y","N")</f>
        <v>N</v>
      </c>
    </row>
    <row r="764" spans="1:13" x14ac:dyDescent="0.25">
      <c r="B764" s="3">
        <v>10</v>
      </c>
      <c r="C764" t="s">
        <v>9</v>
      </c>
      <c r="D764" t="s">
        <v>269</v>
      </c>
      <c r="E764" s="1">
        <v>28585</v>
      </c>
      <c r="F764" t="s">
        <v>115</v>
      </c>
      <c r="G764">
        <v>6</v>
      </c>
      <c r="H764" t="s">
        <v>12</v>
      </c>
      <c r="I764" s="1">
        <v>40041</v>
      </c>
      <c r="J764" s="2">
        <f>YEAR(Table1[[#This Row],[DATE]])</f>
        <v>2009</v>
      </c>
      <c r="K764" t="s">
        <v>630</v>
      </c>
      <c r="L764" t="s">
        <v>631</v>
      </c>
      <c r="M764" t="str">
        <f t="array" ref="M764">IF(Table1[[#This Row],[MARK]]=MIN(IF(Table1[YEAR]=Table1[[#This Row],[YEAR]],Table1[MARK])),"Y","N")</f>
        <v>N</v>
      </c>
    </row>
    <row r="765" spans="1:13" x14ac:dyDescent="0.25">
      <c r="B765" s="3">
        <v>10</v>
      </c>
      <c r="C765" t="s">
        <v>54</v>
      </c>
      <c r="D765" t="s">
        <v>18</v>
      </c>
      <c r="E765" s="1">
        <v>30172</v>
      </c>
      <c r="F765" t="s">
        <v>19</v>
      </c>
      <c r="G765">
        <v>2</v>
      </c>
      <c r="H765" t="s">
        <v>35</v>
      </c>
      <c r="I765" s="1">
        <v>40060</v>
      </c>
      <c r="J765" s="2">
        <f>YEAR(Table1[[#This Row],[DATE]])</f>
        <v>2009</v>
      </c>
      <c r="K765" t="s">
        <v>631</v>
      </c>
      <c r="L765" t="s">
        <v>631</v>
      </c>
      <c r="M765" t="str">
        <f t="array" ref="M765">IF(Table1[[#This Row],[MARK]]=MIN(IF(Table1[YEAR]=Table1[[#This Row],[YEAR]],Table1[MARK])),"Y","N")</f>
        <v>N</v>
      </c>
    </row>
    <row r="766" spans="1:13" x14ac:dyDescent="0.25">
      <c r="B766" s="3">
        <v>10</v>
      </c>
      <c r="C766" t="s">
        <v>60</v>
      </c>
      <c r="D766" t="s">
        <v>140</v>
      </c>
      <c r="E766" s="1">
        <v>28463</v>
      </c>
      <c r="F766" t="s">
        <v>19</v>
      </c>
      <c r="G766">
        <v>3</v>
      </c>
      <c r="H766" t="s">
        <v>132</v>
      </c>
      <c r="I766" s="1">
        <v>40068</v>
      </c>
      <c r="J766" s="2">
        <f>YEAR(Table1[[#This Row],[DATE]])</f>
        <v>2009</v>
      </c>
      <c r="K766" t="s">
        <v>631</v>
      </c>
      <c r="L766" t="s">
        <v>631</v>
      </c>
      <c r="M766" t="str">
        <f t="array" ref="M766">IF(Table1[[#This Row],[MARK]]=MIN(IF(Table1[YEAR]=Table1[[#This Row],[YEAR]],Table1[MARK])),"Y","N")</f>
        <v>N</v>
      </c>
    </row>
    <row r="767" spans="1:13" x14ac:dyDescent="0.25">
      <c r="B767" s="3">
        <v>10</v>
      </c>
      <c r="C767" t="s">
        <v>161</v>
      </c>
      <c r="D767" t="s">
        <v>28</v>
      </c>
      <c r="E767" s="1">
        <v>30278</v>
      </c>
      <c r="F767" t="s">
        <v>11</v>
      </c>
      <c r="G767">
        <v>2</v>
      </c>
      <c r="H767" t="s">
        <v>109</v>
      </c>
      <c r="I767" s="1">
        <v>40081</v>
      </c>
      <c r="J767" s="2">
        <f>YEAR(Table1[[#This Row],[DATE]])</f>
        <v>2009</v>
      </c>
      <c r="K767" t="s">
        <v>631</v>
      </c>
      <c r="L767" t="s">
        <v>631</v>
      </c>
      <c r="M767" t="str">
        <f t="array" ref="M767">IF(Table1[[#This Row],[MARK]]=MIN(IF(Table1[YEAR]=Table1[[#This Row],[YEAR]],Table1[MARK])),"Y","N")</f>
        <v>N</v>
      </c>
    </row>
    <row r="768" spans="1:13" x14ac:dyDescent="0.25">
      <c r="A768">
        <v>95</v>
      </c>
      <c r="B768" s="3">
        <v>10</v>
      </c>
      <c r="C768" t="s">
        <v>37</v>
      </c>
      <c r="D768" t="s">
        <v>364</v>
      </c>
      <c r="E768" s="1">
        <v>29652</v>
      </c>
      <c r="F768" t="s">
        <v>19</v>
      </c>
      <c r="G768" t="s">
        <v>74</v>
      </c>
      <c r="H768" t="s">
        <v>26</v>
      </c>
      <c r="I768" s="1">
        <v>40341</v>
      </c>
      <c r="J768" s="2">
        <f>YEAR(Table1[[#This Row],[DATE]])</f>
        <v>2010</v>
      </c>
      <c r="K768" t="s">
        <v>631</v>
      </c>
      <c r="L768" t="s">
        <v>631</v>
      </c>
      <c r="M768" t="str">
        <f t="array" ref="M768">IF(Table1[[#This Row],[MARK]]=MIN(IF(Table1[YEAR]=Table1[[#This Row],[YEAR]],Table1[MARK])),"Y","N")</f>
        <v>N</v>
      </c>
    </row>
    <row r="769" spans="1:13" x14ac:dyDescent="0.25">
      <c r="B769" s="3">
        <v>10</v>
      </c>
      <c r="C769" t="s">
        <v>21</v>
      </c>
      <c r="D769" t="s">
        <v>22</v>
      </c>
      <c r="E769" s="1">
        <v>32868</v>
      </c>
      <c r="F769" t="s">
        <v>11</v>
      </c>
      <c r="G769">
        <v>1</v>
      </c>
      <c r="H769" t="s">
        <v>365</v>
      </c>
      <c r="I769" s="1">
        <v>40359</v>
      </c>
      <c r="J769" s="2">
        <f>YEAR(Table1[[#This Row],[DATE]])</f>
        <v>2010</v>
      </c>
      <c r="K769" t="s">
        <v>631</v>
      </c>
      <c r="L769" t="s">
        <v>631</v>
      </c>
      <c r="M769" t="str">
        <f t="array" ref="M769">IF(Table1[[#This Row],[MARK]]=MIN(IF(Table1[YEAR]=Table1[[#This Row],[YEAR]],Table1[MARK])),"Y","N")</f>
        <v>N</v>
      </c>
    </row>
    <row r="770" spans="1:13" x14ac:dyDescent="0.25">
      <c r="B770" s="3">
        <v>10</v>
      </c>
      <c r="C770" t="s">
        <v>21</v>
      </c>
      <c r="D770" t="s">
        <v>165</v>
      </c>
      <c r="E770" s="1">
        <v>31664</v>
      </c>
      <c r="F770" t="s">
        <v>166</v>
      </c>
      <c r="G770">
        <v>1</v>
      </c>
      <c r="H770" t="s">
        <v>365</v>
      </c>
      <c r="I770" s="1">
        <v>40359</v>
      </c>
      <c r="J770" s="2">
        <f>YEAR(Table1[[#This Row],[DATE]])</f>
        <v>2010</v>
      </c>
      <c r="K770" t="s">
        <v>631</v>
      </c>
      <c r="L770" t="s">
        <v>631</v>
      </c>
      <c r="M770" t="str">
        <f t="array" ref="M770">IF(Table1[[#This Row],[MARK]]=MIN(IF(Table1[YEAR]=Table1[[#This Row],[YEAR]],Table1[MARK])),"Y","N")</f>
        <v>N</v>
      </c>
    </row>
    <row r="771" spans="1:13" x14ac:dyDescent="0.25">
      <c r="B771" s="3">
        <v>10</v>
      </c>
      <c r="C771" t="s">
        <v>50</v>
      </c>
      <c r="D771" t="s">
        <v>165</v>
      </c>
      <c r="E771" s="1">
        <v>31664</v>
      </c>
      <c r="F771" t="s">
        <v>166</v>
      </c>
      <c r="G771">
        <v>4</v>
      </c>
      <c r="H771" t="s">
        <v>61</v>
      </c>
      <c r="I771" s="1">
        <v>40375</v>
      </c>
      <c r="J771" s="2">
        <f>YEAR(Table1[[#This Row],[DATE]])</f>
        <v>2010</v>
      </c>
      <c r="K771" t="s">
        <v>631</v>
      </c>
      <c r="L771" t="s">
        <v>631</v>
      </c>
      <c r="M771" t="str">
        <f t="array" ref="M771">IF(Table1[[#This Row],[MARK]]=MIN(IF(Table1[YEAR]=Table1[[#This Row],[YEAR]],Table1[MARK])),"Y","N")</f>
        <v>N</v>
      </c>
    </row>
    <row r="772" spans="1:13" x14ac:dyDescent="0.25">
      <c r="B772" s="3">
        <v>10</v>
      </c>
      <c r="C772" t="s">
        <v>9</v>
      </c>
      <c r="D772" t="s">
        <v>96</v>
      </c>
      <c r="E772" s="1">
        <v>31161</v>
      </c>
      <c r="F772" t="s">
        <v>19</v>
      </c>
      <c r="G772">
        <v>6</v>
      </c>
      <c r="H772" t="s">
        <v>30</v>
      </c>
      <c r="I772" s="1">
        <v>40419</v>
      </c>
      <c r="J772" s="2">
        <f>YEAR(Table1[[#This Row],[DATE]])</f>
        <v>2010</v>
      </c>
      <c r="K772" t="s">
        <v>631</v>
      </c>
      <c r="L772" t="s">
        <v>631</v>
      </c>
      <c r="M772" t="str">
        <f t="array" ref="M772">IF(Table1[[#This Row],[MARK]]=MIN(IF(Table1[YEAR]=Table1[[#This Row],[YEAR]],Table1[MARK])),"Y","N")</f>
        <v>N</v>
      </c>
    </row>
    <row r="773" spans="1:13" x14ac:dyDescent="0.25">
      <c r="B773" s="3">
        <v>10</v>
      </c>
      <c r="C773" t="s">
        <v>9</v>
      </c>
      <c r="D773" t="s">
        <v>339</v>
      </c>
      <c r="E773" s="1">
        <v>30682</v>
      </c>
      <c r="F773" t="s">
        <v>340</v>
      </c>
      <c r="G773">
        <v>7</v>
      </c>
      <c r="H773" t="s">
        <v>30</v>
      </c>
      <c r="I773" s="1">
        <v>40419</v>
      </c>
      <c r="J773" s="2">
        <f>YEAR(Table1[[#This Row],[DATE]])</f>
        <v>2010</v>
      </c>
      <c r="K773" t="s">
        <v>631</v>
      </c>
      <c r="L773" t="s">
        <v>631</v>
      </c>
      <c r="M773" t="str">
        <f t="array" ref="M773">IF(Table1[[#This Row],[MARK]]=MIN(IF(Table1[YEAR]=Table1[[#This Row],[YEAR]],Table1[MARK])),"Y","N")</f>
        <v>N</v>
      </c>
    </row>
    <row r="774" spans="1:13" x14ac:dyDescent="0.25">
      <c r="B774" s="3">
        <v>10</v>
      </c>
      <c r="C774" t="s">
        <v>113</v>
      </c>
      <c r="D774" t="s">
        <v>133</v>
      </c>
      <c r="E774" s="1">
        <v>31443</v>
      </c>
      <c r="F774" t="s">
        <v>19</v>
      </c>
      <c r="G774">
        <v>1</v>
      </c>
      <c r="H774" t="s">
        <v>109</v>
      </c>
      <c r="I774" s="1">
        <v>40614</v>
      </c>
      <c r="J774" s="2">
        <f>YEAR(Table1[[#This Row],[DATE]])</f>
        <v>2011</v>
      </c>
      <c r="K774" t="s">
        <v>630</v>
      </c>
      <c r="L774" t="s">
        <v>631</v>
      </c>
      <c r="M774" t="str">
        <f t="array" ref="M774">IF(Table1[[#This Row],[MARK]]=MIN(IF(Table1[YEAR]=Table1[[#This Row],[YEAR]],Table1[MARK])),"Y","N")</f>
        <v>N</v>
      </c>
    </row>
    <row r="775" spans="1:13" x14ac:dyDescent="0.25">
      <c r="B775" s="3">
        <v>10</v>
      </c>
      <c r="C775" t="s">
        <v>52</v>
      </c>
      <c r="D775" t="s">
        <v>183</v>
      </c>
      <c r="E775" s="1">
        <v>33035</v>
      </c>
      <c r="F775" t="s">
        <v>184</v>
      </c>
      <c r="G775">
        <v>3</v>
      </c>
      <c r="H775" t="s">
        <v>36</v>
      </c>
      <c r="I775" s="1">
        <v>40628</v>
      </c>
      <c r="J775" s="2">
        <f>YEAR(Table1[[#This Row],[DATE]])</f>
        <v>2011</v>
      </c>
      <c r="K775" t="s">
        <v>631</v>
      </c>
      <c r="L775" t="s">
        <v>631</v>
      </c>
      <c r="M775" t="str">
        <f t="array" ref="M775">IF(Table1[[#This Row],[MARK]]=MIN(IF(Table1[YEAR]=Table1[[#This Row],[YEAR]],Table1[MARK])),"Y","N")</f>
        <v>N</v>
      </c>
    </row>
    <row r="776" spans="1:13" x14ac:dyDescent="0.25">
      <c r="B776" s="3">
        <v>10</v>
      </c>
      <c r="C776" t="s">
        <v>34</v>
      </c>
      <c r="D776" t="s">
        <v>165</v>
      </c>
      <c r="E776" s="1">
        <v>31664</v>
      </c>
      <c r="F776" t="s">
        <v>166</v>
      </c>
      <c r="G776">
        <v>3</v>
      </c>
      <c r="H776" t="s">
        <v>232</v>
      </c>
      <c r="I776" s="1">
        <v>40701</v>
      </c>
      <c r="J776" s="2">
        <f>YEAR(Table1[[#This Row],[DATE]])</f>
        <v>2011</v>
      </c>
      <c r="K776" t="s">
        <v>631</v>
      </c>
      <c r="L776" t="s">
        <v>631</v>
      </c>
      <c r="M776" t="str">
        <f t="array" ref="M776">IF(Table1[[#This Row],[MARK]]=MIN(IF(Table1[YEAR]=Table1[[#This Row],[YEAR]],Table1[MARK])),"Y","N")</f>
        <v>N</v>
      </c>
    </row>
    <row r="777" spans="1:13" x14ac:dyDescent="0.25">
      <c r="A777">
        <v>95</v>
      </c>
      <c r="B777" s="3">
        <v>10</v>
      </c>
      <c r="C777" t="s">
        <v>34</v>
      </c>
      <c r="D777" t="s">
        <v>366</v>
      </c>
      <c r="E777" s="1">
        <v>32864</v>
      </c>
      <c r="F777" t="s">
        <v>19</v>
      </c>
      <c r="G777">
        <v>3</v>
      </c>
      <c r="H777" t="s">
        <v>144</v>
      </c>
      <c r="I777" s="1">
        <v>40704</v>
      </c>
      <c r="J777" s="2">
        <f>YEAR(Table1[[#This Row],[DATE]])</f>
        <v>2011</v>
      </c>
      <c r="K777" t="s">
        <v>631</v>
      </c>
      <c r="L777" t="s">
        <v>631</v>
      </c>
      <c r="M777" t="str">
        <f t="array" ref="M777">IF(Table1[[#This Row],[MARK]]=MIN(IF(Table1[YEAR]=Table1[[#This Row],[YEAR]],Table1[MARK])),"Y","N")</f>
        <v>N</v>
      </c>
    </row>
    <row r="778" spans="1:13" x14ac:dyDescent="0.25">
      <c r="B778" s="3">
        <v>10</v>
      </c>
      <c r="C778" t="s">
        <v>49</v>
      </c>
      <c r="D778" t="s">
        <v>261</v>
      </c>
      <c r="E778" s="1">
        <v>27855</v>
      </c>
      <c r="F778" t="s">
        <v>262</v>
      </c>
      <c r="G778" t="s">
        <v>123</v>
      </c>
      <c r="H778" t="s">
        <v>367</v>
      </c>
      <c r="I778" s="1">
        <v>40840</v>
      </c>
      <c r="J778" s="2">
        <f>YEAR(Table1[[#This Row],[DATE]])</f>
        <v>2011</v>
      </c>
      <c r="K778" t="s">
        <v>631</v>
      </c>
      <c r="L778" t="s">
        <v>631</v>
      </c>
      <c r="M778" t="str">
        <f t="array" ref="M778">IF(Table1[[#This Row],[MARK]]=MIN(IF(Table1[YEAR]=Table1[[#This Row],[YEAR]],Table1[MARK])),"Y","N")</f>
        <v>N</v>
      </c>
    </row>
    <row r="779" spans="1:13" x14ac:dyDescent="0.25">
      <c r="B779" s="3">
        <v>10</v>
      </c>
      <c r="C779" t="s">
        <v>33</v>
      </c>
      <c r="D779" t="s">
        <v>135</v>
      </c>
      <c r="E779" s="1">
        <v>30230</v>
      </c>
      <c r="F779" t="s">
        <v>11</v>
      </c>
      <c r="G779" t="s">
        <v>85</v>
      </c>
      <c r="H779" t="s">
        <v>84</v>
      </c>
      <c r="I779" s="1">
        <v>40973</v>
      </c>
      <c r="J779" s="2">
        <f>YEAR(Table1[[#This Row],[DATE]])</f>
        <v>2012</v>
      </c>
      <c r="K779" t="s">
        <v>631</v>
      </c>
      <c r="L779" t="s">
        <v>631</v>
      </c>
      <c r="M779" t="str">
        <f t="array" ref="M779">IF(Table1[[#This Row],[MARK]]=MIN(IF(Table1[YEAR]=Table1[[#This Row],[YEAR]],Table1[MARK])),"Y","N")</f>
        <v>N</v>
      </c>
    </row>
    <row r="780" spans="1:13" x14ac:dyDescent="0.25">
      <c r="B780" s="3">
        <v>10</v>
      </c>
      <c r="C780" t="s">
        <v>49</v>
      </c>
      <c r="D780" t="s">
        <v>96</v>
      </c>
      <c r="E780" s="1">
        <v>31161</v>
      </c>
      <c r="F780" t="s">
        <v>19</v>
      </c>
      <c r="G780">
        <v>4</v>
      </c>
      <c r="H780" t="s">
        <v>94</v>
      </c>
      <c r="I780" s="1">
        <v>40979</v>
      </c>
      <c r="J780" s="2">
        <f>YEAR(Table1[[#This Row],[DATE]])</f>
        <v>2012</v>
      </c>
      <c r="K780" t="s">
        <v>631</v>
      </c>
      <c r="L780" t="s">
        <v>631</v>
      </c>
      <c r="M780" t="str">
        <f t="array" ref="M780">IF(Table1[[#This Row],[MARK]]=MIN(IF(Table1[YEAR]=Table1[[#This Row],[YEAR]],Table1[MARK])),"Y","N")</f>
        <v>N</v>
      </c>
    </row>
    <row r="781" spans="1:13" x14ac:dyDescent="0.25">
      <c r="B781" s="3">
        <v>10</v>
      </c>
      <c r="C781" t="s">
        <v>336</v>
      </c>
      <c r="D781" t="s">
        <v>18</v>
      </c>
      <c r="E781" s="1">
        <v>30172</v>
      </c>
      <c r="F781" t="s">
        <v>19</v>
      </c>
      <c r="G781" t="s">
        <v>25</v>
      </c>
      <c r="H781" t="s">
        <v>26</v>
      </c>
      <c r="I781" s="1">
        <v>41069</v>
      </c>
      <c r="J781" s="2">
        <f>YEAR(Table1[[#This Row],[DATE]])</f>
        <v>2012</v>
      </c>
      <c r="K781" t="s">
        <v>631</v>
      </c>
      <c r="L781" t="s">
        <v>631</v>
      </c>
      <c r="M781" t="str">
        <f t="array" ref="M781">IF(Table1[[#This Row],[MARK]]=MIN(IF(Table1[YEAR]=Table1[[#This Row],[YEAR]],Table1[MARK])),"Y","N")</f>
        <v>N</v>
      </c>
    </row>
    <row r="782" spans="1:13" x14ac:dyDescent="0.25">
      <c r="B782" s="3">
        <v>10</v>
      </c>
      <c r="C782" t="s">
        <v>40</v>
      </c>
      <c r="D782" t="s">
        <v>18</v>
      </c>
      <c r="E782" s="1">
        <v>30172</v>
      </c>
      <c r="F782" t="s">
        <v>19</v>
      </c>
      <c r="G782" t="s">
        <v>148</v>
      </c>
      <c r="H782" t="s">
        <v>46</v>
      </c>
      <c r="I782" s="1">
        <v>41083</v>
      </c>
      <c r="J782" s="2">
        <f>YEAR(Table1[[#This Row],[DATE]])</f>
        <v>2012</v>
      </c>
      <c r="K782" t="s">
        <v>631</v>
      </c>
      <c r="L782" t="s">
        <v>631</v>
      </c>
      <c r="M782" t="str">
        <f t="array" ref="M782">IF(Table1[[#This Row],[MARK]]=MIN(IF(Table1[YEAR]=Table1[[#This Row],[YEAR]],Table1[MARK])),"Y","N")</f>
        <v>N</v>
      </c>
    </row>
    <row r="783" spans="1:13" x14ac:dyDescent="0.25">
      <c r="B783" s="3">
        <v>10</v>
      </c>
      <c r="C783" t="s">
        <v>37</v>
      </c>
      <c r="D783" t="s">
        <v>96</v>
      </c>
      <c r="E783" s="1">
        <v>31161</v>
      </c>
      <c r="F783" t="s">
        <v>19</v>
      </c>
      <c r="G783" t="s">
        <v>71</v>
      </c>
      <c r="H783" t="s">
        <v>46</v>
      </c>
      <c r="I783" s="1">
        <v>41084</v>
      </c>
      <c r="J783" s="2">
        <f>YEAR(Table1[[#This Row],[DATE]])</f>
        <v>2012</v>
      </c>
      <c r="K783" t="s">
        <v>631</v>
      </c>
      <c r="L783" t="s">
        <v>631</v>
      </c>
      <c r="M783" t="str">
        <f t="array" ref="M783">IF(Table1[[#This Row],[MARK]]=MIN(IF(Table1[YEAR]=Table1[[#This Row],[YEAR]],Table1[MARK])),"Y","N")</f>
        <v>N</v>
      </c>
    </row>
    <row r="784" spans="1:13" x14ac:dyDescent="0.25">
      <c r="B784" s="3">
        <v>10</v>
      </c>
      <c r="C784" t="s">
        <v>91</v>
      </c>
      <c r="D784" t="s">
        <v>22</v>
      </c>
      <c r="E784" s="1">
        <v>32868</v>
      </c>
      <c r="F784" t="s">
        <v>11</v>
      </c>
      <c r="G784" t="s">
        <v>29</v>
      </c>
      <c r="H784" t="s">
        <v>84</v>
      </c>
      <c r="I784" s="1">
        <v>41088</v>
      </c>
      <c r="J784" s="2">
        <f>YEAR(Table1[[#This Row],[DATE]])</f>
        <v>2012</v>
      </c>
      <c r="K784" t="s">
        <v>631</v>
      </c>
      <c r="L784" t="s">
        <v>631</v>
      </c>
      <c r="M784" t="str">
        <f t="array" ref="M784">IF(Table1[[#This Row],[MARK]]=MIN(IF(Table1[YEAR]=Table1[[#This Row],[YEAR]],Table1[MARK])),"Y","N")</f>
        <v>N</v>
      </c>
    </row>
    <row r="785" spans="1:13" x14ac:dyDescent="0.25">
      <c r="B785" s="3">
        <v>10</v>
      </c>
      <c r="C785" t="s">
        <v>31</v>
      </c>
      <c r="D785" t="s">
        <v>198</v>
      </c>
      <c r="E785" s="1">
        <v>33613</v>
      </c>
      <c r="F785" t="s">
        <v>11</v>
      </c>
      <c r="G785">
        <v>5</v>
      </c>
      <c r="H785" t="s">
        <v>84</v>
      </c>
      <c r="I785" s="1">
        <v>41089</v>
      </c>
      <c r="J785" s="2">
        <f>YEAR(Table1[[#This Row],[DATE]])</f>
        <v>2012</v>
      </c>
      <c r="K785" t="s">
        <v>631</v>
      </c>
      <c r="L785" t="s">
        <v>631</v>
      </c>
      <c r="M785" t="str">
        <f t="array" ref="M785">IF(Table1[[#This Row],[MARK]]=MIN(IF(Table1[YEAR]=Table1[[#This Row],[YEAR]],Table1[MARK])),"Y","N")</f>
        <v>N</v>
      </c>
    </row>
    <row r="786" spans="1:13" x14ac:dyDescent="0.25">
      <c r="B786" s="3">
        <v>10</v>
      </c>
      <c r="C786" t="s">
        <v>40</v>
      </c>
      <c r="D786" t="s">
        <v>135</v>
      </c>
      <c r="E786" s="1">
        <v>30230</v>
      </c>
      <c r="F786" t="s">
        <v>11</v>
      </c>
      <c r="G786" t="s">
        <v>85</v>
      </c>
      <c r="H786" t="s">
        <v>98</v>
      </c>
      <c r="I786" s="1">
        <v>41107</v>
      </c>
      <c r="J786" s="2">
        <f>YEAR(Table1[[#This Row],[DATE]])</f>
        <v>2012</v>
      </c>
      <c r="K786" t="s">
        <v>631</v>
      </c>
      <c r="L786" t="s">
        <v>631</v>
      </c>
      <c r="M786" t="str">
        <f t="array" ref="M786">IF(Table1[[#This Row],[MARK]]=MIN(IF(Table1[YEAR]=Table1[[#This Row],[YEAR]],Table1[MARK])),"Y","N")</f>
        <v>N</v>
      </c>
    </row>
    <row r="787" spans="1:13" x14ac:dyDescent="0.25">
      <c r="B787" s="3">
        <v>10</v>
      </c>
      <c r="C787" t="s">
        <v>40</v>
      </c>
      <c r="D787" t="s">
        <v>253</v>
      </c>
      <c r="E787" s="1">
        <v>30323</v>
      </c>
      <c r="F787" t="s">
        <v>73</v>
      </c>
      <c r="G787" t="s">
        <v>233</v>
      </c>
      <c r="H787" t="s">
        <v>98</v>
      </c>
      <c r="I787" s="1">
        <v>41107</v>
      </c>
      <c r="J787" s="2">
        <f>YEAR(Table1[[#This Row],[DATE]])</f>
        <v>2012</v>
      </c>
      <c r="K787" t="s">
        <v>631</v>
      </c>
      <c r="L787" t="s">
        <v>631</v>
      </c>
      <c r="M787" t="str">
        <f t="array" ref="M787">IF(Table1[[#This Row],[MARK]]=MIN(IF(Table1[YEAR]=Table1[[#This Row],[YEAR]],Table1[MARK])),"Y","N")</f>
        <v>N</v>
      </c>
    </row>
    <row r="788" spans="1:13" x14ac:dyDescent="0.25">
      <c r="B788" s="3">
        <v>10</v>
      </c>
      <c r="C788" t="s">
        <v>34</v>
      </c>
      <c r="D788" t="s">
        <v>22</v>
      </c>
      <c r="E788" s="1">
        <v>32868</v>
      </c>
      <c r="F788" t="s">
        <v>11</v>
      </c>
      <c r="G788" t="s">
        <v>247</v>
      </c>
      <c r="H788" t="s">
        <v>268</v>
      </c>
      <c r="I788" s="1">
        <v>41125</v>
      </c>
      <c r="J788" s="2">
        <f>YEAR(Table1[[#This Row],[DATE]])</f>
        <v>2012</v>
      </c>
      <c r="K788" t="s">
        <v>631</v>
      </c>
      <c r="L788" t="s">
        <v>631</v>
      </c>
      <c r="M788" t="str">
        <f t="array" ref="M788">IF(Table1[[#This Row],[MARK]]=MIN(IF(Table1[YEAR]=Table1[[#This Row],[YEAR]],Table1[MARK])),"Y","N")</f>
        <v>N</v>
      </c>
    </row>
    <row r="789" spans="1:13" x14ac:dyDescent="0.25">
      <c r="B789" s="3">
        <v>10</v>
      </c>
      <c r="C789" t="s">
        <v>21</v>
      </c>
      <c r="D789" t="s">
        <v>134</v>
      </c>
      <c r="E789" s="1">
        <v>32611</v>
      </c>
      <c r="F789" t="s">
        <v>19</v>
      </c>
      <c r="G789">
        <v>3</v>
      </c>
      <c r="H789" t="s">
        <v>23</v>
      </c>
      <c r="I789" s="1">
        <v>41144</v>
      </c>
      <c r="J789" s="2">
        <f>YEAR(Table1[[#This Row],[DATE]])</f>
        <v>2012</v>
      </c>
      <c r="K789" t="s">
        <v>631</v>
      </c>
      <c r="L789" t="s">
        <v>631</v>
      </c>
      <c r="M789" t="str">
        <f t="array" ref="M789">IF(Table1[[#This Row],[MARK]]=MIN(IF(Table1[YEAR]=Table1[[#This Row],[YEAR]],Table1[MARK])),"Y","N")</f>
        <v>N</v>
      </c>
    </row>
    <row r="790" spans="1:13" x14ac:dyDescent="0.25">
      <c r="B790" s="3">
        <v>10</v>
      </c>
      <c r="C790" t="s">
        <v>57</v>
      </c>
      <c r="D790" t="s">
        <v>198</v>
      </c>
      <c r="E790" s="1">
        <v>33613</v>
      </c>
      <c r="F790" t="s">
        <v>11</v>
      </c>
      <c r="G790" t="s">
        <v>74</v>
      </c>
      <c r="H790" t="s">
        <v>12</v>
      </c>
      <c r="I790" s="1">
        <v>41154</v>
      </c>
      <c r="J790" s="2">
        <f>YEAR(Table1[[#This Row],[DATE]])</f>
        <v>2012</v>
      </c>
      <c r="K790" t="s">
        <v>631</v>
      </c>
      <c r="L790" t="s">
        <v>631</v>
      </c>
      <c r="M790" t="str">
        <f t="array" ref="M790">IF(Table1[[#This Row],[MARK]]=MIN(IF(Table1[YEAR]=Table1[[#This Row],[YEAR]],Table1[MARK])),"Y","N")</f>
        <v>N</v>
      </c>
    </row>
    <row r="791" spans="1:13" x14ac:dyDescent="0.25">
      <c r="B791" s="3">
        <v>10</v>
      </c>
      <c r="C791" t="s">
        <v>69</v>
      </c>
      <c r="D791" t="s">
        <v>10</v>
      </c>
      <c r="E791" s="1">
        <v>31645</v>
      </c>
      <c r="F791" t="s">
        <v>11</v>
      </c>
      <c r="G791" t="s">
        <v>48</v>
      </c>
      <c r="H791" t="s">
        <v>84</v>
      </c>
      <c r="I791" s="1">
        <v>41445</v>
      </c>
      <c r="J791" s="2">
        <f>YEAR(Table1[[#This Row],[DATE]])</f>
        <v>2013</v>
      </c>
      <c r="K791" t="s">
        <v>631</v>
      </c>
      <c r="L791" t="s">
        <v>631</v>
      </c>
      <c r="M791" t="str">
        <f t="array" ref="M791">IF(Table1[[#This Row],[MARK]]=MIN(IF(Table1[YEAR]=Table1[[#This Row],[YEAR]],Table1[MARK])),"Y","N")</f>
        <v>N</v>
      </c>
    </row>
    <row r="792" spans="1:13" x14ac:dyDescent="0.25">
      <c r="A792">
        <v>95</v>
      </c>
      <c r="B792" s="3">
        <v>10</v>
      </c>
      <c r="C792" t="s">
        <v>49</v>
      </c>
      <c r="D792" t="s">
        <v>369</v>
      </c>
      <c r="E792" s="1">
        <v>31849</v>
      </c>
      <c r="F792" t="s">
        <v>370</v>
      </c>
      <c r="G792" t="s">
        <v>371</v>
      </c>
      <c r="H792" t="s">
        <v>51</v>
      </c>
      <c r="I792" s="1">
        <v>41497</v>
      </c>
      <c r="J792" s="2">
        <f>YEAR(Table1[[#This Row],[DATE]])</f>
        <v>2013</v>
      </c>
      <c r="K792" t="s">
        <v>630</v>
      </c>
      <c r="L792" t="s">
        <v>631</v>
      </c>
      <c r="M792" t="str">
        <f t="array" ref="M792">IF(Table1[[#This Row],[MARK]]=MIN(IF(Table1[YEAR]=Table1[[#This Row],[YEAR]],Table1[MARK])),"Y","N")</f>
        <v>N</v>
      </c>
    </row>
    <row r="793" spans="1:13" x14ac:dyDescent="0.25">
      <c r="B793" s="3">
        <v>10</v>
      </c>
      <c r="C793" t="s">
        <v>49</v>
      </c>
      <c r="D793" t="s">
        <v>183</v>
      </c>
      <c r="E793" s="1">
        <v>33035</v>
      </c>
      <c r="F793" t="s">
        <v>184</v>
      </c>
      <c r="G793" t="s">
        <v>368</v>
      </c>
      <c r="H793" t="s">
        <v>51</v>
      </c>
      <c r="I793" s="1">
        <v>41497</v>
      </c>
      <c r="J793" s="2">
        <f>YEAR(Table1[[#This Row],[DATE]])</f>
        <v>2013</v>
      </c>
      <c r="K793" t="s">
        <v>630</v>
      </c>
      <c r="L793" t="s">
        <v>631</v>
      </c>
      <c r="M793" t="str">
        <f t="array" ref="M793">IF(Table1[[#This Row],[MARK]]=MIN(IF(Table1[YEAR]=Table1[[#This Row],[YEAR]],Table1[MARK])),"Y","N")</f>
        <v>N</v>
      </c>
    </row>
    <row r="794" spans="1:13" x14ac:dyDescent="0.25">
      <c r="B794" s="3">
        <v>10</v>
      </c>
      <c r="C794" t="s">
        <v>50</v>
      </c>
      <c r="D794" t="s">
        <v>96</v>
      </c>
      <c r="E794" s="1">
        <v>31161</v>
      </c>
      <c r="F794" t="s">
        <v>19</v>
      </c>
      <c r="G794">
        <v>5</v>
      </c>
      <c r="H794" t="s">
        <v>44</v>
      </c>
      <c r="I794" s="1">
        <v>41515</v>
      </c>
      <c r="J794" s="2">
        <f>YEAR(Table1[[#This Row],[DATE]])</f>
        <v>2013</v>
      </c>
      <c r="K794" t="s">
        <v>631</v>
      </c>
      <c r="L794" t="s">
        <v>631</v>
      </c>
      <c r="M794" t="str">
        <f t="array" ref="M794">IF(Table1[[#This Row],[MARK]]=MIN(IF(Table1[YEAR]=Table1[[#This Row],[YEAR]],Table1[MARK])),"Y","N")</f>
        <v>N</v>
      </c>
    </row>
    <row r="795" spans="1:13" x14ac:dyDescent="0.25">
      <c r="B795" s="3">
        <v>10</v>
      </c>
      <c r="C795" t="s">
        <v>24</v>
      </c>
      <c r="D795" t="s">
        <v>112</v>
      </c>
      <c r="E795" s="1">
        <v>32210</v>
      </c>
      <c r="F795" t="s">
        <v>73</v>
      </c>
      <c r="G795" t="s">
        <v>197</v>
      </c>
      <c r="H795" t="s">
        <v>75</v>
      </c>
      <c r="I795" s="1">
        <v>41811</v>
      </c>
      <c r="J795" s="2">
        <f>YEAR(Table1[[#This Row],[DATE]])</f>
        <v>2014</v>
      </c>
      <c r="K795" t="s">
        <v>631</v>
      </c>
      <c r="L795" t="s">
        <v>631</v>
      </c>
      <c r="M795" t="str">
        <f t="array" ref="M795">IF(Table1[[#This Row],[MARK]]=MIN(IF(Table1[YEAR]=Table1[[#This Row],[YEAR]],Table1[MARK])),"Y","N")</f>
        <v>N</v>
      </c>
    </row>
    <row r="796" spans="1:13" x14ac:dyDescent="0.25">
      <c r="A796">
        <v>95</v>
      </c>
      <c r="B796" s="3">
        <v>10</v>
      </c>
      <c r="C796" t="s">
        <v>40</v>
      </c>
      <c r="D796" t="s">
        <v>372</v>
      </c>
      <c r="E796" s="1">
        <v>34855</v>
      </c>
      <c r="F796" t="s">
        <v>19</v>
      </c>
      <c r="G796" t="s">
        <v>48</v>
      </c>
      <c r="H796" t="s">
        <v>46</v>
      </c>
      <c r="I796" s="1">
        <v>41825</v>
      </c>
      <c r="J796" s="2">
        <f>YEAR(Table1[[#This Row],[DATE]])</f>
        <v>2014</v>
      </c>
      <c r="K796" t="s">
        <v>631</v>
      </c>
      <c r="L796" t="s">
        <v>631</v>
      </c>
      <c r="M796" t="str">
        <f t="array" ref="M796">IF(Table1[[#This Row],[MARK]]=MIN(IF(Table1[YEAR]=Table1[[#This Row],[YEAR]],Table1[MARK])),"Y","N")</f>
        <v>N</v>
      </c>
    </row>
    <row r="797" spans="1:13" x14ac:dyDescent="0.25">
      <c r="B797" s="3">
        <v>10</v>
      </c>
      <c r="C797" t="s">
        <v>229</v>
      </c>
      <c r="D797" t="s">
        <v>96</v>
      </c>
      <c r="E797" s="1">
        <v>31161</v>
      </c>
      <c r="F797" t="s">
        <v>19</v>
      </c>
      <c r="G797">
        <v>1</v>
      </c>
      <c r="H797" t="s">
        <v>61</v>
      </c>
      <c r="I797" s="1">
        <v>41825</v>
      </c>
      <c r="J797" s="2">
        <f>YEAR(Table1[[#This Row],[DATE]])</f>
        <v>2014</v>
      </c>
      <c r="K797" t="s">
        <v>631</v>
      </c>
      <c r="L797" t="s">
        <v>631</v>
      </c>
      <c r="M797" t="str">
        <f t="array" ref="M797">IF(Table1[[#This Row],[MARK]]=MIN(IF(Table1[YEAR]=Table1[[#This Row],[YEAR]],Table1[MARK])),"Y","N")</f>
        <v>N</v>
      </c>
    </row>
    <row r="798" spans="1:13" x14ac:dyDescent="0.25">
      <c r="B798" s="3">
        <v>10</v>
      </c>
      <c r="C798" t="s">
        <v>43</v>
      </c>
      <c r="D798" t="s">
        <v>56</v>
      </c>
      <c r="E798" s="1">
        <v>31331</v>
      </c>
      <c r="F798" t="s">
        <v>11</v>
      </c>
      <c r="G798" t="s">
        <v>233</v>
      </c>
      <c r="H798" t="s">
        <v>268</v>
      </c>
      <c r="I798" s="1">
        <v>41840</v>
      </c>
      <c r="J798" s="2">
        <f>YEAR(Table1[[#This Row],[DATE]])</f>
        <v>2014</v>
      </c>
      <c r="K798" t="s">
        <v>631</v>
      </c>
      <c r="L798" t="s">
        <v>631</v>
      </c>
      <c r="M798" t="str">
        <f t="array" ref="M798">IF(Table1[[#This Row],[MARK]]=MIN(IF(Table1[YEAR]=Table1[[#This Row],[YEAR]],Table1[MARK])),"Y","N")</f>
        <v>N</v>
      </c>
    </row>
    <row r="799" spans="1:13" x14ac:dyDescent="0.25">
      <c r="B799" s="3">
        <v>10</v>
      </c>
      <c r="C799" t="s">
        <v>15</v>
      </c>
      <c r="D799" t="s">
        <v>198</v>
      </c>
      <c r="E799" s="1">
        <v>33613</v>
      </c>
      <c r="F799" t="s">
        <v>11</v>
      </c>
      <c r="G799">
        <v>1</v>
      </c>
      <c r="H799" t="s">
        <v>281</v>
      </c>
      <c r="I799" s="1">
        <v>41848</v>
      </c>
      <c r="J799" s="2">
        <f>YEAR(Table1[[#This Row],[DATE]])</f>
        <v>2014</v>
      </c>
      <c r="K799" t="s">
        <v>631</v>
      </c>
      <c r="L799" t="s">
        <v>631</v>
      </c>
      <c r="M799" t="str">
        <f t="array" ref="M799">IF(Table1[[#This Row],[MARK]]=MIN(IF(Table1[YEAR]=Table1[[#This Row],[YEAR]],Table1[MARK])),"Y","N")</f>
        <v>N</v>
      </c>
    </row>
    <row r="800" spans="1:13" x14ac:dyDescent="0.25">
      <c r="B800" s="3">
        <v>10</v>
      </c>
      <c r="C800" t="s">
        <v>78</v>
      </c>
      <c r="D800" t="s">
        <v>198</v>
      </c>
      <c r="E800" s="1">
        <v>33613</v>
      </c>
      <c r="F800" t="s">
        <v>11</v>
      </c>
      <c r="G800" t="s">
        <v>99</v>
      </c>
      <c r="H800" t="s">
        <v>281</v>
      </c>
      <c r="I800" s="1">
        <v>41848</v>
      </c>
      <c r="J800" s="2">
        <f>YEAR(Table1[[#This Row],[DATE]])</f>
        <v>2014</v>
      </c>
      <c r="K800" t="s">
        <v>631</v>
      </c>
      <c r="L800" t="s">
        <v>631</v>
      </c>
      <c r="M800" t="str">
        <f t="array" ref="M800">IF(Table1[[#This Row],[MARK]]=MIN(IF(Table1[YEAR]=Table1[[#This Row],[YEAR]],Table1[MARK])),"Y","N")</f>
        <v>N</v>
      </c>
    </row>
    <row r="801" spans="1:13" x14ac:dyDescent="0.25">
      <c r="B801" s="3">
        <v>10</v>
      </c>
      <c r="C801" t="s">
        <v>15</v>
      </c>
      <c r="D801" t="s">
        <v>53</v>
      </c>
      <c r="E801" s="1">
        <v>29992</v>
      </c>
      <c r="F801" t="s">
        <v>19</v>
      </c>
      <c r="G801">
        <v>1</v>
      </c>
      <c r="H801" t="s">
        <v>373</v>
      </c>
      <c r="I801" s="1">
        <v>41873</v>
      </c>
      <c r="J801" s="2">
        <f>YEAR(Table1[[#This Row],[DATE]])</f>
        <v>2014</v>
      </c>
      <c r="K801" t="s">
        <v>631</v>
      </c>
      <c r="L801" t="s">
        <v>631</v>
      </c>
      <c r="M801" t="str">
        <f t="array" ref="M801">IF(Table1[[#This Row],[MARK]]=MIN(IF(Table1[YEAR]=Table1[[#This Row],[YEAR]],Table1[MARK])),"Y","N")</f>
        <v>N</v>
      </c>
    </row>
    <row r="802" spans="1:13" x14ac:dyDescent="0.25">
      <c r="B802" s="3">
        <v>10</v>
      </c>
      <c r="C802" t="s">
        <v>52</v>
      </c>
      <c r="D802" t="s">
        <v>172</v>
      </c>
      <c r="E802" s="1">
        <v>32025</v>
      </c>
      <c r="F802" t="s">
        <v>115</v>
      </c>
      <c r="G802">
        <v>5</v>
      </c>
      <c r="H802" t="s">
        <v>35</v>
      </c>
      <c r="I802" s="1">
        <v>41887</v>
      </c>
      <c r="J802" s="2">
        <f>YEAR(Table1[[#This Row],[DATE]])</f>
        <v>2014</v>
      </c>
      <c r="K802" t="s">
        <v>631</v>
      </c>
      <c r="L802" t="s">
        <v>631</v>
      </c>
      <c r="M802" t="str">
        <f t="array" ref="M802">IF(Table1[[#This Row],[MARK]]=MIN(IF(Table1[YEAR]=Table1[[#This Row],[YEAR]],Table1[MARK])),"Y","N")</f>
        <v>N</v>
      </c>
    </row>
    <row r="803" spans="1:13" x14ac:dyDescent="0.25">
      <c r="A803">
        <v>107</v>
      </c>
      <c r="B803" s="3">
        <v>10.01</v>
      </c>
      <c r="C803" t="s">
        <v>9</v>
      </c>
      <c r="D803" t="s">
        <v>374</v>
      </c>
      <c r="E803" s="1">
        <v>19173</v>
      </c>
      <c r="F803" t="s">
        <v>375</v>
      </c>
      <c r="G803">
        <v>1</v>
      </c>
      <c r="H803" t="s">
        <v>351</v>
      </c>
      <c r="I803" s="1">
        <v>29102</v>
      </c>
      <c r="J803" s="2">
        <f>YEAR(Table1[[#This Row],[DATE]])</f>
        <v>1979</v>
      </c>
      <c r="K803" t="s">
        <v>631</v>
      </c>
      <c r="L803" t="s">
        <v>631</v>
      </c>
      <c r="M803" t="str">
        <f t="array" ref="M803">IF(Table1[[#This Row],[MARK]]=MIN(IF(Table1[YEAR]=Table1[[#This Row],[YEAR]],Table1[MARK])),"Y","N")</f>
        <v>Y</v>
      </c>
    </row>
    <row r="804" spans="1:13" x14ac:dyDescent="0.25">
      <c r="A804">
        <v>107</v>
      </c>
      <c r="B804" s="3">
        <v>10.01</v>
      </c>
      <c r="C804" t="s">
        <v>117</v>
      </c>
      <c r="D804" t="s">
        <v>376</v>
      </c>
      <c r="E804" s="1">
        <v>25903</v>
      </c>
      <c r="F804" t="s">
        <v>93</v>
      </c>
      <c r="G804" t="s">
        <v>85</v>
      </c>
      <c r="H804" t="s">
        <v>216</v>
      </c>
      <c r="I804" s="1">
        <v>34440</v>
      </c>
      <c r="J804" s="2">
        <f>YEAR(Table1[[#This Row],[DATE]])</f>
        <v>1994</v>
      </c>
      <c r="K804" t="s">
        <v>631</v>
      </c>
      <c r="L804" t="s">
        <v>631</v>
      </c>
      <c r="M804" t="str">
        <f t="array" ref="M804">IF(Table1[[#This Row],[MARK]]=MIN(IF(Table1[YEAR]=Table1[[#This Row],[YEAR]],Table1[MARK])),"Y","N")</f>
        <v>N</v>
      </c>
    </row>
    <row r="805" spans="1:13" x14ac:dyDescent="0.25">
      <c r="A805">
        <v>107</v>
      </c>
      <c r="B805" s="3">
        <v>10.01</v>
      </c>
      <c r="C805" t="s">
        <v>52</v>
      </c>
      <c r="D805" t="s">
        <v>377</v>
      </c>
      <c r="E805" s="1">
        <v>25844</v>
      </c>
      <c r="F805" t="s">
        <v>19</v>
      </c>
      <c r="G805">
        <v>1</v>
      </c>
      <c r="H805" t="s">
        <v>378</v>
      </c>
      <c r="I805" s="1">
        <v>35161</v>
      </c>
      <c r="J805" s="2">
        <f>YEAR(Table1[[#This Row],[DATE]])</f>
        <v>1996</v>
      </c>
      <c r="K805" t="s">
        <v>631</v>
      </c>
      <c r="L805" t="s">
        <v>631</v>
      </c>
      <c r="M805" t="str">
        <f t="array" ref="M805">IF(Table1[[#This Row],[MARK]]=MIN(IF(Table1[YEAR]=Table1[[#This Row],[YEAR]],Table1[MARK])),"Y","N")</f>
        <v>N</v>
      </c>
    </row>
    <row r="806" spans="1:13" x14ac:dyDescent="0.25">
      <c r="A806">
        <v>107</v>
      </c>
      <c r="B806" s="3">
        <v>10.01</v>
      </c>
      <c r="C806" t="s">
        <v>15</v>
      </c>
      <c r="D806" t="s">
        <v>379</v>
      </c>
      <c r="E806" s="1">
        <v>29415</v>
      </c>
      <c r="F806" t="s">
        <v>19</v>
      </c>
      <c r="G806">
        <v>1</v>
      </c>
      <c r="H806" t="s">
        <v>30</v>
      </c>
      <c r="I806" s="1">
        <v>38956</v>
      </c>
      <c r="J806" s="2">
        <f>YEAR(Table1[[#This Row],[DATE]])</f>
        <v>2006</v>
      </c>
      <c r="K806" t="s">
        <v>631</v>
      </c>
      <c r="L806" t="s">
        <v>631</v>
      </c>
      <c r="M806" t="str">
        <f t="array" ref="M806">IF(Table1[[#This Row],[MARK]]=MIN(IF(Table1[YEAR]=Table1[[#This Row],[YEAR]],Table1[MARK])),"Y","N")</f>
        <v>N</v>
      </c>
    </row>
    <row r="807" spans="1:13" x14ac:dyDescent="0.25">
      <c r="A807">
        <v>107</v>
      </c>
      <c r="B807" s="3">
        <v>10.01</v>
      </c>
      <c r="C807" t="s">
        <v>40</v>
      </c>
      <c r="D807" t="s">
        <v>380</v>
      </c>
      <c r="E807" s="1">
        <v>32881</v>
      </c>
      <c r="F807" t="s">
        <v>19</v>
      </c>
      <c r="G807" t="s">
        <v>147</v>
      </c>
      <c r="H807" t="s">
        <v>46</v>
      </c>
      <c r="I807" s="1">
        <v>39627</v>
      </c>
      <c r="J807" s="2">
        <f>YEAR(Table1[[#This Row],[DATE]])</f>
        <v>2008</v>
      </c>
      <c r="K807" t="s">
        <v>631</v>
      </c>
      <c r="L807" t="s">
        <v>631</v>
      </c>
      <c r="M807" t="str">
        <f t="array" ref="M807">IF(Table1[[#This Row],[MARK]]=MIN(IF(Table1[YEAR]=Table1[[#This Row],[YEAR]],Table1[MARK])),"Y","N")</f>
        <v>N</v>
      </c>
    </row>
    <row r="808" spans="1:13" x14ac:dyDescent="0.25">
      <c r="A808">
        <v>107</v>
      </c>
      <c r="B808" s="3">
        <v>10.01</v>
      </c>
      <c r="C808" t="s">
        <v>9</v>
      </c>
      <c r="D808" t="s">
        <v>381</v>
      </c>
      <c r="E808" s="1">
        <v>31985</v>
      </c>
      <c r="F808" t="s">
        <v>19</v>
      </c>
      <c r="G808" t="s">
        <v>29</v>
      </c>
      <c r="H808" t="s">
        <v>275</v>
      </c>
      <c r="I808" s="1">
        <v>39974</v>
      </c>
      <c r="J808" s="2">
        <f>YEAR(Table1[[#This Row],[DATE]])</f>
        <v>2009</v>
      </c>
      <c r="K808" t="s">
        <v>631</v>
      </c>
      <c r="L808" t="s">
        <v>631</v>
      </c>
      <c r="M808" t="str">
        <f t="array" ref="M808">IF(Table1[[#This Row],[MARK]]=MIN(IF(Table1[YEAR]=Table1[[#This Row],[YEAR]],Table1[MARK])),"Y","N")</f>
        <v>N</v>
      </c>
    </row>
    <row r="809" spans="1:13" x14ac:dyDescent="0.25">
      <c r="A809">
        <v>107</v>
      </c>
      <c r="B809" s="3">
        <v>10.01</v>
      </c>
      <c r="C809" t="s">
        <v>9</v>
      </c>
      <c r="D809" t="s">
        <v>382</v>
      </c>
      <c r="E809" s="1">
        <v>35048</v>
      </c>
      <c r="F809" t="s">
        <v>354</v>
      </c>
      <c r="G809" t="s">
        <v>136</v>
      </c>
      <c r="H809" t="s">
        <v>383</v>
      </c>
      <c r="I809" s="1">
        <v>41393</v>
      </c>
      <c r="J809" s="2">
        <f>YEAR(Table1[[#This Row],[DATE]])</f>
        <v>2013</v>
      </c>
      <c r="K809" t="s">
        <v>631</v>
      </c>
      <c r="L809" t="s">
        <v>631</v>
      </c>
      <c r="M809" t="str">
        <f t="array" ref="M809">IF(Table1[[#This Row],[MARK]]=MIN(IF(Table1[YEAR]=Table1[[#This Row],[YEAR]],Table1[MARK])),"Y","N")</f>
        <v>N</v>
      </c>
    </row>
    <row r="810" spans="1:13" x14ac:dyDescent="0.25">
      <c r="A810">
        <v>107</v>
      </c>
      <c r="B810" s="3">
        <v>10.01</v>
      </c>
      <c r="C810" t="s">
        <v>17</v>
      </c>
      <c r="D810" t="s">
        <v>386</v>
      </c>
      <c r="E810" s="1">
        <v>33481</v>
      </c>
      <c r="F810" t="s">
        <v>262</v>
      </c>
      <c r="G810">
        <v>2</v>
      </c>
      <c r="H810" t="s">
        <v>385</v>
      </c>
      <c r="I810" s="1">
        <v>41441</v>
      </c>
      <c r="J810" s="2">
        <f>YEAR(Table1[[#This Row],[DATE]])</f>
        <v>2013</v>
      </c>
      <c r="K810" t="s">
        <v>631</v>
      </c>
      <c r="L810" t="s">
        <v>631</v>
      </c>
      <c r="M810" t="str">
        <f t="array" ref="M810">IF(Table1[[#This Row],[MARK]]=MIN(IF(Table1[YEAR]=Table1[[#This Row],[YEAR]],Table1[MARK])),"Y","N")</f>
        <v>N</v>
      </c>
    </row>
    <row r="811" spans="1:13" x14ac:dyDescent="0.25">
      <c r="A811">
        <v>107</v>
      </c>
      <c r="B811" s="3">
        <v>10.01</v>
      </c>
      <c r="C811" t="s">
        <v>17</v>
      </c>
      <c r="D811" t="s">
        <v>384</v>
      </c>
      <c r="E811" s="1">
        <v>32386</v>
      </c>
      <c r="F811" t="s">
        <v>262</v>
      </c>
      <c r="G811">
        <v>1</v>
      </c>
      <c r="H811" t="s">
        <v>385</v>
      </c>
      <c r="I811" s="1">
        <v>41441</v>
      </c>
      <c r="J811" s="2">
        <f>YEAR(Table1[[#This Row],[DATE]])</f>
        <v>2013</v>
      </c>
      <c r="K811" t="s">
        <v>631</v>
      </c>
      <c r="L811" t="s">
        <v>631</v>
      </c>
      <c r="M811" t="str">
        <f t="array" ref="M811">IF(Table1[[#This Row],[MARK]]=MIN(IF(Table1[YEAR]=Table1[[#This Row],[YEAR]],Table1[MARK])),"Y","N")</f>
        <v>N</v>
      </c>
    </row>
    <row r="812" spans="1:13" x14ac:dyDescent="0.25">
      <c r="A812">
        <v>116</v>
      </c>
      <c r="B812" s="3">
        <v>10.02</v>
      </c>
      <c r="C812" t="s">
        <v>17</v>
      </c>
      <c r="D812" t="s">
        <v>387</v>
      </c>
      <c r="E812" s="1">
        <v>16517</v>
      </c>
      <c r="F812" t="s">
        <v>19</v>
      </c>
      <c r="G812" t="s">
        <v>182</v>
      </c>
      <c r="H812" t="s">
        <v>214</v>
      </c>
      <c r="I812" s="1">
        <v>25124</v>
      </c>
      <c r="J812" s="2">
        <f>YEAR(Table1[[#This Row],[DATE]])</f>
        <v>1968</v>
      </c>
      <c r="K812" t="s">
        <v>631</v>
      </c>
      <c r="L812" t="s">
        <v>630</v>
      </c>
      <c r="M812" t="str">
        <f t="array" ref="M812">IF(Table1[[#This Row],[MARK]]=MIN(IF(Table1[YEAR]=Table1[[#This Row],[YEAR]],Table1[MARK])),"Y","N")</f>
        <v>N</v>
      </c>
    </row>
    <row r="813" spans="1:13" x14ac:dyDescent="0.25">
      <c r="A813">
        <v>116</v>
      </c>
      <c r="B813" s="3">
        <v>10.02</v>
      </c>
      <c r="C813" t="s">
        <v>43</v>
      </c>
      <c r="D813" t="s">
        <v>388</v>
      </c>
      <c r="E813" s="1">
        <v>21181</v>
      </c>
      <c r="F813" t="s">
        <v>19</v>
      </c>
      <c r="G813">
        <v>1</v>
      </c>
      <c r="H813" t="s">
        <v>389</v>
      </c>
      <c r="I813" s="1">
        <v>29291</v>
      </c>
      <c r="J813" s="2">
        <f>YEAR(Table1[[#This Row],[DATE]])</f>
        <v>1980</v>
      </c>
      <c r="K813" t="s">
        <v>631</v>
      </c>
      <c r="L813" t="s">
        <v>631</v>
      </c>
      <c r="M813" t="str">
        <f t="array" ref="M813">IF(Table1[[#This Row],[MARK]]=MIN(IF(Table1[YEAR]=Table1[[#This Row],[YEAR]],Table1[MARK])),"Y","N")</f>
        <v>Y</v>
      </c>
    </row>
    <row r="814" spans="1:13" x14ac:dyDescent="0.25">
      <c r="A814">
        <v>116</v>
      </c>
      <c r="B814" s="3">
        <v>10.02</v>
      </c>
      <c r="C814" t="s">
        <v>70</v>
      </c>
      <c r="D814" t="s">
        <v>390</v>
      </c>
      <c r="E814" s="1">
        <v>23780</v>
      </c>
      <c r="F814" t="s">
        <v>184</v>
      </c>
      <c r="G814">
        <v>2</v>
      </c>
      <c r="H814" t="s">
        <v>218</v>
      </c>
      <c r="I814" s="1">
        <v>33053</v>
      </c>
      <c r="J814" s="2">
        <f>YEAR(Table1[[#This Row],[DATE]])</f>
        <v>1990</v>
      </c>
      <c r="K814" t="s">
        <v>631</v>
      </c>
      <c r="L814" t="s">
        <v>631</v>
      </c>
      <c r="M814" t="str">
        <f t="array" ref="M814">IF(Table1[[#This Row],[MARK]]=MIN(IF(Table1[YEAR]=Table1[[#This Row],[YEAR]],Table1[MARK])),"Y","N")</f>
        <v>N</v>
      </c>
    </row>
    <row r="815" spans="1:13" x14ac:dyDescent="0.25">
      <c r="A815">
        <v>116</v>
      </c>
      <c r="B815" s="3">
        <v>10.02</v>
      </c>
      <c r="C815" t="s">
        <v>113</v>
      </c>
      <c r="D815" t="s">
        <v>391</v>
      </c>
      <c r="E815" s="1">
        <v>24107</v>
      </c>
      <c r="F815" t="s">
        <v>19</v>
      </c>
      <c r="G815" t="s">
        <v>29</v>
      </c>
      <c r="H815" t="s">
        <v>82</v>
      </c>
      <c r="I815" s="1">
        <v>35230</v>
      </c>
      <c r="J815" s="2">
        <f>YEAR(Table1[[#This Row],[DATE]])</f>
        <v>1996</v>
      </c>
      <c r="K815" t="s">
        <v>631</v>
      </c>
      <c r="L815" t="s">
        <v>631</v>
      </c>
      <c r="M815" t="str">
        <f t="array" ref="M815">IF(Table1[[#This Row],[MARK]]=MIN(IF(Table1[YEAR]=Table1[[#This Row],[YEAR]],Table1[MARK])),"Y","N")</f>
        <v>N</v>
      </c>
    </row>
    <row r="816" spans="1:13" x14ac:dyDescent="0.25">
      <c r="A816">
        <v>116</v>
      </c>
      <c r="B816" s="3">
        <v>10.02</v>
      </c>
      <c r="C816" t="s">
        <v>24</v>
      </c>
      <c r="D816" t="s">
        <v>392</v>
      </c>
      <c r="E816" s="1">
        <v>25879</v>
      </c>
      <c r="F816" t="s">
        <v>11</v>
      </c>
      <c r="G816">
        <v>1</v>
      </c>
      <c r="H816" t="s">
        <v>286</v>
      </c>
      <c r="I816" s="1">
        <v>35531</v>
      </c>
      <c r="J816" s="2">
        <f>YEAR(Table1[[#This Row],[DATE]])</f>
        <v>1997</v>
      </c>
      <c r="K816" t="s">
        <v>631</v>
      </c>
      <c r="L816" t="s">
        <v>631</v>
      </c>
      <c r="M816" t="str">
        <f t="array" ref="M816">IF(Table1[[#This Row],[MARK]]=MIN(IF(Table1[YEAR]=Table1[[#This Row],[YEAR]],Table1[MARK])),"Y","N")</f>
        <v>N</v>
      </c>
    </row>
    <row r="817" spans="1:13" x14ac:dyDescent="0.25">
      <c r="A817">
        <v>116</v>
      </c>
      <c r="B817" s="3">
        <v>10.02</v>
      </c>
      <c r="C817" t="s">
        <v>17</v>
      </c>
      <c r="D817" t="s">
        <v>393</v>
      </c>
      <c r="E817" s="1">
        <v>26471</v>
      </c>
      <c r="F817" t="s">
        <v>354</v>
      </c>
      <c r="G817">
        <v>3</v>
      </c>
      <c r="H817" t="s">
        <v>128</v>
      </c>
      <c r="I817" s="1">
        <v>37085</v>
      </c>
      <c r="J817" s="2">
        <f>YEAR(Table1[[#This Row],[DATE]])</f>
        <v>2001</v>
      </c>
      <c r="K817" t="s">
        <v>631</v>
      </c>
      <c r="L817" t="s">
        <v>631</v>
      </c>
      <c r="M817" t="str">
        <f t="array" ref="M817">IF(Table1[[#This Row],[MARK]]=MIN(IF(Table1[YEAR]=Table1[[#This Row],[YEAR]],Table1[MARK])),"Y","N")</f>
        <v>N</v>
      </c>
    </row>
    <row r="818" spans="1:13" x14ac:dyDescent="0.25">
      <c r="A818">
        <v>116</v>
      </c>
      <c r="B818" s="3">
        <v>10.02</v>
      </c>
      <c r="C818" t="s">
        <v>33</v>
      </c>
      <c r="D818" t="s">
        <v>394</v>
      </c>
      <c r="E818" s="1">
        <v>27444</v>
      </c>
      <c r="F818" t="s">
        <v>11</v>
      </c>
      <c r="G818" t="s">
        <v>300</v>
      </c>
      <c r="H818" t="s">
        <v>395</v>
      </c>
      <c r="I818" s="1">
        <v>39291</v>
      </c>
      <c r="J818" s="2">
        <f>YEAR(Table1[[#This Row],[DATE]])</f>
        <v>2007</v>
      </c>
      <c r="K818" t="s">
        <v>631</v>
      </c>
      <c r="L818" t="s">
        <v>631</v>
      </c>
      <c r="M818" t="str">
        <f t="array" ref="M818">IF(Table1[[#This Row],[MARK]]=MIN(IF(Table1[YEAR]=Table1[[#This Row],[YEAR]],Table1[MARK])),"Y","N")</f>
        <v>N</v>
      </c>
    </row>
    <row r="819" spans="1:13" x14ac:dyDescent="0.25">
      <c r="A819">
        <v>116</v>
      </c>
      <c r="B819" s="3">
        <v>10.02</v>
      </c>
      <c r="C819" t="s">
        <v>40</v>
      </c>
      <c r="D819" t="s">
        <v>396</v>
      </c>
      <c r="E819" s="1">
        <v>30487</v>
      </c>
      <c r="F819" t="s">
        <v>19</v>
      </c>
      <c r="G819" t="s">
        <v>397</v>
      </c>
      <c r="H819" t="s">
        <v>46</v>
      </c>
      <c r="I819" s="1">
        <v>39627</v>
      </c>
      <c r="J819" s="2">
        <f>YEAR(Table1[[#This Row],[DATE]])</f>
        <v>2008</v>
      </c>
      <c r="K819" t="s">
        <v>631</v>
      </c>
      <c r="L819" t="s">
        <v>631</v>
      </c>
      <c r="M819" t="str">
        <f t="array" ref="M819">IF(Table1[[#This Row],[MARK]]=MIN(IF(Table1[YEAR]=Table1[[#This Row],[YEAR]],Table1[MARK])),"Y","N")</f>
        <v>N</v>
      </c>
    </row>
    <row r="820" spans="1:13" x14ac:dyDescent="0.25">
      <c r="A820">
        <v>116</v>
      </c>
      <c r="B820" s="3">
        <v>10.02</v>
      </c>
      <c r="C820" t="s">
        <v>37</v>
      </c>
      <c r="D820" t="s">
        <v>398</v>
      </c>
      <c r="E820" s="1">
        <v>32392</v>
      </c>
      <c r="F820" t="s">
        <v>11</v>
      </c>
      <c r="G820" t="s">
        <v>300</v>
      </c>
      <c r="H820" t="s">
        <v>144</v>
      </c>
      <c r="I820" s="1">
        <v>41066</v>
      </c>
      <c r="J820" s="2">
        <f>YEAR(Table1[[#This Row],[DATE]])</f>
        <v>2012</v>
      </c>
      <c r="K820" t="s">
        <v>631</v>
      </c>
      <c r="L820" t="s">
        <v>631</v>
      </c>
      <c r="M820" t="str">
        <f t="array" ref="M820">IF(Table1[[#This Row],[MARK]]=MIN(IF(Table1[YEAR]=Table1[[#This Row],[YEAR]],Table1[MARK])),"Y","N")</f>
        <v>N</v>
      </c>
    </row>
    <row r="821" spans="1:13" x14ac:dyDescent="0.25">
      <c r="A821">
        <v>116</v>
      </c>
      <c r="B821" s="3">
        <v>10.02</v>
      </c>
      <c r="C821" t="s">
        <v>13</v>
      </c>
      <c r="D821" t="s">
        <v>399</v>
      </c>
      <c r="E821" s="1">
        <v>32802</v>
      </c>
      <c r="F821" t="s">
        <v>11</v>
      </c>
      <c r="G821" t="s">
        <v>85</v>
      </c>
      <c r="H821" t="s">
        <v>84</v>
      </c>
      <c r="I821" s="1">
        <v>41433</v>
      </c>
      <c r="J821" s="2">
        <f>YEAR(Table1[[#This Row],[DATE]])</f>
        <v>2013</v>
      </c>
      <c r="K821" t="s">
        <v>631</v>
      </c>
      <c r="L821" t="s">
        <v>631</v>
      </c>
      <c r="M821" t="str">
        <f t="array" ref="M821">IF(Table1[[#This Row],[MARK]]=MIN(IF(Table1[YEAR]=Table1[[#This Row],[YEAR]],Table1[MARK])),"Y","N")</f>
        <v>N</v>
      </c>
    </row>
    <row r="822" spans="1:13" x14ac:dyDescent="0.25">
      <c r="A822">
        <v>116</v>
      </c>
      <c r="B822" s="3">
        <v>10.02</v>
      </c>
      <c r="C822" t="s">
        <v>117</v>
      </c>
      <c r="D822" t="s">
        <v>400</v>
      </c>
      <c r="E822" s="1">
        <v>31978</v>
      </c>
      <c r="F822" t="s">
        <v>120</v>
      </c>
      <c r="G822" t="s">
        <v>85</v>
      </c>
      <c r="H822" t="s">
        <v>304</v>
      </c>
      <c r="I822" s="1">
        <v>41433</v>
      </c>
      <c r="J822" s="2">
        <f>YEAR(Table1[[#This Row],[DATE]])</f>
        <v>2013</v>
      </c>
      <c r="K822" t="s">
        <v>631</v>
      </c>
      <c r="L822" t="s">
        <v>631</v>
      </c>
      <c r="M822" t="str">
        <f t="array" ref="M822">IF(Table1[[#This Row],[MARK]]=MIN(IF(Table1[YEAR]=Table1[[#This Row],[YEAR]],Table1[MARK])),"Y","N")</f>
        <v>N</v>
      </c>
    </row>
    <row r="823" spans="1:13" x14ac:dyDescent="0.25">
      <c r="A823">
        <v>116</v>
      </c>
      <c r="B823" s="3">
        <v>10.02</v>
      </c>
      <c r="C823" t="s">
        <v>37</v>
      </c>
      <c r="D823" t="s">
        <v>401</v>
      </c>
      <c r="E823" s="1">
        <v>34233</v>
      </c>
      <c r="F823" t="s">
        <v>307</v>
      </c>
      <c r="G823">
        <v>2</v>
      </c>
      <c r="H823" t="s">
        <v>308</v>
      </c>
      <c r="I823" s="1">
        <v>41741</v>
      </c>
      <c r="J823" s="2">
        <f>YEAR(Table1[[#This Row],[DATE]])</f>
        <v>2014</v>
      </c>
      <c r="K823" t="s">
        <v>631</v>
      </c>
      <c r="L823" t="s">
        <v>631</v>
      </c>
      <c r="M823" t="str">
        <f t="array" ref="M823">IF(Table1[[#This Row],[MARK]]=MIN(IF(Table1[YEAR]=Table1[[#This Row],[YEAR]],Table1[MARK])),"Y","N")</f>
        <v>N</v>
      </c>
    </row>
    <row r="824" spans="1:13" x14ac:dyDescent="0.25">
      <c r="A824">
        <v>116</v>
      </c>
      <c r="B824" s="3">
        <v>10.02</v>
      </c>
      <c r="C824" t="s">
        <v>43</v>
      </c>
      <c r="D824" t="s">
        <v>402</v>
      </c>
      <c r="E824" s="1">
        <v>32850</v>
      </c>
      <c r="F824" t="s">
        <v>403</v>
      </c>
      <c r="G824" t="s">
        <v>404</v>
      </c>
      <c r="H824" t="s">
        <v>62</v>
      </c>
      <c r="I824" s="1">
        <v>41755</v>
      </c>
      <c r="J824" s="2">
        <f>YEAR(Table1[[#This Row],[DATE]])</f>
        <v>2014</v>
      </c>
      <c r="K824" t="s">
        <v>631</v>
      </c>
      <c r="L824" t="s">
        <v>631</v>
      </c>
      <c r="M824" t="str">
        <f t="array" ref="M824">IF(Table1[[#This Row],[MARK]]=MIN(IF(Table1[YEAR]=Table1[[#This Row],[YEAR]],Table1[MARK])),"Y","N")</f>
        <v>N</v>
      </c>
    </row>
    <row r="825" spans="1:13" x14ac:dyDescent="0.25">
      <c r="A825">
        <v>129</v>
      </c>
      <c r="B825" s="3">
        <v>10.029999999999999</v>
      </c>
      <c r="C825" t="s">
        <v>117</v>
      </c>
      <c r="D825" t="s">
        <v>405</v>
      </c>
      <c r="E825" s="1">
        <v>22455</v>
      </c>
      <c r="F825" t="s">
        <v>19</v>
      </c>
      <c r="G825" t="s">
        <v>25</v>
      </c>
      <c r="H825" t="s">
        <v>406</v>
      </c>
      <c r="I825" s="1">
        <v>30107</v>
      </c>
      <c r="J825" s="2">
        <f>YEAR(Table1[[#This Row],[DATE]])</f>
        <v>1982</v>
      </c>
      <c r="K825" t="s">
        <v>631</v>
      </c>
      <c r="L825" t="s">
        <v>631</v>
      </c>
      <c r="M825" t="str">
        <f t="array" ref="M825">IF(Table1[[#This Row],[MARK]]=MIN(IF(Table1[YEAR]=Table1[[#This Row],[YEAR]],Table1[MARK])),"Y","N")</f>
        <v>N</v>
      </c>
    </row>
    <row r="826" spans="1:13" x14ac:dyDescent="0.25">
      <c r="A826">
        <v>129</v>
      </c>
      <c r="B826" s="3">
        <v>10.029999999999999</v>
      </c>
      <c r="C826" t="s">
        <v>49</v>
      </c>
      <c r="D826" t="s">
        <v>407</v>
      </c>
      <c r="E826" s="1">
        <v>24628</v>
      </c>
      <c r="F826" t="s">
        <v>19</v>
      </c>
      <c r="G826">
        <v>1</v>
      </c>
      <c r="H826" t="s">
        <v>46</v>
      </c>
      <c r="I826" s="1">
        <v>32298</v>
      </c>
      <c r="J826" s="2">
        <f>YEAR(Table1[[#This Row],[DATE]])</f>
        <v>1988</v>
      </c>
      <c r="K826" t="s">
        <v>631</v>
      </c>
      <c r="L826" t="s">
        <v>631</v>
      </c>
      <c r="M826" t="str">
        <f t="array" ref="M826">IF(Table1[[#This Row],[MARK]]=MIN(IF(Table1[YEAR]=Table1[[#This Row],[YEAR]],Table1[MARK])),"Y","N")</f>
        <v>N</v>
      </c>
    </row>
    <row r="827" spans="1:13" x14ac:dyDescent="0.25">
      <c r="A827">
        <v>129</v>
      </c>
      <c r="B827" s="3">
        <v>10.029999999999999</v>
      </c>
      <c r="C827" t="s">
        <v>21</v>
      </c>
      <c r="D827" t="s">
        <v>408</v>
      </c>
      <c r="E827" s="1">
        <v>28788</v>
      </c>
      <c r="F827" t="s">
        <v>192</v>
      </c>
      <c r="G827">
        <v>4</v>
      </c>
      <c r="H827" t="s">
        <v>127</v>
      </c>
      <c r="I827" s="1">
        <v>36055</v>
      </c>
      <c r="J827" s="2">
        <f>YEAR(Table1[[#This Row],[DATE]])</f>
        <v>1998</v>
      </c>
      <c r="K827" t="s">
        <v>631</v>
      </c>
      <c r="L827" t="s">
        <v>631</v>
      </c>
      <c r="M827" t="str">
        <f t="array" ref="M827">IF(Table1[[#This Row],[MARK]]=MIN(IF(Table1[YEAR]=Table1[[#This Row],[YEAR]],Table1[MARK])),"Y","N")</f>
        <v>N</v>
      </c>
    </row>
    <row r="828" spans="1:13" x14ac:dyDescent="0.25">
      <c r="A828">
        <v>129</v>
      </c>
      <c r="B828" s="3">
        <v>10.029999999999999</v>
      </c>
      <c r="C828" t="s">
        <v>15</v>
      </c>
      <c r="D828" t="s">
        <v>409</v>
      </c>
      <c r="E828" s="1">
        <v>29455</v>
      </c>
      <c r="F828" t="s">
        <v>81</v>
      </c>
      <c r="G828">
        <v>1</v>
      </c>
      <c r="H828" t="s">
        <v>351</v>
      </c>
      <c r="I828" s="1">
        <v>37683</v>
      </c>
      <c r="J828" s="2">
        <f>YEAR(Table1[[#This Row],[DATE]])</f>
        <v>2003</v>
      </c>
      <c r="K828" t="s">
        <v>631</v>
      </c>
      <c r="L828" t="s">
        <v>631</v>
      </c>
      <c r="M828" t="str">
        <f t="array" ref="M828">IF(Table1[[#This Row],[MARK]]=MIN(IF(Table1[YEAR]=Table1[[#This Row],[YEAR]],Table1[MARK])),"Y","N")</f>
        <v>N</v>
      </c>
    </row>
    <row r="829" spans="1:13" x14ac:dyDescent="0.25">
      <c r="A829">
        <v>129</v>
      </c>
      <c r="B829" s="3">
        <v>10.029999999999999</v>
      </c>
      <c r="C829" t="s">
        <v>33</v>
      </c>
      <c r="D829" t="s">
        <v>410</v>
      </c>
      <c r="E829" s="1">
        <v>29374</v>
      </c>
      <c r="F829" t="s">
        <v>354</v>
      </c>
      <c r="G829" t="s">
        <v>85</v>
      </c>
      <c r="H829" t="s">
        <v>193</v>
      </c>
      <c r="I829" s="1">
        <v>37685</v>
      </c>
      <c r="J829" s="2">
        <f>YEAR(Table1[[#This Row],[DATE]])</f>
        <v>2003</v>
      </c>
      <c r="K829" t="s">
        <v>631</v>
      </c>
      <c r="L829" t="s">
        <v>631</v>
      </c>
      <c r="M829" t="str">
        <f t="array" ref="M829">IF(Table1[[#This Row],[MARK]]=MIN(IF(Table1[YEAR]=Table1[[#This Row],[YEAR]],Table1[MARK])),"Y","N")</f>
        <v>N</v>
      </c>
    </row>
    <row r="830" spans="1:13" x14ac:dyDescent="0.25">
      <c r="A830">
        <v>129</v>
      </c>
      <c r="B830" s="3">
        <v>10.029999999999999</v>
      </c>
      <c r="C830" t="s">
        <v>40</v>
      </c>
      <c r="D830" t="s">
        <v>411</v>
      </c>
      <c r="E830" s="1">
        <v>31428</v>
      </c>
      <c r="F830" t="s">
        <v>115</v>
      </c>
      <c r="G830">
        <v>2</v>
      </c>
      <c r="H830" t="s">
        <v>173</v>
      </c>
      <c r="I830" s="1">
        <v>39641</v>
      </c>
      <c r="J830" s="2">
        <f>YEAR(Table1[[#This Row],[DATE]])</f>
        <v>2008</v>
      </c>
      <c r="K830" t="s">
        <v>631</v>
      </c>
      <c r="L830" t="s">
        <v>631</v>
      </c>
      <c r="M830" t="str">
        <f t="array" ref="M830">IF(Table1[[#This Row],[MARK]]=MIN(IF(Table1[YEAR]=Table1[[#This Row],[YEAR]],Table1[MARK])),"Y","N")</f>
        <v>N</v>
      </c>
    </row>
    <row r="831" spans="1:13" x14ac:dyDescent="0.25">
      <c r="A831">
        <v>129</v>
      </c>
      <c r="B831" s="3">
        <v>10.029999999999999</v>
      </c>
      <c r="C831" t="s">
        <v>69</v>
      </c>
      <c r="D831" t="s">
        <v>414</v>
      </c>
      <c r="E831" s="1">
        <v>28412</v>
      </c>
      <c r="F831" t="s">
        <v>73</v>
      </c>
      <c r="G831">
        <v>2</v>
      </c>
      <c r="H831" t="s">
        <v>75</v>
      </c>
      <c r="I831" s="1">
        <v>39984</v>
      </c>
      <c r="J831" s="2">
        <f>YEAR(Table1[[#This Row],[DATE]])</f>
        <v>2009</v>
      </c>
      <c r="K831" t="s">
        <v>631</v>
      </c>
      <c r="L831" t="s">
        <v>631</v>
      </c>
      <c r="M831" t="str">
        <f t="array" ref="M831">IF(Table1[[#This Row],[MARK]]=MIN(IF(Table1[YEAR]=Table1[[#This Row],[YEAR]],Table1[MARK])),"Y","N")</f>
        <v>N</v>
      </c>
    </row>
    <row r="832" spans="1:13" x14ac:dyDescent="0.25">
      <c r="A832">
        <v>129</v>
      </c>
      <c r="B832" s="3">
        <v>10.029999999999999</v>
      </c>
      <c r="C832" t="s">
        <v>15</v>
      </c>
      <c r="D832" t="s">
        <v>412</v>
      </c>
      <c r="E832" s="1">
        <v>30797</v>
      </c>
      <c r="F832" t="s">
        <v>120</v>
      </c>
      <c r="G832">
        <v>1</v>
      </c>
      <c r="H832" t="s">
        <v>413</v>
      </c>
      <c r="I832" s="1">
        <v>39984</v>
      </c>
      <c r="J832" s="2">
        <f>YEAR(Table1[[#This Row],[DATE]])</f>
        <v>2009</v>
      </c>
      <c r="K832" t="s">
        <v>631</v>
      </c>
      <c r="L832" t="s">
        <v>631</v>
      </c>
      <c r="M832" t="str">
        <f t="array" ref="M832">IF(Table1[[#This Row],[MARK]]=MIN(IF(Table1[YEAR]=Table1[[#This Row],[YEAR]],Table1[MARK])),"Y","N")</f>
        <v>N</v>
      </c>
    </row>
    <row r="833" spans="1:13" x14ac:dyDescent="0.25">
      <c r="A833">
        <v>129</v>
      </c>
      <c r="B833" s="3">
        <v>10.029999999999999</v>
      </c>
      <c r="C833" t="s">
        <v>70</v>
      </c>
      <c r="D833" t="s">
        <v>415</v>
      </c>
      <c r="E833" s="1">
        <v>32943</v>
      </c>
      <c r="F833" t="s">
        <v>19</v>
      </c>
      <c r="G833">
        <v>1</v>
      </c>
      <c r="H833" t="s">
        <v>75</v>
      </c>
      <c r="I833" s="1">
        <v>40025</v>
      </c>
      <c r="J833" s="2">
        <f>YEAR(Table1[[#This Row],[DATE]])</f>
        <v>2009</v>
      </c>
      <c r="K833" t="s">
        <v>631</v>
      </c>
      <c r="L833" t="s">
        <v>631</v>
      </c>
      <c r="M833" t="str">
        <f t="array" ref="M833">IF(Table1[[#This Row],[MARK]]=MIN(IF(Table1[YEAR]=Table1[[#This Row],[YEAR]],Table1[MARK])),"Y","N")</f>
        <v>N</v>
      </c>
    </row>
    <row r="834" spans="1:13" x14ac:dyDescent="0.25">
      <c r="A834">
        <v>129</v>
      </c>
      <c r="B834" s="3">
        <v>10.029999999999999</v>
      </c>
      <c r="C834" t="s">
        <v>43</v>
      </c>
      <c r="D834" t="s">
        <v>416</v>
      </c>
      <c r="E834" s="1">
        <v>31856</v>
      </c>
      <c r="F834" t="s">
        <v>19</v>
      </c>
      <c r="G834" t="s">
        <v>233</v>
      </c>
      <c r="H834" t="s">
        <v>110</v>
      </c>
      <c r="I834" s="1">
        <v>40398</v>
      </c>
      <c r="J834" s="2">
        <f>YEAR(Table1[[#This Row],[DATE]])</f>
        <v>2010</v>
      </c>
      <c r="K834" t="s">
        <v>631</v>
      </c>
      <c r="L834" t="s">
        <v>631</v>
      </c>
      <c r="M834" t="str">
        <f t="array" ref="M834">IF(Table1[[#This Row],[MARK]]=MIN(IF(Table1[YEAR]=Table1[[#This Row],[YEAR]],Table1[MARK])),"Y","N")</f>
        <v>N</v>
      </c>
    </row>
    <row r="835" spans="1:13" x14ac:dyDescent="0.25">
      <c r="A835">
        <v>129</v>
      </c>
      <c r="B835" s="3">
        <v>10.029999999999999</v>
      </c>
      <c r="C835" t="s">
        <v>37</v>
      </c>
      <c r="D835" t="s">
        <v>417</v>
      </c>
      <c r="E835" s="1">
        <v>31436</v>
      </c>
      <c r="F835" t="s">
        <v>73</v>
      </c>
      <c r="G835" t="s">
        <v>278</v>
      </c>
      <c r="H835" t="s">
        <v>75</v>
      </c>
      <c r="I835" s="1">
        <v>41083</v>
      </c>
      <c r="J835" s="2">
        <f>YEAR(Table1[[#This Row],[DATE]])</f>
        <v>2012</v>
      </c>
      <c r="K835" t="s">
        <v>631</v>
      </c>
      <c r="L835" t="s">
        <v>631</v>
      </c>
      <c r="M835" t="str">
        <f t="array" ref="M835">IF(Table1[[#This Row],[MARK]]=MIN(IF(Table1[YEAR]=Table1[[#This Row],[YEAR]],Table1[MARK])),"Y","N")</f>
        <v>N</v>
      </c>
    </row>
    <row r="836" spans="1:13" x14ac:dyDescent="0.25">
      <c r="A836">
        <v>129</v>
      </c>
      <c r="B836" s="3">
        <v>10.029999999999999</v>
      </c>
      <c r="C836" t="s">
        <v>13</v>
      </c>
      <c r="D836" t="s">
        <v>418</v>
      </c>
      <c r="E836" s="1">
        <v>32422</v>
      </c>
      <c r="F836" t="s">
        <v>419</v>
      </c>
      <c r="G836" t="s">
        <v>25</v>
      </c>
      <c r="H836" t="s">
        <v>62</v>
      </c>
      <c r="I836" s="1">
        <v>41708</v>
      </c>
      <c r="J836" s="2">
        <f>YEAR(Table1[[#This Row],[DATE]])</f>
        <v>2014</v>
      </c>
      <c r="K836" t="s">
        <v>631</v>
      </c>
      <c r="L836" t="s">
        <v>631</v>
      </c>
      <c r="M836" t="str">
        <f t="array" ref="M836">IF(Table1[[#This Row],[MARK]]=MIN(IF(Table1[YEAR]=Table1[[#This Row],[YEAR]],Table1[MARK])),"Y","N")</f>
        <v>N</v>
      </c>
    </row>
    <row r="837" spans="1:13" x14ac:dyDescent="0.25">
      <c r="A837">
        <v>129</v>
      </c>
      <c r="B837" s="3">
        <v>10.029999999999999</v>
      </c>
      <c r="C837" t="s">
        <v>13</v>
      </c>
      <c r="D837" t="s">
        <v>420</v>
      </c>
      <c r="E837" s="1">
        <v>33976</v>
      </c>
      <c r="F837" t="s">
        <v>11</v>
      </c>
      <c r="G837" t="s">
        <v>421</v>
      </c>
      <c r="H837" t="s">
        <v>84</v>
      </c>
      <c r="I837" s="1">
        <v>41715</v>
      </c>
      <c r="J837" s="2">
        <f>YEAR(Table1[[#This Row],[DATE]])</f>
        <v>2014</v>
      </c>
      <c r="K837" t="s">
        <v>631</v>
      </c>
      <c r="L837" t="s">
        <v>631</v>
      </c>
      <c r="M837" t="str">
        <f t="array" ref="M837">IF(Table1[[#This Row],[MARK]]=MIN(IF(Table1[YEAR]=Table1[[#This Row],[YEAR]],Table1[MARK])),"Y","N")</f>
        <v>N</v>
      </c>
    </row>
    <row r="838" spans="1:13" x14ac:dyDescent="0.25">
      <c r="A838">
        <v>142</v>
      </c>
      <c r="B838" s="3">
        <v>10.039999999999999</v>
      </c>
      <c r="C838" t="s">
        <v>113</v>
      </c>
      <c r="D838" t="s">
        <v>422</v>
      </c>
      <c r="E838" s="1">
        <v>17083</v>
      </c>
      <c r="F838" t="s">
        <v>11</v>
      </c>
      <c r="G838">
        <v>2</v>
      </c>
      <c r="H838" t="s">
        <v>214</v>
      </c>
      <c r="I838" s="1">
        <v>25125</v>
      </c>
      <c r="J838" s="2">
        <f>YEAR(Table1[[#This Row],[DATE]])</f>
        <v>1968</v>
      </c>
      <c r="K838" t="s">
        <v>631</v>
      </c>
      <c r="L838" t="s">
        <v>631</v>
      </c>
      <c r="M838" t="str">
        <f t="array" ref="M838">IF(Table1[[#This Row],[MARK]]=MIN(IF(Table1[YEAR]=Table1[[#This Row],[YEAR]],Table1[MARK])),"Y","N")</f>
        <v>N</v>
      </c>
    </row>
    <row r="839" spans="1:13" x14ac:dyDescent="0.25">
      <c r="A839">
        <v>142</v>
      </c>
      <c r="B839" s="3">
        <v>10.039999999999999</v>
      </c>
      <c r="C839" t="s">
        <v>33</v>
      </c>
      <c r="D839" t="s">
        <v>423</v>
      </c>
      <c r="E839" s="1">
        <v>23257</v>
      </c>
      <c r="F839" t="s">
        <v>19</v>
      </c>
      <c r="G839">
        <v>1</v>
      </c>
      <c r="H839" t="s">
        <v>424</v>
      </c>
      <c r="I839" s="1">
        <v>31955</v>
      </c>
      <c r="J839" s="2">
        <f>YEAR(Table1[[#This Row],[DATE]])</f>
        <v>1987</v>
      </c>
      <c r="K839" t="s">
        <v>631</v>
      </c>
      <c r="L839" t="s">
        <v>631</v>
      </c>
      <c r="M839" t="str">
        <f t="array" ref="M839">IF(Table1[[#This Row],[MARK]]=MIN(IF(Table1[YEAR]=Table1[[#This Row],[YEAR]],Table1[MARK])),"Y","N")</f>
        <v>N</v>
      </c>
    </row>
    <row r="840" spans="1:13" x14ac:dyDescent="0.25">
      <c r="A840">
        <v>142</v>
      </c>
      <c r="B840" s="3">
        <v>10.039999999999999</v>
      </c>
      <c r="C840" t="s">
        <v>69</v>
      </c>
      <c r="D840" t="s">
        <v>425</v>
      </c>
      <c r="E840" s="1">
        <v>21633</v>
      </c>
      <c r="F840" t="s">
        <v>19</v>
      </c>
      <c r="G840">
        <v>1</v>
      </c>
      <c r="H840" t="s">
        <v>426</v>
      </c>
      <c r="I840" s="1">
        <v>32311</v>
      </c>
      <c r="J840" s="2">
        <f>YEAR(Table1[[#This Row],[DATE]])</f>
        <v>1988</v>
      </c>
      <c r="K840" t="s">
        <v>631</v>
      </c>
      <c r="L840" t="s">
        <v>631</v>
      </c>
      <c r="M840" t="str">
        <f t="array" ref="M840">IF(Table1[[#This Row],[MARK]]=MIN(IF(Table1[YEAR]=Table1[[#This Row],[YEAR]],Table1[MARK])),"Y","N")</f>
        <v>N</v>
      </c>
    </row>
    <row r="841" spans="1:13" x14ac:dyDescent="0.25">
      <c r="A841">
        <v>142</v>
      </c>
      <c r="B841" s="3">
        <v>10.039999999999999</v>
      </c>
      <c r="D841" t="s">
        <v>427</v>
      </c>
      <c r="E841" s="1">
        <v>26663</v>
      </c>
      <c r="F841" t="s">
        <v>93</v>
      </c>
      <c r="G841">
        <v>1</v>
      </c>
      <c r="H841" t="s">
        <v>428</v>
      </c>
      <c r="I841" s="1">
        <v>35546</v>
      </c>
      <c r="J841" s="2">
        <f>YEAR(Table1[[#This Row],[DATE]])</f>
        <v>1997</v>
      </c>
      <c r="K841" t="s">
        <v>631</v>
      </c>
      <c r="L841" t="s">
        <v>631</v>
      </c>
      <c r="M841" t="str">
        <f t="array" ref="M841">IF(Table1[[#This Row],[MARK]]=MIN(IF(Table1[YEAR]=Table1[[#This Row],[YEAR]],Table1[MARK])),"Y","N")</f>
        <v>N</v>
      </c>
    </row>
    <row r="842" spans="1:13" x14ac:dyDescent="0.25">
      <c r="A842">
        <v>142</v>
      </c>
      <c r="B842" s="3">
        <v>10.039999999999999</v>
      </c>
      <c r="C842" t="s">
        <v>40</v>
      </c>
      <c r="D842" t="s">
        <v>429</v>
      </c>
      <c r="E842" s="1">
        <v>25140</v>
      </c>
      <c r="F842" t="s">
        <v>19</v>
      </c>
      <c r="G842" t="s">
        <v>151</v>
      </c>
      <c r="H842" t="s">
        <v>86</v>
      </c>
      <c r="I842" s="1">
        <v>35593</v>
      </c>
      <c r="J842" s="2">
        <f>YEAR(Table1[[#This Row],[DATE]])</f>
        <v>1997</v>
      </c>
      <c r="K842" t="s">
        <v>631</v>
      </c>
      <c r="L842" t="s">
        <v>631</v>
      </c>
      <c r="M842" t="str">
        <f t="array" ref="M842">IF(Table1[[#This Row],[MARK]]=MIN(IF(Table1[YEAR]=Table1[[#This Row],[YEAR]],Table1[MARK])),"Y","N")</f>
        <v>N</v>
      </c>
    </row>
    <row r="843" spans="1:13" x14ac:dyDescent="0.25">
      <c r="A843">
        <v>142</v>
      </c>
      <c r="B843" s="3">
        <v>10.039999999999999</v>
      </c>
      <c r="C843" t="s">
        <v>117</v>
      </c>
      <c r="D843" t="s">
        <v>430</v>
      </c>
      <c r="E843" s="1">
        <v>26368</v>
      </c>
      <c r="F843" t="s">
        <v>19</v>
      </c>
      <c r="G843" t="s">
        <v>257</v>
      </c>
      <c r="H843" t="s">
        <v>203</v>
      </c>
      <c r="I843" s="1">
        <v>35965</v>
      </c>
      <c r="J843" s="2">
        <f>YEAR(Table1[[#This Row],[DATE]])</f>
        <v>1998</v>
      </c>
      <c r="K843" t="s">
        <v>631</v>
      </c>
      <c r="L843" t="s">
        <v>631</v>
      </c>
      <c r="M843" t="str">
        <f t="array" ref="M843">IF(Table1[[#This Row],[MARK]]=MIN(IF(Table1[YEAR]=Table1[[#This Row],[YEAR]],Table1[MARK])),"Y","N")</f>
        <v>N</v>
      </c>
    </row>
    <row r="844" spans="1:13" x14ac:dyDescent="0.25">
      <c r="A844">
        <v>142</v>
      </c>
      <c r="B844" s="3">
        <v>10.039999999999999</v>
      </c>
      <c r="C844" t="s">
        <v>113</v>
      </c>
      <c r="D844" t="s">
        <v>431</v>
      </c>
      <c r="E844" s="1">
        <v>26919</v>
      </c>
      <c r="F844" t="s">
        <v>115</v>
      </c>
      <c r="G844">
        <v>1</v>
      </c>
      <c r="H844" t="s">
        <v>111</v>
      </c>
      <c r="I844" s="1">
        <v>36026</v>
      </c>
      <c r="J844" s="2">
        <f>YEAR(Table1[[#This Row],[DATE]])</f>
        <v>1998</v>
      </c>
      <c r="K844" t="s">
        <v>631</v>
      </c>
      <c r="L844" t="s">
        <v>631</v>
      </c>
      <c r="M844" t="str">
        <f t="array" ref="M844">IF(Table1[[#This Row],[MARK]]=MIN(IF(Table1[YEAR]=Table1[[#This Row],[YEAR]],Table1[MARK])),"Y","N")</f>
        <v>N</v>
      </c>
    </row>
    <row r="845" spans="1:13" x14ac:dyDescent="0.25">
      <c r="A845">
        <v>142</v>
      </c>
      <c r="B845" s="3">
        <v>10.039999999999999</v>
      </c>
      <c r="C845" t="s">
        <v>69</v>
      </c>
      <c r="D845" t="s">
        <v>432</v>
      </c>
      <c r="E845" s="1">
        <v>28817</v>
      </c>
      <c r="F845" t="s">
        <v>19</v>
      </c>
      <c r="G845" t="s">
        <v>123</v>
      </c>
      <c r="H845" t="s">
        <v>202</v>
      </c>
      <c r="I845" s="1">
        <v>36679</v>
      </c>
      <c r="J845" s="2">
        <f>YEAR(Table1[[#This Row],[DATE]])</f>
        <v>2000</v>
      </c>
      <c r="K845" t="s">
        <v>631</v>
      </c>
      <c r="L845" t="s">
        <v>631</v>
      </c>
      <c r="M845" t="str">
        <f t="array" ref="M845">IF(Table1[[#This Row],[MARK]]=MIN(IF(Table1[YEAR]=Table1[[#This Row],[YEAR]],Table1[MARK])),"Y","N")</f>
        <v>N</v>
      </c>
    </row>
    <row r="846" spans="1:13" x14ac:dyDescent="0.25">
      <c r="A846">
        <v>142</v>
      </c>
      <c r="B846" s="3">
        <v>10.039999999999999</v>
      </c>
      <c r="C846" t="s">
        <v>43</v>
      </c>
      <c r="D846" t="s">
        <v>433</v>
      </c>
      <c r="E846" s="1">
        <v>30572</v>
      </c>
      <c r="F846" t="s">
        <v>19</v>
      </c>
      <c r="G846" t="s">
        <v>150</v>
      </c>
      <c r="H846" t="s">
        <v>406</v>
      </c>
      <c r="I846" s="1">
        <v>39531</v>
      </c>
      <c r="J846" s="2">
        <f>YEAR(Table1[[#This Row],[DATE]])</f>
        <v>2008</v>
      </c>
      <c r="K846" t="s">
        <v>631</v>
      </c>
      <c r="L846" t="s">
        <v>631</v>
      </c>
      <c r="M846" t="str">
        <f t="array" ref="M846">IF(Table1[[#This Row],[MARK]]=MIN(IF(Table1[YEAR]=Table1[[#This Row],[YEAR]],Table1[MARK])),"Y","N")</f>
        <v>N</v>
      </c>
    </row>
    <row r="847" spans="1:13" x14ac:dyDescent="0.25">
      <c r="A847">
        <v>142</v>
      </c>
      <c r="B847" s="3">
        <v>10.039999999999999</v>
      </c>
      <c r="C847" t="s">
        <v>24</v>
      </c>
      <c r="D847" t="s">
        <v>434</v>
      </c>
      <c r="E847" s="1">
        <v>33086</v>
      </c>
      <c r="F847" t="s">
        <v>19</v>
      </c>
      <c r="G847" t="s">
        <v>148</v>
      </c>
      <c r="H847" t="s">
        <v>275</v>
      </c>
      <c r="I847" s="1">
        <v>39974</v>
      </c>
      <c r="J847" s="2">
        <f>YEAR(Table1[[#This Row],[DATE]])</f>
        <v>2009</v>
      </c>
      <c r="K847" t="s">
        <v>631</v>
      </c>
      <c r="L847" t="s">
        <v>631</v>
      </c>
      <c r="M847" t="str">
        <f t="array" ref="M847">IF(Table1[[#This Row],[MARK]]=MIN(IF(Table1[YEAR]=Table1[[#This Row],[YEAR]],Table1[MARK])),"Y","N")</f>
        <v>N</v>
      </c>
    </row>
    <row r="848" spans="1:13" x14ac:dyDescent="0.25">
      <c r="A848">
        <v>142</v>
      </c>
      <c r="B848" s="3">
        <v>10.039999999999999</v>
      </c>
      <c r="C848" t="s">
        <v>24</v>
      </c>
      <c r="D848" t="s">
        <v>435</v>
      </c>
      <c r="E848" s="1">
        <v>32603</v>
      </c>
      <c r="F848" t="s">
        <v>11</v>
      </c>
      <c r="G848">
        <v>1</v>
      </c>
      <c r="H848" t="s">
        <v>436</v>
      </c>
      <c r="I848" s="1">
        <v>41510</v>
      </c>
      <c r="J848" s="2">
        <f>YEAR(Table1[[#This Row],[DATE]])</f>
        <v>2013</v>
      </c>
      <c r="K848" t="s">
        <v>631</v>
      </c>
      <c r="L848" t="s">
        <v>631</v>
      </c>
      <c r="M848" t="str">
        <f t="array" ref="M848">IF(Table1[[#This Row],[MARK]]=MIN(IF(Table1[YEAR]=Table1[[#This Row],[YEAR]],Table1[MARK])),"Y","N")</f>
        <v>N</v>
      </c>
    </row>
    <row r="849" spans="1:13" x14ac:dyDescent="0.25">
      <c r="A849">
        <v>142</v>
      </c>
      <c r="B849" s="3">
        <v>10.039999999999999</v>
      </c>
      <c r="C849" t="s">
        <v>17</v>
      </c>
      <c r="D849" t="s">
        <v>437</v>
      </c>
      <c r="E849" s="1">
        <v>33798</v>
      </c>
      <c r="F849" t="s">
        <v>19</v>
      </c>
      <c r="G849" t="s">
        <v>25</v>
      </c>
      <c r="H849" t="s">
        <v>149</v>
      </c>
      <c r="I849" s="1">
        <v>41701</v>
      </c>
      <c r="J849" s="2">
        <f>YEAR(Table1[[#This Row],[DATE]])</f>
        <v>2014</v>
      </c>
      <c r="K849" t="s">
        <v>631</v>
      </c>
      <c r="L849" t="s">
        <v>631</v>
      </c>
      <c r="M849" t="str">
        <f t="array" ref="M849">IF(Table1[[#This Row],[MARK]]=MIN(IF(Table1[YEAR]=Table1[[#This Row],[YEAR]],Table1[MARK])),"Y","N")</f>
        <v>N</v>
      </c>
    </row>
    <row r="850" spans="1:13" x14ac:dyDescent="0.25">
      <c r="A850">
        <v>142</v>
      </c>
      <c r="B850" s="3">
        <v>10.039999999999999</v>
      </c>
      <c r="C850" t="s">
        <v>40</v>
      </c>
      <c r="D850" t="s">
        <v>438</v>
      </c>
      <c r="E850" s="1">
        <v>34248</v>
      </c>
      <c r="F850" t="s">
        <v>115</v>
      </c>
      <c r="G850" t="s">
        <v>48</v>
      </c>
      <c r="H850" t="s">
        <v>439</v>
      </c>
      <c r="I850" s="1">
        <v>41825</v>
      </c>
      <c r="J850" s="2">
        <f>YEAR(Table1[[#This Row],[DATE]])</f>
        <v>2014</v>
      </c>
      <c r="K850" t="s">
        <v>631</v>
      </c>
      <c r="L850" t="s">
        <v>631</v>
      </c>
      <c r="M850" t="str">
        <f t="array" ref="M850">IF(Table1[[#This Row],[MARK]]=MIN(IF(Table1[YEAR]=Table1[[#This Row],[YEAR]],Table1[MARK])),"Y","N")</f>
        <v>N</v>
      </c>
    </row>
    <row r="851" spans="1:13" x14ac:dyDescent="0.25">
      <c r="A851">
        <v>155</v>
      </c>
      <c r="B851" s="3">
        <v>10.050000000000001</v>
      </c>
      <c r="C851" t="s">
        <v>212</v>
      </c>
      <c r="D851" t="s">
        <v>440</v>
      </c>
      <c r="E851" s="1">
        <v>18629</v>
      </c>
      <c r="F851" t="s">
        <v>19</v>
      </c>
      <c r="G851">
        <v>1</v>
      </c>
      <c r="H851" t="s">
        <v>44</v>
      </c>
      <c r="I851" s="1">
        <v>27626</v>
      </c>
      <c r="J851" s="2">
        <f>YEAR(Table1[[#This Row],[DATE]])</f>
        <v>1975</v>
      </c>
      <c r="K851" t="s">
        <v>631</v>
      </c>
      <c r="L851" t="s">
        <v>631</v>
      </c>
      <c r="M851" t="str">
        <f t="array" ref="M851">IF(Table1[[#This Row],[MARK]]=MIN(IF(Table1[YEAR]=Table1[[#This Row],[YEAR]],Table1[MARK])),"Y","N")</f>
        <v>Y</v>
      </c>
    </row>
    <row r="852" spans="1:13" x14ac:dyDescent="0.25">
      <c r="A852">
        <v>155</v>
      </c>
      <c r="B852" s="3">
        <v>10.050000000000001</v>
      </c>
      <c r="C852" t="s">
        <v>33</v>
      </c>
      <c r="D852" t="s">
        <v>441</v>
      </c>
      <c r="E852" s="1">
        <v>20907</v>
      </c>
      <c r="F852" t="s">
        <v>19</v>
      </c>
      <c r="G852" t="s">
        <v>25</v>
      </c>
      <c r="H852" t="s">
        <v>426</v>
      </c>
      <c r="I852" s="1">
        <v>31136</v>
      </c>
      <c r="J852" s="2">
        <f>YEAR(Table1[[#This Row],[DATE]])</f>
        <v>1985</v>
      </c>
      <c r="K852" t="s">
        <v>631</v>
      </c>
      <c r="L852" t="s">
        <v>631</v>
      </c>
      <c r="M852" t="str">
        <f t="array" ref="M852">IF(Table1[[#This Row],[MARK]]=MIN(IF(Table1[YEAR]=Table1[[#This Row],[YEAR]],Table1[MARK])),"Y","N")</f>
        <v>N</v>
      </c>
    </row>
    <row r="853" spans="1:13" x14ac:dyDescent="0.25">
      <c r="A853">
        <v>155</v>
      </c>
      <c r="B853" s="3">
        <v>10.050000000000001</v>
      </c>
      <c r="C853" t="s">
        <v>13</v>
      </c>
      <c r="D853" t="s">
        <v>442</v>
      </c>
      <c r="E853" s="1">
        <v>26259</v>
      </c>
      <c r="F853" t="s">
        <v>93</v>
      </c>
      <c r="G853">
        <v>3</v>
      </c>
      <c r="H853" t="s">
        <v>156</v>
      </c>
      <c r="I853" s="1">
        <v>35315</v>
      </c>
      <c r="J853" s="2">
        <f>YEAR(Table1[[#This Row],[DATE]])</f>
        <v>1996</v>
      </c>
      <c r="K853" t="s">
        <v>631</v>
      </c>
      <c r="L853" t="s">
        <v>631</v>
      </c>
      <c r="M853" t="str">
        <f t="array" ref="M853">IF(Table1[[#This Row],[MARK]]=MIN(IF(Table1[YEAR]=Table1[[#This Row],[YEAR]],Table1[MARK])),"Y","N")</f>
        <v>N</v>
      </c>
    </row>
    <row r="854" spans="1:13" x14ac:dyDescent="0.25">
      <c r="A854">
        <v>155</v>
      </c>
      <c r="B854" s="3">
        <v>10.050000000000001</v>
      </c>
      <c r="C854" t="s">
        <v>43</v>
      </c>
      <c r="D854" t="s">
        <v>443</v>
      </c>
      <c r="E854" s="1">
        <v>27980</v>
      </c>
      <c r="F854" t="s">
        <v>19</v>
      </c>
      <c r="G854" t="s">
        <v>74</v>
      </c>
      <c r="H854" t="s">
        <v>444</v>
      </c>
      <c r="I854" s="1">
        <v>36715</v>
      </c>
      <c r="J854" s="2">
        <f>YEAR(Table1[[#This Row],[DATE]])</f>
        <v>2000</v>
      </c>
      <c r="K854" t="s">
        <v>631</v>
      </c>
      <c r="L854" t="s">
        <v>631</v>
      </c>
      <c r="M854" t="str">
        <f t="array" ref="M854">IF(Table1[[#This Row],[MARK]]=MIN(IF(Table1[YEAR]=Table1[[#This Row],[YEAR]],Table1[MARK])),"Y","N")</f>
        <v>N</v>
      </c>
    </row>
    <row r="855" spans="1:13" x14ac:dyDescent="0.25">
      <c r="A855">
        <v>155</v>
      </c>
      <c r="B855" s="3">
        <v>10.050000000000001</v>
      </c>
      <c r="C855" t="s">
        <v>43</v>
      </c>
      <c r="D855" t="s">
        <v>445</v>
      </c>
      <c r="E855" s="1">
        <v>26373</v>
      </c>
      <c r="F855" t="s">
        <v>11</v>
      </c>
      <c r="G855" t="s">
        <v>71</v>
      </c>
      <c r="H855" t="s">
        <v>650</v>
      </c>
      <c r="I855" s="1">
        <v>36728</v>
      </c>
      <c r="J855" s="2">
        <f>YEAR(Table1[[#This Row],[DATE]])</f>
        <v>2000</v>
      </c>
      <c r="K855" t="s">
        <v>631</v>
      </c>
      <c r="L855" t="s">
        <v>631</v>
      </c>
      <c r="M855" t="str">
        <f t="array" ref="M855">IF(Table1[[#This Row],[MARK]]=MIN(IF(Table1[YEAR]=Table1[[#This Row],[YEAR]],Table1[MARK])),"Y","N")</f>
        <v>N</v>
      </c>
    </row>
    <row r="856" spans="1:13" x14ac:dyDescent="0.25">
      <c r="A856">
        <v>155</v>
      </c>
      <c r="B856" s="3">
        <v>10.050000000000001</v>
      </c>
      <c r="C856" t="s">
        <v>49</v>
      </c>
      <c r="D856" t="s">
        <v>446</v>
      </c>
      <c r="E856" s="1">
        <v>30751</v>
      </c>
      <c r="F856" t="s">
        <v>73</v>
      </c>
      <c r="G856" t="s">
        <v>197</v>
      </c>
      <c r="H856" t="s">
        <v>44</v>
      </c>
      <c r="I856" s="1">
        <v>40053</v>
      </c>
      <c r="J856" s="2">
        <f>YEAR(Table1[[#This Row],[DATE]])</f>
        <v>2009</v>
      </c>
      <c r="K856" t="s">
        <v>631</v>
      </c>
      <c r="L856" t="s">
        <v>631</v>
      </c>
      <c r="M856" t="str">
        <f t="array" ref="M856">IF(Table1[[#This Row],[MARK]]=MIN(IF(Table1[YEAR]=Table1[[#This Row],[YEAR]],Table1[MARK])),"Y","N")</f>
        <v>N</v>
      </c>
    </row>
    <row r="857" spans="1:13" x14ac:dyDescent="0.25">
      <c r="A857">
        <v>155</v>
      </c>
      <c r="B857" s="3">
        <v>10.050000000000001</v>
      </c>
      <c r="C857" t="s">
        <v>117</v>
      </c>
      <c r="D857" t="s">
        <v>447</v>
      </c>
      <c r="E857" s="1">
        <v>33690</v>
      </c>
      <c r="F857" t="s">
        <v>81</v>
      </c>
      <c r="G857" t="s">
        <v>257</v>
      </c>
      <c r="H857" t="s">
        <v>46</v>
      </c>
      <c r="I857" s="1">
        <v>41430</v>
      </c>
      <c r="J857" s="2">
        <f>YEAR(Table1[[#This Row],[DATE]])</f>
        <v>2013</v>
      </c>
      <c r="K857" t="s">
        <v>631</v>
      </c>
      <c r="L857" t="s">
        <v>631</v>
      </c>
      <c r="M857" t="str">
        <f t="array" ref="M857">IF(Table1[[#This Row],[MARK]]=MIN(IF(Table1[YEAR]=Table1[[#This Row],[YEAR]],Table1[MARK])),"Y","N")</f>
        <v>N</v>
      </c>
    </row>
    <row r="858" spans="1:13" x14ac:dyDescent="0.25">
      <c r="A858">
        <v>155</v>
      </c>
      <c r="B858" s="3">
        <v>10.050000000000001</v>
      </c>
      <c r="C858" t="s">
        <v>54</v>
      </c>
      <c r="D858" t="s">
        <v>448</v>
      </c>
      <c r="E858" s="1">
        <v>32258</v>
      </c>
      <c r="F858" t="s">
        <v>11</v>
      </c>
      <c r="G858" t="s">
        <v>123</v>
      </c>
      <c r="H858" t="s">
        <v>84</v>
      </c>
      <c r="I858" s="1">
        <v>41817</v>
      </c>
      <c r="J858" s="2">
        <f>YEAR(Table1[[#This Row],[DATE]])</f>
        <v>2014</v>
      </c>
      <c r="K858" t="s">
        <v>631</v>
      </c>
      <c r="L858" t="s">
        <v>631</v>
      </c>
      <c r="M858" t="str">
        <f t="array" ref="M858">IF(Table1[[#This Row],[MARK]]=MIN(IF(Table1[YEAR]=Table1[[#This Row],[YEAR]],Table1[MARK])),"Y","N")</f>
        <v>N</v>
      </c>
    </row>
    <row r="859" spans="1:13" x14ac:dyDescent="0.25">
      <c r="A859">
        <v>155</v>
      </c>
      <c r="B859" s="3">
        <v>10.050000000000001</v>
      </c>
      <c r="C859" t="s">
        <v>33</v>
      </c>
      <c r="D859" t="s">
        <v>449</v>
      </c>
      <c r="E859" s="1">
        <v>32262</v>
      </c>
      <c r="F859" t="s">
        <v>450</v>
      </c>
      <c r="G859" t="s">
        <v>123</v>
      </c>
      <c r="H859" t="s">
        <v>451</v>
      </c>
      <c r="I859" s="1">
        <v>41846</v>
      </c>
      <c r="J859" s="2">
        <f>YEAR(Table1[[#This Row],[DATE]])</f>
        <v>2014</v>
      </c>
      <c r="K859" t="s">
        <v>631</v>
      </c>
      <c r="L859" t="s">
        <v>631</v>
      </c>
      <c r="M859" t="str">
        <f t="array" ref="M859">IF(Table1[[#This Row],[MARK]]=MIN(IF(Table1[YEAR]=Table1[[#This Row],[YEAR]],Table1[MARK])),"Y","N")</f>
        <v>N</v>
      </c>
    </row>
    <row r="860" spans="1:13" x14ac:dyDescent="0.25">
      <c r="A860">
        <v>155</v>
      </c>
      <c r="B860" s="3">
        <v>10.050000000000001</v>
      </c>
      <c r="C860" t="s">
        <v>49</v>
      </c>
      <c r="D860" t="s">
        <v>452</v>
      </c>
      <c r="E860" s="1">
        <v>32062</v>
      </c>
      <c r="F860" t="s">
        <v>453</v>
      </c>
      <c r="G860">
        <v>1</v>
      </c>
      <c r="H860" t="s">
        <v>454</v>
      </c>
      <c r="I860" s="1">
        <v>41862</v>
      </c>
      <c r="J860" s="2">
        <f>YEAR(Table1[[#This Row],[DATE]])</f>
        <v>2014</v>
      </c>
      <c r="K860" t="s">
        <v>631</v>
      </c>
      <c r="L860" t="s">
        <v>631</v>
      </c>
      <c r="M860" t="str">
        <f t="array" ref="M860">IF(Table1[[#This Row],[MARK]]=MIN(IF(Table1[YEAR]=Table1[[#This Row],[YEAR]],Table1[MARK])),"Y","N")</f>
        <v>N</v>
      </c>
    </row>
    <row r="861" spans="1:13" x14ac:dyDescent="0.25">
      <c r="A861">
        <v>155</v>
      </c>
      <c r="B861" s="3">
        <v>10.050000000000001</v>
      </c>
      <c r="C861" t="s">
        <v>70</v>
      </c>
      <c r="D861" t="s">
        <v>455</v>
      </c>
      <c r="E861" s="1">
        <v>33312</v>
      </c>
      <c r="F861" t="s">
        <v>330</v>
      </c>
      <c r="G861" t="s">
        <v>85</v>
      </c>
      <c r="H861" t="s">
        <v>30</v>
      </c>
      <c r="I861" s="1">
        <v>41889</v>
      </c>
      <c r="J861" s="2">
        <f>YEAR(Table1[[#This Row],[DATE]])</f>
        <v>2014</v>
      </c>
      <c r="K861" t="s">
        <v>631</v>
      </c>
      <c r="L861" t="s">
        <v>631</v>
      </c>
      <c r="M861" t="str">
        <f t="array" ref="M861">IF(Table1[[#This Row],[MARK]]=MIN(IF(Table1[YEAR]=Table1[[#This Row],[YEAR]],Table1[MARK])),"Y","N")</f>
        <v>N</v>
      </c>
    </row>
    <row r="862" spans="1:13" x14ac:dyDescent="0.25">
      <c r="A862">
        <v>166</v>
      </c>
      <c r="B862" s="3">
        <v>10.06</v>
      </c>
      <c r="C862" t="s">
        <v>31</v>
      </c>
      <c r="D862" t="s">
        <v>456</v>
      </c>
      <c r="E862" s="1">
        <v>15695</v>
      </c>
      <c r="F862" t="s">
        <v>19</v>
      </c>
      <c r="G862">
        <v>1</v>
      </c>
      <c r="H862" t="s">
        <v>457</v>
      </c>
      <c r="I862" s="1">
        <v>23665</v>
      </c>
      <c r="J862" s="2">
        <f>YEAR(Table1[[#This Row],[DATE]])</f>
        <v>1964</v>
      </c>
      <c r="K862" t="s">
        <v>631</v>
      </c>
      <c r="L862" t="s">
        <v>630</v>
      </c>
      <c r="M862" t="str">
        <f t="array" ref="M862">IF(Table1[[#This Row],[MARK]]=MIN(IF(Table1[YEAR]=Table1[[#This Row],[YEAR]],Table1[MARK])),"Y","N")</f>
        <v>Y</v>
      </c>
    </row>
    <row r="863" spans="1:13" x14ac:dyDescent="0.25">
      <c r="A863">
        <v>166</v>
      </c>
      <c r="B863" s="3">
        <v>10.06</v>
      </c>
      <c r="C863" t="s">
        <v>21</v>
      </c>
      <c r="D863" t="s">
        <v>458</v>
      </c>
      <c r="E863" s="1">
        <v>18491</v>
      </c>
      <c r="F863" t="s">
        <v>73</v>
      </c>
      <c r="G863">
        <v>1</v>
      </c>
      <c r="H863" t="s">
        <v>459</v>
      </c>
      <c r="I863" s="1">
        <v>27965</v>
      </c>
      <c r="J863" s="2">
        <f>YEAR(Table1[[#This Row],[DATE]])</f>
        <v>1976</v>
      </c>
      <c r="K863" t="s">
        <v>631</v>
      </c>
      <c r="L863" t="s">
        <v>631</v>
      </c>
      <c r="M863" t="str">
        <f t="array" ref="M863">IF(Table1[[#This Row],[MARK]]=MIN(IF(Table1[YEAR]=Table1[[#This Row],[YEAR]],Table1[MARK])),"Y","N")</f>
        <v>Y</v>
      </c>
    </row>
    <row r="864" spans="1:13" x14ac:dyDescent="0.25">
      <c r="A864">
        <v>166</v>
      </c>
      <c r="B864" s="3">
        <v>10.06</v>
      </c>
      <c r="C864" t="s">
        <v>40</v>
      </c>
      <c r="D864" t="s">
        <v>462</v>
      </c>
      <c r="E864" s="1">
        <v>22371</v>
      </c>
      <c r="F864" t="s">
        <v>19</v>
      </c>
      <c r="G864">
        <v>3</v>
      </c>
      <c r="H864" t="s">
        <v>44</v>
      </c>
      <c r="I864" s="1">
        <v>30552</v>
      </c>
      <c r="J864" s="2">
        <f>YEAR(Table1[[#This Row],[DATE]])</f>
        <v>1983</v>
      </c>
      <c r="K864" t="s">
        <v>631</v>
      </c>
      <c r="L864" t="s">
        <v>631</v>
      </c>
      <c r="M864" t="str">
        <f t="array" ref="M864">IF(Table1[[#This Row],[MARK]]=MIN(IF(Table1[YEAR]=Table1[[#This Row],[YEAR]],Table1[MARK])),"Y","N")</f>
        <v>N</v>
      </c>
    </row>
    <row r="865" spans="1:13" x14ac:dyDescent="0.25">
      <c r="A865">
        <v>166</v>
      </c>
      <c r="B865" s="3">
        <v>10.06</v>
      </c>
      <c r="C865" t="s">
        <v>17</v>
      </c>
      <c r="D865" t="s">
        <v>460</v>
      </c>
      <c r="E865" s="1">
        <v>22363</v>
      </c>
      <c r="F865" t="s">
        <v>283</v>
      </c>
      <c r="G865">
        <v>1</v>
      </c>
      <c r="H865" t="s">
        <v>461</v>
      </c>
      <c r="I865" s="1">
        <v>30552</v>
      </c>
      <c r="J865" s="2">
        <f>YEAR(Table1[[#This Row],[DATE]])</f>
        <v>1983</v>
      </c>
      <c r="K865" t="s">
        <v>631</v>
      </c>
      <c r="L865" t="s">
        <v>631</v>
      </c>
      <c r="M865" t="str">
        <f t="array" ref="M865">IF(Table1[[#This Row],[MARK]]=MIN(IF(Table1[YEAR]=Table1[[#This Row],[YEAR]],Table1[MARK])),"Y","N")</f>
        <v>N</v>
      </c>
    </row>
    <row r="866" spans="1:13" x14ac:dyDescent="0.25">
      <c r="A866">
        <v>166</v>
      </c>
      <c r="B866" s="3">
        <v>10.06</v>
      </c>
      <c r="C866" t="s">
        <v>117</v>
      </c>
      <c r="D866" t="s">
        <v>463</v>
      </c>
      <c r="E866" s="1">
        <v>22539</v>
      </c>
      <c r="F866" t="s">
        <v>450</v>
      </c>
      <c r="G866">
        <v>1</v>
      </c>
      <c r="H866" t="s">
        <v>12</v>
      </c>
      <c r="I866" s="1">
        <v>31312</v>
      </c>
      <c r="J866" s="2">
        <f>YEAR(Table1[[#This Row],[DATE]])</f>
        <v>1985</v>
      </c>
      <c r="K866" t="s">
        <v>631</v>
      </c>
      <c r="L866" t="s">
        <v>631</v>
      </c>
      <c r="M866" t="str">
        <f t="array" ref="M866">IF(Table1[[#This Row],[MARK]]=MIN(IF(Table1[YEAR]=Table1[[#This Row],[YEAR]],Table1[MARK])),"Y","N")</f>
        <v>N</v>
      </c>
    </row>
    <row r="867" spans="1:13" x14ac:dyDescent="0.25">
      <c r="A867">
        <v>166</v>
      </c>
      <c r="B867" s="3">
        <v>10.06</v>
      </c>
      <c r="C867" t="s">
        <v>113</v>
      </c>
      <c r="D867" t="s">
        <v>464</v>
      </c>
      <c r="E867" s="1">
        <v>22539</v>
      </c>
      <c r="F867" t="s">
        <v>283</v>
      </c>
      <c r="G867">
        <v>1</v>
      </c>
      <c r="H867" t="s">
        <v>465</v>
      </c>
      <c r="I867" s="1">
        <v>31990</v>
      </c>
      <c r="J867" s="2">
        <f>YEAR(Table1[[#This Row],[DATE]])</f>
        <v>1987</v>
      </c>
      <c r="K867" t="s">
        <v>631</v>
      </c>
      <c r="L867" t="s">
        <v>631</v>
      </c>
      <c r="M867" t="str">
        <f t="array" ref="M867">IF(Table1[[#This Row],[MARK]]=MIN(IF(Table1[YEAR]=Table1[[#This Row],[YEAR]],Table1[MARK])),"Y","N")</f>
        <v>N</v>
      </c>
    </row>
    <row r="868" spans="1:13" x14ac:dyDescent="0.25">
      <c r="A868">
        <v>166</v>
      </c>
      <c r="B868" s="3">
        <v>10.06</v>
      </c>
      <c r="C868" t="s">
        <v>17</v>
      </c>
      <c r="D868" t="s">
        <v>466</v>
      </c>
      <c r="E868" s="1">
        <v>24035</v>
      </c>
      <c r="F868" t="s">
        <v>307</v>
      </c>
      <c r="G868">
        <v>1</v>
      </c>
      <c r="H868" t="s">
        <v>121</v>
      </c>
      <c r="I868" s="1">
        <v>32256</v>
      </c>
      <c r="J868" s="2">
        <f>YEAR(Table1[[#This Row],[DATE]])</f>
        <v>1988</v>
      </c>
      <c r="K868" t="s">
        <v>631</v>
      </c>
      <c r="L868" t="s">
        <v>631</v>
      </c>
      <c r="M868" t="str">
        <f t="array" ref="M868">IF(Table1[[#This Row],[MARK]]=MIN(IF(Table1[YEAR]=Table1[[#This Row],[YEAR]],Table1[MARK])),"Y","N")</f>
        <v>N</v>
      </c>
    </row>
    <row r="869" spans="1:13" x14ac:dyDescent="0.25">
      <c r="A869">
        <v>166</v>
      </c>
      <c r="B869" s="3">
        <v>10.06</v>
      </c>
      <c r="C869" t="s">
        <v>34</v>
      </c>
      <c r="D869" t="s">
        <v>467</v>
      </c>
      <c r="E869" s="1">
        <v>24057</v>
      </c>
      <c r="F869" t="s">
        <v>11</v>
      </c>
      <c r="G869">
        <v>1</v>
      </c>
      <c r="H869" t="s">
        <v>137</v>
      </c>
      <c r="I869" s="1">
        <v>32937</v>
      </c>
      <c r="J869" s="2">
        <f>YEAR(Table1[[#This Row],[DATE]])</f>
        <v>1990</v>
      </c>
      <c r="K869" t="s">
        <v>631</v>
      </c>
      <c r="L869" t="s">
        <v>631</v>
      </c>
      <c r="M869" t="str">
        <f t="array" ref="M869">IF(Table1[[#This Row],[MARK]]=MIN(IF(Table1[YEAR]=Table1[[#This Row],[YEAR]],Table1[MARK])),"Y","N")</f>
        <v>N</v>
      </c>
    </row>
    <row r="870" spans="1:13" x14ac:dyDescent="0.25">
      <c r="A870">
        <v>166</v>
      </c>
      <c r="B870" s="3">
        <v>10.06</v>
      </c>
      <c r="C870" t="s">
        <v>17</v>
      </c>
      <c r="D870" t="s">
        <v>468</v>
      </c>
      <c r="E870" s="1">
        <v>24305</v>
      </c>
      <c r="F870" t="s">
        <v>19</v>
      </c>
      <c r="G870" t="s">
        <v>136</v>
      </c>
      <c r="H870" t="s">
        <v>286</v>
      </c>
      <c r="I870" s="1">
        <v>34500</v>
      </c>
      <c r="J870" s="2">
        <f>YEAR(Table1[[#This Row],[DATE]])</f>
        <v>1994</v>
      </c>
      <c r="K870" t="s">
        <v>631</v>
      </c>
      <c r="L870" t="s">
        <v>631</v>
      </c>
      <c r="M870" t="str">
        <f t="array" ref="M870">IF(Table1[[#This Row],[MARK]]=MIN(IF(Table1[YEAR]=Table1[[#This Row],[YEAR]],Table1[MARK])),"Y","N")</f>
        <v>N</v>
      </c>
    </row>
    <row r="871" spans="1:13" x14ac:dyDescent="0.25">
      <c r="A871">
        <v>166</v>
      </c>
      <c r="B871" s="3">
        <v>10.06</v>
      </c>
      <c r="C871" t="s">
        <v>24</v>
      </c>
      <c r="D871" t="s">
        <v>469</v>
      </c>
      <c r="E871" s="1">
        <v>26191</v>
      </c>
      <c r="F871" t="s">
        <v>19</v>
      </c>
      <c r="G871" t="s">
        <v>136</v>
      </c>
      <c r="H871" t="s">
        <v>470</v>
      </c>
      <c r="I871" s="1">
        <v>34790</v>
      </c>
      <c r="J871" s="2">
        <f>YEAR(Table1[[#This Row],[DATE]])</f>
        <v>1995</v>
      </c>
      <c r="K871" t="s">
        <v>631</v>
      </c>
      <c r="L871" t="s">
        <v>631</v>
      </c>
      <c r="M871" t="str">
        <f t="array" ref="M871">IF(Table1[[#This Row],[MARK]]=MIN(IF(Table1[YEAR]=Table1[[#This Row],[YEAR]],Table1[MARK])),"Y","N")</f>
        <v>N</v>
      </c>
    </row>
    <row r="872" spans="1:13" x14ac:dyDescent="0.25">
      <c r="A872">
        <v>166</v>
      </c>
      <c r="B872" s="3">
        <v>10.06</v>
      </c>
      <c r="D872" t="s">
        <v>471</v>
      </c>
      <c r="E872" s="1">
        <v>28771</v>
      </c>
      <c r="F872" t="s">
        <v>93</v>
      </c>
      <c r="G872">
        <v>2</v>
      </c>
      <c r="H872" t="s">
        <v>428</v>
      </c>
      <c r="I872" s="1">
        <v>35546</v>
      </c>
      <c r="J872" s="2">
        <f>YEAR(Table1[[#This Row],[DATE]])</f>
        <v>1997</v>
      </c>
      <c r="K872" t="s">
        <v>631</v>
      </c>
      <c r="L872" t="s">
        <v>631</v>
      </c>
      <c r="M872" t="str">
        <f t="array" ref="M872">IF(Table1[[#This Row],[MARK]]=MIN(IF(Table1[YEAR]=Table1[[#This Row],[YEAR]],Table1[MARK])),"Y","N")</f>
        <v>N</v>
      </c>
    </row>
    <row r="873" spans="1:13" x14ac:dyDescent="0.25">
      <c r="A873">
        <v>166</v>
      </c>
      <c r="B873" s="3">
        <v>10.06</v>
      </c>
      <c r="C873" t="s">
        <v>9</v>
      </c>
      <c r="D873" t="s">
        <v>472</v>
      </c>
      <c r="E873" s="1">
        <v>26629</v>
      </c>
      <c r="F873" t="s">
        <v>350</v>
      </c>
      <c r="G873">
        <v>1</v>
      </c>
      <c r="H873" t="s">
        <v>473</v>
      </c>
      <c r="I873" s="1">
        <v>36336</v>
      </c>
      <c r="J873" s="2">
        <f>YEAR(Table1[[#This Row],[DATE]])</f>
        <v>1999</v>
      </c>
      <c r="K873" t="s">
        <v>631</v>
      </c>
      <c r="L873" t="s">
        <v>631</v>
      </c>
      <c r="M873" t="str">
        <f t="array" ref="M873">IF(Table1[[#This Row],[MARK]]=MIN(IF(Table1[YEAR]=Table1[[#This Row],[YEAR]],Table1[MARK])),"Y","N")</f>
        <v>N</v>
      </c>
    </row>
    <row r="874" spans="1:13" x14ac:dyDescent="0.25">
      <c r="A874">
        <v>166</v>
      </c>
      <c r="B874" s="3">
        <v>10.06</v>
      </c>
      <c r="C874" t="s">
        <v>33</v>
      </c>
      <c r="D874" t="s">
        <v>474</v>
      </c>
      <c r="E874" s="1">
        <v>27196</v>
      </c>
      <c r="F874" t="s">
        <v>19</v>
      </c>
      <c r="G874">
        <v>2</v>
      </c>
      <c r="H874" t="s">
        <v>202</v>
      </c>
      <c r="I874" s="1">
        <v>36624</v>
      </c>
      <c r="J874" s="2">
        <f>YEAR(Table1[[#This Row],[DATE]])</f>
        <v>2000</v>
      </c>
      <c r="K874" t="s">
        <v>631</v>
      </c>
      <c r="L874" t="s">
        <v>631</v>
      </c>
      <c r="M874" t="str">
        <f t="array" ref="M874">IF(Table1[[#This Row],[MARK]]=MIN(IF(Table1[YEAR]=Table1[[#This Row],[YEAR]],Table1[MARK])),"Y","N")</f>
        <v>N</v>
      </c>
    </row>
    <row r="875" spans="1:13" x14ac:dyDescent="0.25">
      <c r="A875">
        <v>166</v>
      </c>
      <c r="B875" s="3">
        <v>10.06</v>
      </c>
      <c r="C875" t="s">
        <v>34</v>
      </c>
      <c r="D875" t="s">
        <v>475</v>
      </c>
      <c r="E875" s="1">
        <v>27912</v>
      </c>
      <c r="F875" t="s">
        <v>115</v>
      </c>
      <c r="G875" t="s">
        <v>74</v>
      </c>
      <c r="H875" t="s">
        <v>23</v>
      </c>
      <c r="I875" s="1">
        <v>39273</v>
      </c>
      <c r="J875" s="2">
        <f>YEAR(Table1[[#This Row],[DATE]])</f>
        <v>2007</v>
      </c>
      <c r="K875" t="s">
        <v>631</v>
      </c>
      <c r="L875" t="s">
        <v>631</v>
      </c>
      <c r="M875" t="str">
        <f t="array" ref="M875">IF(Table1[[#This Row],[MARK]]=MIN(IF(Table1[YEAR]=Table1[[#This Row],[YEAR]],Table1[MARK])),"Y","N")</f>
        <v>N</v>
      </c>
    </row>
    <row r="876" spans="1:13" x14ac:dyDescent="0.25">
      <c r="A876">
        <v>166</v>
      </c>
      <c r="B876" s="3">
        <v>10.06</v>
      </c>
      <c r="C876" t="s">
        <v>70</v>
      </c>
      <c r="D876" t="s">
        <v>476</v>
      </c>
      <c r="E876" s="1">
        <v>30039</v>
      </c>
      <c r="F876" t="s">
        <v>115</v>
      </c>
      <c r="G876" t="s">
        <v>477</v>
      </c>
      <c r="H876" t="s">
        <v>478</v>
      </c>
      <c r="I876" s="1">
        <v>39538</v>
      </c>
      <c r="J876" s="2">
        <f>YEAR(Table1[[#This Row],[DATE]])</f>
        <v>2008</v>
      </c>
      <c r="K876" t="s">
        <v>631</v>
      </c>
      <c r="L876" t="s">
        <v>631</v>
      </c>
      <c r="M876" t="str">
        <f t="array" ref="M876">IF(Table1[[#This Row],[MARK]]=MIN(IF(Table1[YEAR]=Table1[[#This Row],[YEAR]],Table1[MARK])),"Y","N")</f>
        <v>N</v>
      </c>
    </row>
    <row r="877" spans="1:13" x14ac:dyDescent="0.25">
      <c r="A877">
        <v>166</v>
      </c>
      <c r="B877" s="3">
        <v>10.06</v>
      </c>
      <c r="C877" t="s">
        <v>24</v>
      </c>
      <c r="D877" t="s">
        <v>479</v>
      </c>
      <c r="E877" s="1">
        <v>31334</v>
      </c>
      <c r="F877" t="s">
        <v>184</v>
      </c>
      <c r="G877">
        <v>1</v>
      </c>
      <c r="H877" t="s">
        <v>185</v>
      </c>
      <c r="I877" s="1">
        <v>39654</v>
      </c>
      <c r="J877" s="2">
        <f>YEAR(Table1[[#This Row],[DATE]])</f>
        <v>2008</v>
      </c>
      <c r="K877" t="s">
        <v>631</v>
      </c>
      <c r="L877" t="s">
        <v>631</v>
      </c>
      <c r="M877" t="str">
        <f t="array" ref="M877">IF(Table1[[#This Row],[MARK]]=MIN(IF(Table1[YEAR]=Table1[[#This Row],[YEAR]],Table1[MARK])),"Y","N")</f>
        <v>N</v>
      </c>
    </row>
    <row r="878" spans="1:13" x14ac:dyDescent="0.25">
      <c r="A878">
        <v>166</v>
      </c>
      <c r="B878" s="3">
        <v>10.06</v>
      </c>
      <c r="C878" t="s">
        <v>17</v>
      </c>
      <c r="D878" t="s">
        <v>480</v>
      </c>
      <c r="E878" s="1">
        <v>28399</v>
      </c>
      <c r="F878" t="s">
        <v>19</v>
      </c>
      <c r="G878" t="s">
        <v>207</v>
      </c>
      <c r="H878" t="s">
        <v>243</v>
      </c>
      <c r="I878" s="1">
        <v>39881</v>
      </c>
      <c r="J878" s="2">
        <f>YEAR(Table1[[#This Row],[DATE]])</f>
        <v>2009</v>
      </c>
      <c r="K878" t="s">
        <v>631</v>
      </c>
      <c r="L878" t="s">
        <v>631</v>
      </c>
      <c r="M878" t="str">
        <f t="array" ref="M878">IF(Table1[[#This Row],[MARK]]=MIN(IF(Table1[YEAR]=Table1[[#This Row],[YEAR]],Table1[MARK])),"Y","N")</f>
        <v>N</v>
      </c>
    </row>
    <row r="879" spans="1:13" x14ac:dyDescent="0.25">
      <c r="A879">
        <v>166</v>
      </c>
      <c r="B879" s="3">
        <v>10.06</v>
      </c>
      <c r="C879" t="s">
        <v>89</v>
      </c>
      <c r="D879" t="s">
        <v>481</v>
      </c>
      <c r="E879" s="1">
        <v>29216</v>
      </c>
      <c r="F879" t="s">
        <v>375</v>
      </c>
      <c r="G879">
        <v>1</v>
      </c>
      <c r="H879" t="s">
        <v>30</v>
      </c>
      <c r="I879" s="1">
        <v>40015</v>
      </c>
      <c r="J879" s="2">
        <f>YEAR(Table1[[#This Row],[DATE]])</f>
        <v>2009</v>
      </c>
      <c r="K879" t="s">
        <v>631</v>
      </c>
      <c r="L879" t="s">
        <v>631</v>
      </c>
      <c r="M879" t="str">
        <f t="array" ref="M879">IF(Table1[[#This Row],[MARK]]=MIN(IF(Table1[YEAR]=Table1[[#This Row],[YEAR]],Table1[MARK])),"Y","N")</f>
        <v>N</v>
      </c>
    </row>
    <row r="880" spans="1:13" x14ac:dyDescent="0.25">
      <c r="A880">
        <v>166</v>
      </c>
      <c r="B880" s="3">
        <v>10.06</v>
      </c>
      <c r="C880" t="s">
        <v>24</v>
      </c>
      <c r="D880" t="s">
        <v>482</v>
      </c>
      <c r="E880" s="1">
        <v>32506</v>
      </c>
      <c r="F880" t="s">
        <v>81</v>
      </c>
      <c r="G880">
        <v>1</v>
      </c>
      <c r="H880" t="s">
        <v>483</v>
      </c>
      <c r="I880" s="1">
        <v>40368</v>
      </c>
      <c r="J880" s="2">
        <f>YEAR(Table1[[#This Row],[DATE]])</f>
        <v>2010</v>
      </c>
      <c r="K880" t="s">
        <v>631</v>
      </c>
      <c r="L880" t="s">
        <v>631</v>
      </c>
      <c r="M880" t="str">
        <f t="array" ref="M880">IF(Table1[[#This Row],[MARK]]=MIN(IF(Table1[YEAR]=Table1[[#This Row],[YEAR]],Table1[MARK])),"Y","N")</f>
        <v>N</v>
      </c>
    </row>
    <row r="881" spans="1:13" x14ac:dyDescent="0.25">
      <c r="A881">
        <v>166</v>
      </c>
      <c r="B881" s="3">
        <v>10.06</v>
      </c>
      <c r="C881" t="s">
        <v>17</v>
      </c>
      <c r="D881" t="s">
        <v>484</v>
      </c>
      <c r="E881" s="1">
        <v>33256</v>
      </c>
      <c r="F881" t="s">
        <v>11</v>
      </c>
      <c r="G881" t="s">
        <v>85</v>
      </c>
      <c r="H881" t="s">
        <v>485</v>
      </c>
      <c r="I881" s="1">
        <v>40624</v>
      </c>
      <c r="J881" s="2">
        <f>YEAR(Table1[[#This Row],[DATE]])</f>
        <v>2011</v>
      </c>
      <c r="K881" t="s">
        <v>631</v>
      </c>
      <c r="L881" t="s">
        <v>631</v>
      </c>
      <c r="M881" t="str">
        <f t="array" ref="M881">IF(Table1[[#This Row],[MARK]]=MIN(IF(Table1[YEAR]=Table1[[#This Row],[YEAR]],Table1[MARK])),"Y","N")</f>
        <v>N</v>
      </c>
    </row>
    <row r="882" spans="1:13" x14ac:dyDescent="0.25">
      <c r="A882">
        <v>166</v>
      </c>
      <c r="B882" s="3">
        <v>10.06</v>
      </c>
      <c r="C882" t="s">
        <v>17</v>
      </c>
      <c r="D882" t="s">
        <v>486</v>
      </c>
      <c r="E882" s="1">
        <v>32473</v>
      </c>
      <c r="F882" t="s">
        <v>93</v>
      </c>
      <c r="G882" t="s">
        <v>123</v>
      </c>
      <c r="H882" t="s">
        <v>487</v>
      </c>
      <c r="I882" s="1">
        <v>40798</v>
      </c>
      <c r="J882" s="2">
        <f>YEAR(Table1[[#This Row],[DATE]])</f>
        <v>2011</v>
      </c>
      <c r="K882" t="s">
        <v>631</v>
      </c>
      <c r="L882" t="s">
        <v>631</v>
      </c>
      <c r="M882" t="str">
        <f t="array" ref="M882">IF(Table1[[#This Row],[MARK]]=MIN(IF(Table1[YEAR]=Table1[[#This Row],[YEAR]],Table1[MARK])),"Y","N")</f>
        <v>N</v>
      </c>
    </row>
    <row r="883" spans="1:13" x14ac:dyDescent="0.25">
      <c r="A883">
        <v>166</v>
      </c>
      <c r="B883" s="3">
        <v>10.06</v>
      </c>
      <c r="C883" t="s">
        <v>43</v>
      </c>
      <c r="D883" t="s">
        <v>488</v>
      </c>
      <c r="E883" s="1">
        <v>33318</v>
      </c>
      <c r="F883" t="s">
        <v>11</v>
      </c>
      <c r="G883" t="s">
        <v>74</v>
      </c>
      <c r="H883" t="s">
        <v>98</v>
      </c>
      <c r="I883" s="1">
        <v>41107</v>
      </c>
      <c r="J883" s="2">
        <f>YEAR(Table1[[#This Row],[DATE]])</f>
        <v>2012</v>
      </c>
      <c r="K883" t="s">
        <v>631</v>
      </c>
      <c r="L883" t="s">
        <v>631</v>
      </c>
      <c r="M883" t="str">
        <f t="array" ref="M883">IF(Table1[[#This Row],[MARK]]=MIN(IF(Table1[YEAR]=Table1[[#This Row],[YEAR]],Table1[MARK])),"Y","N")</f>
        <v>N</v>
      </c>
    </row>
    <row r="884" spans="1:13" x14ac:dyDescent="0.25">
      <c r="A884">
        <v>166</v>
      </c>
      <c r="B884" s="3">
        <v>10.06</v>
      </c>
      <c r="C884" t="s">
        <v>13</v>
      </c>
      <c r="D884" t="s">
        <v>489</v>
      </c>
      <c r="E884" s="1">
        <v>31727</v>
      </c>
      <c r="F884" t="s">
        <v>453</v>
      </c>
      <c r="G884" t="s">
        <v>249</v>
      </c>
      <c r="H884" t="s">
        <v>268</v>
      </c>
      <c r="I884" s="1">
        <v>41125</v>
      </c>
      <c r="J884" s="2">
        <f>YEAR(Table1[[#This Row],[DATE]])</f>
        <v>2012</v>
      </c>
      <c r="K884" t="s">
        <v>631</v>
      </c>
      <c r="L884" t="s">
        <v>631</v>
      </c>
      <c r="M884" t="str">
        <f t="array" ref="M884">IF(Table1[[#This Row],[MARK]]=MIN(IF(Table1[YEAR]=Table1[[#This Row],[YEAR]],Table1[MARK])),"Y","N")</f>
        <v>N</v>
      </c>
    </row>
    <row r="885" spans="1:13" x14ac:dyDescent="0.25">
      <c r="A885">
        <v>166</v>
      </c>
      <c r="B885" s="3">
        <v>10.06</v>
      </c>
      <c r="C885" t="s">
        <v>57</v>
      </c>
      <c r="D885" t="s">
        <v>490</v>
      </c>
      <c r="E885" s="1">
        <v>32749</v>
      </c>
      <c r="F885" t="s">
        <v>370</v>
      </c>
      <c r="G885">
        <v>3</v>
      </c>
      <c r="H885" t="s">
        <v>125</v>
      </c>
      <c r="I885" s="1">
        <v>41354</v>
      </c>
      <c r="J885" s="2">
        <f>YEAR(Table1[[#This Row],[DATE]])</f>
        <v>2013</v>
      </c>
      <c r="K885" t="s">
        <v>631</v>
      </c>
      <c r="L885" t="s">
        <v>631</v>
      </c>
      <c r="M885" t="str">
        <f t="array" ref="M885">IF(Table1[[#This Row],[MARK]]=MIN(IF(Table1[YEAR]=Table1[[#This Row],[YEAR]],Table1[MARK])),"Y","N")</f>
        <v>N</v>
      </c>
    </row>
    <row r="886" spans="1:13" x14ac:dyDescent="0.25">
      <c r="A886">
        <v>190</v>
      </c>
      <c r="B886" s="3">
        <v>10.07</v>
      </c>
      <c r="C886" t="s">
        <v>15</v>
      </c>
      <c r="D886" t="s">
        <v>491</v>
      </c>
      <c r="E886" s="1">
        <v>18191</v>
      </c>
      <c r="F886" t="s">
        <v>492</v>
      </c>
      <c r="G886" t="s">
        <v>141</v>
      </c>
      <c r="H886" t="s">
        <v>493</v>
      </c>
      <c r="I886" s="1">
        <v>26542</v>
      </c>
      <c r="J886" s="2">
        <f>YEAR(Table1[[#This Row],[DATE]])</f>
        <v>1972</v>
      </c>
      <c r="K886" t="s">
        <v>631</v>
      </c>
      <c r="L886" t="s">
        <v>631</v>
      </c>
      <c r="M886" t="str">
        <f t="array" ref="M886">IF(Table1[[#This Row],[MARK]]=MIN(IF(Table1[YEAR]=Table1[[#This Row],[YEAR]],Table1[MARK])),"Y","N")</f>
        <v>Y</v>
      </c>
    </row>
    <row r="887" spans="1:13" x14ac:dyDescent="0.25">
      <c r="A887">
        <v>190</v>
      </c>
      <c r="B887" s="3">
        <v>10.07</v>
      </c>
      <c r="C887" t="s">
        <v>21</v>
      </c>
      <c r="D887" t="s">
        <v>494</v>
      </c>
      <c r="E887" s="1">
        <v>18684</v>
      </c>
      <c r="F887" t="s">
        <v>11</v>
      </c>
      <c r="G887">
        <v>2</v>
      </c>
      <c r="H887" t="s">
        <v>459</v>
      </c>
      <c r="I887" s="1">
        <v>27965</v>
      </c>
      <c r="J887" s="2">
        <f>YEAR(Table1[[#This Row],[DATE]])</f>
        <v>1976</v>
      </c>
      <c r="K887" t="s">
        <v>631</v>
      </c>
      <c r="L887" t="s">
        <v>631</v>
      </c>
      <c r="M887" t="str">
        <f t="array" ref="M887">IF(Table1[[#This Row],[MARK]]=MIN(IF(Table1[YEAR]=Table1[[#This Row],[YEAR]],Table1[MARK])),"Y","N")</f>
        <v>N</v>
      </c>
    </row>
    <row r="888" spans="1:13" x14ac:dyDescent="0.25">
      <c r="A888">
        <v>190</v>
      </c>
      <c r="B888" s="3">
        <v>10.07</v>
      </c>
      <c r="C888" t="s">
        <v>24</v>
      </c>
      <c r="D888" t="s">
        <v>495</v>
      </c>
      <c r="E888" s="1">
        <v>20310</v>
      </c>
      <c r="F888" t="s">
        <v>19</v>
      </c>
      <c r="G888">
        <v>1</v>
      </c>
      <c r="H888" t="s">
        <v>46</v>
      </c>
      <c r="I888" s="1">
        <v>28643</v>
      </c>
      <c r="J888" s="2">
        <f>YEAR(Table1[[#This Row],[DATE]])</f>
        <v>1978</v>
      </c>
      <c r="K888" t="s">
        <v>631</v>
      </c>
      <c r="L888" t="s">
        <v>631</v>
      </c>
      <c r="M888" t="str">
        <f t="array" ref="M888">IF(Table1[[#This Row],[MARK]]=MIN(IF(Table1[YEAR]=Table1[[#This Row],[YEAR]],Table1[MARK])),"Y","N")</f>
        <v>Y</v>
      </c>
    </row>
    <row r="889" spans="1:13" x14ac:dyDescent="0.25">
      <c r="A889">
        <v>190</v>
      </c>
      <c r="B889" s="3">
        <v>10.07</v>
      </c>
      <c r="C889" t="s">
        <v>33</v>
      </c>
      <c r="D889" t="s">
        <v>496</v>
      </c>
      <c r="E889" s="1">
        <v>1949</v>
      </c>
      <c r="F889" t="s">
        <v>19</v>
      </c>
      <c r="G889">
        <v>1</v>
      </c>
      <c r="H889" t="s">
        <v>188</v>
      </c>
      <c r="I889" s="1">
        <v>28701</v>
      </c>
      <c r="J889" s="2">
        <f>YEAR(Table1[[#This Row],[DATE]])</f>
        <v>1978</v>
      </c>
      <c r="K889" t="s">
        <v>631</v>
      </c>
      <c r="L889" t="s">
        <v>631</v>
      </c>
      <c r="M889" t="str">
        <f t="array" ref="M889">IF(Table1[[#This Row],[MARK]]=MIN(IF(Table1[YEAR]=Table1[[#This Row],[YEAR]],Table1[MARK])),"Y","N")</f>
        <v>Y</v>
      </c>
    </row>
    <row r="890" spans="1:13" x14ac:dyDescent="0.25">
      <c r="A890">
        <v>190</v>
      </c>
      <c r="B890" s="3">
        <v>10.07</v>
      </c>
      <c r="C890" t="s">
        <v>21</v>
      </c>
      <c r="D890" t="s">
        <v>497</v>
      </c>
      <c r="E890" s="1">
        <v>1953</v>
      </c>
      <c r="F890" t="s">
        <v>19</v>
      </c>
      <c r="G890">
        <v>1</v>
      </c>
      <c r="H890" t="s">
        <v>44</v>
      </c>
      <c r="I890" s="1">
        <v>28718</v>
      </c>
      <c r="J890" s="2">
        <f>YEAR(Table1[[#This Row],[DATE]])</f>
        <v>1978</v>
      </c>
      <c r="K890" t="s">
        <v>631</v>
      </c>
      <c r="L890" t="s">
        <v>631</v>
      </c>
      <c r="M890" t="str">
        <f t="array" ref="M890">IF(Table1[[#This Row],[MARK]]=MIN(IF(Table1[YEAR]=Table1[[#This Row],[YEAR]],Table1[MARK])),"Y","N")</f>
        <v>Y</v>
      </c>
    </row>
    <row r="891" spans="1:13" x14ac:dyDescent="0.25">
      <c r="A891">
        <v>190</v>
      </c>
      <c r="B891" s="3">
        <v>10.07</v>
      </c>
      <c r="C891" t="s">
        <v>52</v>
      </c>
      <c r="D891" t="s">
        <v>498</v>
      </c>
      <c r="E891" s="1">
        <v>1956</v>
      </c>
      <c r="F891" t="s">
        <v>19</v>
      </c>
      <c r="G891" t="s">
        <v>71</v>
      </c>
      <c r="H891" t="s">
        <v>351</v>
      </c>
      <c r="I891" s="1">
        <v>29106</v>
      </c>
      <c r="J891" s="2">
        <f>YEAR(Table1[[#This Row],[DATE]])</f>
        <v>1979</v>
      </c>
      <c r="K891" t="s">
        <v>631</v>
      </c>
      <c r="L891" t="s">
        <v>631</v>
      </c>
      <c r="M891" t="str">
        <f t="array" ref="M891">IF(Table1[[#This Row],[MARK]]=MIN(IF(Table1[YEAR]=Table1[[#This Row],[YEAR]],Table1[MARK])),"Y","N")</f>
        <v>N</v>
      </c>
    </row>
    <row r="892" spans="1:13" x14ac:dyDescent="0.25">
      <c r="A892">
        <v>190</v>
      </c>
      <c r="B892" s="3">
        <v>10.07</v>
      </c>
      <c r="C892" t="s">
        <v>69</v>
      </c>
      <c r="D892" t="s">
        <v>499</v>
      </c>
      <c r="E892" s="1">
        <v>24130</v>
      </c>
      <c r="F892" t="s">
        <v>19</v>
      </c>
      <c r="G892">
        <v>1</v>
      </c>
      <c r="H892" t="s">
        <v>97</v>
      </c>
      <c r="I892" s="1">
        <v>31972</v>
      </c>
      <c r="J892" s="2">
        <f>YEAR(Table1[[#This Row],[DATE]])</f>
        <v>1987</v>
      </c>
      <c r="K892" t="s">
        <v>631</v>
      </c>
      <c r="L892" t="s">
        <v>631</v>
      </c>
      <c r="M892" t="str">
        <f t="array" ref="M892">IF(Table1[[#This Row],[MARK]]=MIN(IF(Table1[YEAR]=Table1[[#This Row],[YEAR]],Table1[MARK])),"Y","N")</f>
        <v>N</v>
      </c>
    </row>
    <row r="893" spans="1:13" x14ac:dyDescent="0.25">
      <c r="A893">
        <v>190</v>
      </c>
      <c r="B893" s="3">
        <v>10.07</v>
      </c>
      <c r="C893" t="s">
        <v>69</v>
      </c>
      <c r="D893" t="s">
        <v>500</v>
      </c>
      <c r="E893" s="1">
        <v>23975</v>
      </c>
      <c r="F893" t="s">
        <v>19</v>
      </c>
      <c r="G893">
        <v>2</v>
      </c>
      <c r="H893" t="s">
        <v>426</v>
      </c>
      <c r="I893" s="1">
        <v>32311</v>
      </c>
      <c r="J893" s="2">
        <f>YEAR(Table1[[#This Row],[DATE]])</f>
        <v>1988</v>
      </c>
      <c r="K893" t="s">
        <v>631</v>
      </c>
      <c r="L893" t="s">
        <v>631</v>
      </c>
      <c r="M893" t="str">
        <f t="array" ref="M893">IF(Table1[[#This Row],[MARK]]=MIN(IF(Table1[YEAR]=Table1[[#This Row],[YEAR]],Table1[MARK])),"Y","N")</f>
        <v>N</v>
      </c>
    </row>
    <row r="894" spans="1:13" x14ac:dyDescent="0.25">
      <c r="A894">
        <v>190</v>
      </c>
      <c r="B894" s="3">
        <v>10.07</v>
      </c>
      <c r="C894" t="s">
        <v>31</v>
      </c>
      <c r="D894" t="s">
        <v>501</v>
      </c>
      <c r="E894" s="1">
        <v>24443</v>
      </c>
      <c r="F894" t="s">
        <v>290</v>
      </c>
      <c r="G894">
        <v>1</v>
      </c>
      <c r="H894" t="s">
        <v>502</v>
      </c>
      <c r="I894" s="1">
        <v>34503</v>
      </c>
      <c r="J894" s="2">
        <f>YEAR(Table1[[#This Row],[DATE]])</f>
        <v>1994</v>
      </c>
      <c r="K894" t="s">
        <v>631</v>
      </c>
      <c r="L894" t="s">
        <v>631</v>
      </c>
      <c r="M894" t="str">
        <f t="array" ref="M894">IF(Table1[[#This Row],[MARK]]=MIN(IF(Table1[YEAR]=Table1[[#This Row],[YEAR]],Table1[MARK])),"Y","N")</f>
        <v>N</v>
      </c>
    </row>
    <row r="895" spans="1:13" x14ac:dyDescent="0.25">
      <c r="A895">
        <v>190</v>
      </c>
      <c r="B895" s="3">
        <v>10.07</v>
      </c>
      <c r="C895" t="s">
        <v>69</v>
      </c>
      <c r="D895" t="s">
        <v>503</v>
      </c>
      <c r="E895" s="1">
        <v>26237</v>
      </c>
      <c r="F895" t="s">
        <v>11</v>
      </c>
      <c r="G895">
        <v>2</v>
      </c>
      <c r="H895" t="s">
        <v>286</v>
      </c>
      <c r="I895" s="1">
        <v>34853</v>
      </c>
      <c r="J895" s="2">
        <f>YEAR(Table1[[#This Row],[DATE]])</f>
        <v>1995</v>
      </c>
      <c r="K895" t="s">
        <v>631</v>
      </c>
      <c r="L895" t="s">
        <v>631</v>
      </c>
      <c r="M895" t="str">
        <f t="array" ref="M895">IF(Table1[[#This Row],[MARK]]=MIN(IF(Table1[YEAR]=Table1[[#This Row],[YEAR]],Table1[MARK])),"Y","N")</f>
        <v>N</v>
      </c>
    </row>
    <row r="896" spans="1:13" x14ac:dyDescent="0.25">
      <c r="A896">
        <v>190</v>
      </c>
      <c r="B896" s="3">
        <v>10.07</v>
      </c>
      <c r="C896" t="s">
        <v>17</v>
      </c>
      <c r="D896" t="s">
        <v>504</v>
      </c>
      <c r="E896" s="1">
        <v>1974</v>
      </c>
      <c r="F896" t="s">
        <v>19</v>
      </c>
      <c r="G896">
        <v>1</v>
      </c>
      <c r="H896" t="s">
        <v>505</v>
      </c>
      <c r="I896" s="1">
        <v>35261</v>
      </c>
      <c r="J896" s="2">
        <f>YEAR(Table1[[#This Row],[DATE]])</f>
        <v>1996</v>
      </c>
      <c r="K896" t="s">
        <v>631</v>
      </c>
      <c r="L896" t="s">
        <v>631</v>
      </c>
      <c r="M896" t="str">
        <f t="array" ref="M896">IF(Table1[[#This Row],[MARK]]=MIN(IF(Table1[YEAR]=Table1[[#This Row],[YEAR]],Table1[MARK])),"Y","N")</f>
        <v>N</v>
      </c>
    </row>
    <row r="897" spans="1:13" x14ac:dyDescent="0.25">
      <c r="A897">
        <v>190</v>
      </c>
      <c r="B897" s="3">
        <v>10.07</v>
      </c>
      <c r="C897" t="s">
        <v>113</v>
      </c>
      <c r="D897" t="s">
        <v>506</v>
      </c>
      <c r="E897" s="1">
        <v>26050</v>
      </c>
      <c r="F897" t="s">
        <v>453</v>
      </c>
      <c r="G897">
        <v>1</v>
      </c>
      <c r="H897" t="s">
        <v>507</v>
      </c>
      <c r="I897" s="1">
        <v>35676</v>
      </c>
      <c r="J897" s="2">
        <f>YEAR(Table1[[#This Row],[DATE]])</f>
        <v>1997</v>
      </c>
      <c r="K897" t="s">
        <v>631</v>
      </c>
      <c r="L897" t="s">
        <v>631</v>
      </c>
      <c r="M897" t="str">
        <f t="array" ref="M897">IF(Table1[[#This Row],[MARK]]=MIN(IF(Table1[YEAR]=Table1[[#This Row],[YEAR]],Table1[MARK])),"Y","N")</f>
        <v>N</v>
      </c>
    </row>
    <row r="898" spans="1:13" x14ac:dyDescent="0.25">
      <c r="A898">
        <v>190</v>
      </c>
      <c r="B898" s="3">
        <v>10.07</v>
      </c>
      <c r="C898" t="s">
        <v>49</v>
      </c>
      <c r="D898" t="s">
        <v>508</v>
      </c>
      <c r="E898" s="1">
        <v>28442</v>
      </c>
      <c r="F898" t="s">
        <v>11</v>
      </c>
      <c r="G898" t="s">
        <v>190</v>
      </c>
      <c r="H898" t="s">
        <v>202</v>
      </c>
      <c r="I898" s="1">
        <v>36679</v>
      </c>
      <c r="J898" s="2">
        <f>YEAR(Table1[[#This Row],[DATE]])</f>
        <v>2000</v>
      </c>
      <c r="K898" t="s">
        <v>631</v>
      </c>
      <c r="L898" t="s">
        <v>631</v>
      </c>
      <c r="M898" t="str">
        <f t="array" ref="M898">IF(Table1[[#This Row],[MARK]]=MIN(IF(Table1[YEAR]=Table1[[#This Row],[YEAR]],Table1[MARK])),"Y","N")</f>
        <v>N</v>
      </c>
    </row>
    <row r="899" spans="1:13" x14ac:dyDescent="0.25">
      <c r="A899">
        <v>190</v>
      </c>
      <c r="B899" s="3">
        <v>10.07</v>
      </c>
      <c r="C899" t="s">
        <v>167</v>
      </c>
      <c r="D899" t="s">
        <v>509</v>
      </c>
      <c r="E899" s="1">
        <v>27022</v>
      </c>
      <c r="F899" t="s">
        <v>19</v>
      </c>
      <c r="G899">
        <v>2</v>
      </c>
      <c r="H899" t="s">
        <v>160</v>
      </c>
      <c r="I899" s="1">
        <v>36722</v>
      </c>
      <c r="J899" s="2">
        <f>YEAR(Table1[[#This Row],[DATE]])</f>
        <v>2000</v>
      </c>
      <c r="K899" t="s">
        <v>631</v>
      </c>
      <c r="L899" t="s">
        <v>631</v>
      </c>
      <c r="M899" t="str">
        <f t="array" ref="M899">IF(Table1[[#This Row],[MARK]]=MIN(IF(Table1[YEAR]=Table1[[#This Row],[YEAR]],Table1[MARK])),"Y","N")</f>
        <v>N</v>
      </c>
    </row>
    <row r="900" spans="1:13" x14ac:dyDescent="0.25">
      <c r="A900">
        <v>190</v>
      </c>
      <c r="B900" s="3">
        <v>10.07</v>
      </c>
      <c r="C900" t="s">
        <v>31</v>
      </c>
      <c r="D900" t="s">
        <v>510</v>
      </c>
      <c r="E900" s="1">
        <v>30866</v>
      </c>
      <c r="F900" t="s">
        <v>19</v>
      </c>
      <c r="G900" t="s">
        <v>29</v>
      </c>
      <c r="H900" t="s">
        <v>511</v>
      </c>
      <c r="I900" s="1">
        <v>37710</v>
      </c>
      <c r="J900" s="2">
        <f>YEAR(Table1[[#This Row],[DATE]])</f>
        <v>2003</v>
      </c>
      <c r="K900" t="s">
        <v>631</v>
      </c>
      <c r="L900" t="s">
        <v>631</v>
      </c>
      <c r="M900" t="str">
        <f t="array" ref="M900">IF(Table1[[#This Row],[MARK]]=MIN(IF(Table1[YEAR]=Table1[[#This Row],[YEAR]],Table1[MARK])),"Y","N")</f>
        <v>N</v>
      </c>
    </row>
    <row r="901" spans="1:13" x14ac:dyDescent="0.25">
      <c r="A901">
        <v>190</v>
      </c>
      <c r="B901" s="3">
        <v>10.07</v>
      </c>
      <c r="C901" t="s">
        <v>24</v>
      </c>
      <c r="D901" t="s">
        <v>512</v>
      </c>
      <c r="E901" s="1">
        <v>29839</v>
      </c>
      <c r="F901" t="s">
        <v>19</v>
      </c>
      <c r="G901">
        <v>3</v>
      </c>
      <c r="H901" t="s">
        <v>264</v>
      </c>
      <c r="I901" s="1">
        <v>38149</v>
      </c>
      <c r="J901" s="2">
        <f>YEAR(Table1[[#This Row],[DATE]])</f>
        <v>2004</v>
      </c>
      <c r="K901" t="s">
        <v>631</v>
      </c>
      <c r="L901" t="s">
        <v>631</v>
      </c>
      <c r="M901" t="str">
        <f t="array" ref="M901">IF(Table1[[#This Row],[MARK]]=MIN(IF(Table1[YEAR]=Table1[[#This Row],[YEAR]],Table1[MARK])),"Y","N")</f>
        <v>N</v>
      </c>
    </row>
    <row r="902" spans="1:13" x14ac:dyDescent="0.25">
      <c r="A902">
        <v>190</v>
      </c>
      <c r="B902" s="3">
        <v>10.07</v>
      </c>
      <c r="C902" t="s">
        <v>27</v>
      </c>
      <c r="D902" t="s">
        <v>513</v>
      </c>
      <c r="E902" s="1">
        <v>31127</v>
      </c>
      <c r="F902" t="s">
        <v>93</v>
      </c>
      <c r="G902" t="s">
        <v>123</v>
      </c>
      <c r="H902" t="s">
        <v>224</v>
      </c>
      <c r="I902" s="1">
        <v>38176</v>
      </c>
      <c r="J902" s="2">
        <f>YEAR(Table1[[#This Row],[DATE]])</f>
        <v>2004</v>
      </c>
      <c r="K902" t="s">
        <v>631</v>
      </c>
      <c r="L902" t="s">
        <v>631</v>
      </c>
      <c r="M902" t="str">
        <f t="array" ref="M902">IF(Table1[[#This Row],[MARK]]=MIN(IF(Table1[YEAR]=Table1[[#This Row],[YEAR]],Table1[MARK])),"Y","N")</f>
        <v>N</v>
      </c>
    </row>
    <row r="903" spans="1:13" x14ac:dyDescent="0.25">
      <c r="A903">
        <v>190</v>
      </c>
      <c r="B903" s="3">
        <v>10.07</v>
      </c>
      <c r="C903" t="s">
        <v>43</v>
      </c>
      <c r="D903" t="s">
        <v>514</v>
      </c>
      <c r="E903" s="1">
        <v>30749</v>
      </c>
      <c r="F903" t="s">
        <v>19</v>
      </c>
      <c r="G903" t="s">
        <v>25</v>
      </c>
      <c r="H903" t="s">
        <v>515</v>
      </c>
      <c r="I903" s="1">
        <v>38872</v>
      </c>
      <c r="J903" s="2">
        <f>YEAR(Table1[[#This Row],[DATE]])</f>
        <v>2006</v>
      </c>
      <c r="K903" t="s">
        <v>631</v>
      </c>
      <c r="L903" t="s">
        <v>631</v>
      </c>
      <c r="M903" t="str">
        <f t="array" ref="M903">IF(Table1[[#This Row],[MARK]]=MIN(IF(Table1[YEAR]=Table1[[#This Row],[YEAR]],Table1[MARK])),"Y","N")</f>
        <v>N</v>
      </c>
    </row>
    <row r="904" spans="1:13" x14ac:dyDescent="0.25">
      <c r="A904">
        <v>190</v>
      </c>
      <c r="B904" s="3">
        <v>10.07</v>
      </c>
      <c r="C904" t="s">
        <v>43</v>
      </c>
      <c r="D904" t="s">
        <v>516</v>
      </c>
      <c r="E904" s="1">
        <v>27748</v>
      </c>
      <c r="F904" t="s">
        <v>11</v>
      </c>
      <c r="G904" t="s">
        <v>517</v>
      </c>
      <c r="H904" t="s">
        <v>406</v>
      </c>
      <c r="I904" s="1">
        <v>39531</v>
      </c>
      <c r="J904" s="2">
        <f>YEAR(Table1[[#This Row],[DATE]])</f>
        <v>2008</v>
      </c>
      <c r="K904" t="s">
        <v>631</v>
      </c>
      <c r="L904" t="s">
        <v>631</v>
      </c>
      <c r="M904" t="str">
        <f t="array" ref="M904">IF(Table1[[#This Row],[MARK]]=MIN(IF(Table1[YEAR]=Table1[[#This Row],[YEAR]],Table1[MARK])),"Y","N")</f>
        <v>N</v>
      </c>
    </row>
    <row r="905" spans="1:13" x14ac:dyDescent="0.25">
      <c r="A905">
        <v>190</v>
      </c>
      <c r="B905" s="3">
        <v>10.07</v>
      </c>
      <c r="C905" t="s">
        <v>117</v>
      </c>
      <c r="D905" t="s">
        <v>518</v>
      </c>
      <c r="E905" s="1">
        <v>32494</v>
      </c>
      <c r="F905" t="s">
        <v>354</v>
      </c>
      <c r="G905" t="s">
        <v>71</v>
      </c>
      <c r="H905" t="s">
        <v>383</v>
      </c>
      <c r="I905" s="1">
        <v>39992</v>
      </c>
      <c r="J905" s="2">
        <f>YEAR(Table1[[#This Row],[DATE]])</f>
        <v>2009</v>
      </c>
      <c r="K905" t="s">
        <v>631</v>
      </c>
      <c r="L905" t="s">
        <v>631</v>
      </c>
      <c r="M905" t="str">
        <f t="array" ref="M905">IF(Table1[[#This Row],[MARK]]=MIN(IF(Table1[YEAR]=Table1[[#This Row],[YEAR]],Table1[MARK])),"Y","N")</f>
        <v>N</v>
      </c>
    </row>
    <row r="906" spans="1:13" x14ac:dyDescent="0.25">
      <c r="A906">
        <v>190</v>
      </c>
      <c r="B906" s="3">
        <v>10.07</v>
      </c>
      <c r="C906" t="s">
        <v>49</v>
      </c>
      <c r="D906" t="s">
        <v>519</v>
      </c>
      <c r="E906" s="1">
        <v>31644</v>
      </c>
      <c r="F906" t="s">
        <v>19</v>
      </c>
      <c r="G906">
        <v>1</v>
      </c>
      <c r="H906" t="s">
        <v>75</v>
      </c>
      <c r="I906" s="1">
        <v>40987</v>
      </c>
      <c r="J906" s="2">
        <f>YEAR(Table1[[#This Row],[DATE]])</f>
        <v>2012</v>
      </c>
      <c r="K906" t="s">
        <v>631</v>
      </c>
      <c r="L906" t="s">
        <v>631</v>
      </c>
      <c r="M906" t="str">
        <f t="array" ref="M906">IF(Table1[[#This Row],[MARK]]=MIN(IF(Table1[YEAR]=Table1[[#This Row],[YEAR]],Table1[MARK])),"Y","N")</f>
        <v>N</v>
      </c>
    </row>
    <row r="907" spans="1:13" x14ac:dyDescent="0.25">
      <c r="A907">
        <v>190</v>
      </c>
      <c r="B907" s="3">
        <v>10.07</v>
      </c>
      <c r="C907" t="s">
        <v>34</v>
      </c>
      <c r="D907" t="s">
        <v>520</v>
      </c>
      <c r="E907" s="1">
        <v>33765</v>
      </c>
      <c r="F907" t="s">
        <v>354</v>
      </c>
      <c r="G907" t="s">
        <v>521</v>
      </c>
      <c r="H907" t="s">
        <v>268</v>
      </c>
      <c r="I907" s="1">
        <v>41125</v>
      </c>
      <c r="J907" s="2">
        <f>YEAR(Table1[[#This Row],[DATE]])</f>
        <v>2012</v>
      </c>
      <c r="K907" t="s">
        <v>631</v>
      </c>
      <c r="L907" t="s">
        <v>631</v>
      </c>
      <c r="M907" t="str">
        <f t="array" ref="M907">IF(Table1[[#This Row],[MARK]]=MIN(IF(Table1[YEAR]=Table1[[#This Row],[YEAR]],Table1[MARK])),"Y","N")</f>
        <v>N</v>
      </c>
    </row>
    <row r="908" spans="1:13" x14ac:dyDescent="0.25">
      <c r="A908">
        <v>190</v>
      </c>
      <c r="B908" s="3">
        <v>10.07</v>
      </c>
      <c r="C908" t="s">
        <v>40</v>
      </c>
      <c r="D908" t="s">
        <v>522</v>
      </c>
      <c r="E908" s="1">
        <v>34036</v>
      </c>
      <c r="F908" t="s">
        <v>19</v>
      </c>
      <c r="G908">
        <v>1</v>
      </c>
      <c r="H908" t="s">
        <v>523</v>
      </c>
      <c r="I908" s="1">
        <v>41345</v>
      </c>
      <c r="J908" s="2">
        <f>YEAR(Table1[[#This Row],[DATE]])</f>
        <v>2013</v>
      </c>
      <c r="K908" t="s">
        <v>631</v>
      </c>
      <c r="L908" t="s">
        <v>631</v>
      </c>
      <c r="M908" t="str">
        <f t="array" ref="M908">IF(Table1[[#This Row],[MARK]]=MIN(IF(Table1[YEAR]=Table1[[#This Row],[YEAR]],Table1[MARK])),"Y","N")</f>
        <v>N</v>
      </c>
    </row>
    <row r="909" spans="1:13" x14ac:dyDescent="0.25">
      <c r="A909">
        <v>190</v>
      </c>
      <c r="B909" s="3">
        <v>10.07</v>
      </c>
      <c r="C909" t="s">
        <v>24</v>
      </c>
      <c r="D909" t="s">
        <v>524</v>
      </c>
      <c r="E909" s="1">
        <v>33587</v>
      </c>
      <c r="F909" t="s">
        <v>11</v>
      </c>
      <c r="G909" t="s">
        <v>29</v>
      </c>
      <c r="H909" t="s">
        <v>525</v>
      </c>
      <c r="I909" s="1">
        <v>41460</v>
      </c>
      <c r="J909" s="2">
        <f>YEAR(Table1[[#This Row],[DATE]])</f>
        <v>2013</v>
      </c>
      <c r="K909" t="s">
        <v>631</v>
      </c>
      <c r="L909" t="s">
        <v>631</v>
      </c>
      <c r="M909" t="str">
        <f t="array" ref="M909">IF(Table1[[#This Row],[MARK]]=MIN(IF(Table1[YEAR]=Table1[[#This Row],[YEAR]],Table1[MARK])),"Y","N")</f>
        <v>N</v>
      </c>
    </row>
    <row r="910" spans="1:13" x14ac:dyDescent="0.25">
      <c r="A910">
        <v>190</v>
      </c>
      <c r="B910" s="3">
        <v>10.07</v>
      </c>
      <c r="C910" t="s">
        <v>43</v>
      </c>
      <c r="D910" t="s">
        <v>526</v>
      </c>
      <c r="E910" s="1">
        <v>31681</v>
      </c>
      <c r="F910" t="s">
        <v>450</v>
      </c>
      <c r="G910" t="s">
        <v>207</v>
      </c>
      <c r="H910" t="s">
        <v>527</v>
      </c>
      <c r="I910" s="1">
        <v>41488</v>
      </c>
      <c r="J910" s="2">
        <f>YEAR(Table1[[#This Row],[DATE]])</f>
        <v>2013</v>
      </c>
      <c r="K910" t="s">
        <v>631</v>
      </c>
      <c r="L910" t="s">
        <v>631</v>
      </c>
      <c r="M910" t="str">
        <f t="array" ref="M910">IF(Table1[[#This Row],[MARK]]=MIN(IF(Table1[YEAR]=Table1[[#This Row],[YEAR]],Table1[MARK])),"Y","N")</f>
        <v>N</v>
      </c>
    </row>
    <row r="911" spans="1:13" x14ac:dyDescent="0.25">
      <c r="A911">
        <v>190</v>
      </c>
      <c r="B911" s="3">
        <v>10.07</v>
      </c>
      <c r="C911" t="s">
        <v>13</v>
      </c>
      <c r="D911" t="s">
        <v>528</v>
      </c>
      <c r="E911" s="1">
        <v>31165</v>
      </c>
      <c r="F911" t="s">
        <v>450</v>
      </c>
      <c r="G911" t="s">
        <v>85</v>
      </c>
      <c r="H911" t="s">
        <v>62</v>
      </c>
      <c r="I911" s="1">
        <v>41708</v>
      </c>
      <c r="J911" s="2">
        <f>YEAR(Table1[[#This Row],[DATE]])</f>
        <v>2014</v>
      </c>
      <c r="K911" t="s">
        <v>631</v>
      </c>
      <c r="L911" t="s">
        <v>631</v>
      </c>
      <c r="M911" t="str">
        <f t="array" ref="M911">IF(Table1[[#This Row],[MARK]]=MIN(IF(Table1[YEAR]=Table1[[#This Row],[YEAR]],Table1[MARK])),"Y","N")</f>
        <v>N</v>
      </c>
    </row>
    <row r="912" spans="1:13" x14ac:dyDescent="0.25">
      <c r="A912">
        <v>216</v>
      </c>
      <c r="B912" s="3">
        <v>10.08</v>
      </c>
      <c r="C912" t="s">
        <v>57</v>
      </c>
      <c r="D912" t="s">
        <v>529</v>
      </c>
      <c r="E912" s="1">
        <v>21916</v>
      </c>
      <c r="F912" t="s">
        <v>19</v>
      </c>
      <c r="G912">
        <v>1</v>
      </c>
      <c r="H912" t="s">
        <v>530</v>
      </c>
      <c r="I912" s="1">
        <v>30419</v>
      </c>
      <c r="J912" s="2">
        <f>YEAR(Table1[[#This Row],[DATE]])</f>
        <v>1983</v>
      </c>
      <c r="K912" t="s">
        <v>631</v>
      </c>
      <c r="L912" t="s">
        <v>631</v>
      </c>
      <c r="M912" t="str">
        <f t="array" ref="M912">IF(Table1[[#This Row],[MARK]]=MIN(IF(Table1[YEAR]=Table1[[#This Row],[YEAR]],Table1[MARK])),"Y","N")</f>
        <v>N</v>
      </c>
    </row>
    <row r="913" spans="1:13" x14ac:dyDescent="0.25">
      <c r="A913">
        <v>216</v>
      </c>
      <c r="B913" s="3">
        <v>10.08</v>
      </c>
      <c r="C913" t="s">
        <v>40</v>
      </c>
      <c r="D913" t="s">
        <v>531</v>
      </c>
      <c r="E913" s="1">
        <v>1964</v>
      </c>
      <c r="F913" t="s">
        <v>19</v>
      </c>
      <c r="G913" t="s">
        <v>136</v>
      </c>
      <c r="H913" t="s">
        <v>264</v>
      </c>
      <c r="I913" s="1">
        <v>31136</v>
      </c>
      <c r="J913" s="2">
        <f>YEAR(Table1[[#This Row],[DATE]])</f>
        <v>1985</v>
      </c>
      <c r="K913" t="s">
        <v>631</v>
      </c>
      <c r="L913" t="s">
        <v>631</v>
      </c>
      <c r="M913" t="str">
        <f t="array" ref="M913">IF(Table1[[#This Row],[MARK]]=MIN(IF(Table1[YEAR]=Table1[[#This Row],[YEAR]],Table1[MARK])),"Y","N")</f>
        <v>N</v>
      </c>
    </row>
    <row r="914" spans="1:13" x14ac:dyDescent="0.25">
      <c r="A914">
        <v>216</v>
      </c>
      <c r="B914" s="3">
        <v>10.08</v>
      </c>
      <c r="C914" t="s">
        <v>57</v>
      </c>
      <c r="D914" t="s">
        <v>532</v>
      </c>
      <c r="E914" s="1">
        <v>24189</v>
      </c>
      <c r="F914" t="s">
        <v>19</v>
      </c>
      <c r="G914" t="s">
        <v>29</v>
      </c>
      <c r="H914" t="s">
        <v>286</v>
      </c>
      <c r="I914" s="1">
        <v>31488</v>
      </c>
      <c r="J914" s="2">
        <f>YEAR(Table1[[#This Row],[DATE]])</f>
        <v>1986</v>
      </c>
      <c r="K914" t="s">
        <v>631</v>
      </c>
      <c r="L914" t="s">
        <v>631</v>
      </c>
      <c r="M914" t="str">
        <f t="array" ref="M914">IF(Table1[[#This Row],[MARK]]=MIN(IF(Table1[YEAR]=Table1[[#This Row],[YEAR]],Table1[MARK])),"Y","N")</f>
        <v>N</v>
      </c>
    </row>
    <row r="915" spans="1:13" x14ac:dyDescent="0.25">
      <c r="A915">
        <v>216</v>
      </c>
      <c r="B915" s="3">
        <v>10.08</v>
      </c>
      <c r="C915" t="s">
        <v>34</v>
      </c>
      <c r="D915" t="s">
        <v>533</v>
      </c>
      <c r="E915" s="1">
        <v>24130</v>
      </c>
      <c r="F915" t="s">
        <v>534</v>
      </c>
      <c r="G915" t="s">
        <v>25</v>
      </c>
      <c r="H915" t="s">
        <v>76</v>
      </c>
      <c r="I915" s="1">
        <v>33829</v>
      </c>
      <c r="J915" s="2">
        <f>YEAR(Table1[[#This Row],[DATE]])</f>
        <v>1992</v>
      </c>
      <c r="K915" t="s">
        <v>631</v>
      </c>
      <c r="L915" t="s">
        <v>631</v>
      </c>
      <c r="M915" t="str">
        <f t="array" ref="M915">IF(Table1[[#This Row],[MARK]]=MIN(IF(Table1[YEAR]=Table1[[#This Row],[YEAR]],Table1[MARK])),"Y","N")</f>
        <v>N</v>
      </c>
    </row>
    <row r="916" spans="1:13" x14ac:dyDescent="0.25">
      <c r="A916">
        <v>216</v>
      </c>
      <c r="B916" s="3">
        <v>10.08</v>
      </c>
      <c r="C916" t="s">
        <v>89</v>
      </c>
      <c r="D916" t="s">
        <v>535</v>
      </c>
      <c r="E916" s="1">
        <v>25818</v>
      </c>
      <c r="F916" t="s">
        <v>19</v>
      </c>
      <c r="G916">
        <v>1</v>
      </c>
      <c r="H916" t="s">
        <v>536</v>
      </c>
      <c r="I916" s="1">
        <v>34057</v>
      </c>
      <c r="J916" s="2">
        <f>YEAR(Table1[[#This Row],[DATE]])</f>
        <v>1993</v>
      </c>
      <c r="K916" t="s">
        <v>631</v>
      </c>
      <c r="L916" t="s">
        <v>631</v>
      </c>
      <c r="M916" t="str">
        <f t="array" ref="M916">IF(Table1[[#This Row],[MARK]]=MIN(IF(Table1[YEAR]=Table1[[#This Row],[YEAR]],Table1[MARK])),"Y","N")</f>
        <v>N</v>
      </c>
    </row>
    <row r="917" spans="1:13" x14ac:dyDescent="0.25">
      <c r="A917">
        <v>216</v>
      </c>
      <c r="B917" s="3">
        <v>10.08</v>
      </c>
      <c r="C917" t="s">
        <v>13</v>
      </c>
      <c r="D917" t="s">
        <v>537</v>
      </c>
      <c r="E917" s="1">
        <v>22625</v>
      </c>
      <c r="F917" t="s">
        <v>81</v>
      </c>
      <c r="G917">
        <v>4</v>
      </c>
      <c r="H917" t="s">
        <v>218</v>
      </c>
      <c r="I917" s="1">
        <v>34152</v>
      </c>
      <c r="J917" s="2">
        <f>YEAR(Table1[[#This Row],[DATE]])</f>
        <v>1993</v>
      </c>
      <c r="K917" t="s">
        <v>631</v>
      </c>
      <c r="L917" t="s">
        <v>631</v>
      </c>
      <c r="M917" t="str">
        <f t="array" ref="M917">IF(Table1[[#This Row],[MARK]]=MIN(IF(Table1[YEAR]=Table1[[#This Row],[YEAR]],Table1[MARK])),"Y","N")</f>
        <v>N</v>
      </c>
    </row>
    <row r="918" spans="1:13" x14ac:dyDescent="0.25">
      <c r="A918">
        <v>216</v>
      </c>
      <c r="B918" s="3">
        <v>10.08</v>
      </c>
      <c r="C918" t="s">
        <v>52</v>
      </c>
      <c r="D918" t="s">
        <v>538</v>
      </c>
      <c r="E918" s="1">
        <v>25380</v>
      </c>
      <c r="F918" t="s">
        <v>340</v>
      </c>
      <c r="G918">
        <v>1</v>
      </c>
      <c r="H918" t="s">
        <v>539</v>
      </c>
      <c r="I918" s="1">
        <v>35293</v>
      </c>
      <c r="J918" s="2">
        <f>YEAR(Table1[[#This Row],[DATE]])</f>
        <v>1996</v>
      </c>
      <c r="K918" t="s">
        <v>631</v>
      </c>
      <c r="L918" t="s">
        <v>631</v>
      </c>
      <c r="M918" t="str">
        <f t="array" ref="M918">IF(Table1[[#This Row],[MARK]]=MIN(IF(Table1[YEAR]=Table1[[#This Row],[YEAR]],Table1[MARK])),"Y","N")</f>
        <v>N</v>
      </c>
    </row>
    <row r="919" spans="1:13" x14ac:dyDescent="0.25">
      <c r="A919">
        <v>216</v>
      </c>
      <c r="B919" s="3">
        <v>10.08</v>
      </c>
      <c r="C919" t="s">
        <v>70</v>
      </c>
      <c r="D919" t="s">
        <v>540</v>
      </c>
      <c r="E919" s="1">
        <v>27913</v>
      </c>
      <c r="F919" t="s">
        <v>375</v>
      </c>
      <c r="G919" t="s">
        <v>25</v>
      </c>
      <c r="H919" t="s">
        <v>30</v>
      </c>
      <c r="I919" s="1">
        <v>35863</v>
      </c>
      <c r="J919" s="2">
        <f>YEAR(Table1[[#This Row],[DATE]])</f>
        <v>1998</v>
      </c>
      <c r="K919" t="s">
        <v>631</v>
      </c>
      <c r="L919" t="s">
        <v>631</v>
      </c>
      <c r="M919" t="str">
        <f t="array" ref="M919">IF(Table1[[#This Row],[MARK]]=MIN(IF(Table1[YEAR]=Table1[[#This Row],[YEAR]],Table1[MARK])),"Y","N")</f>
        <v>N</v>
      </c>
    </row>
    <row r="920" spans="1:13" x14ac:dyDescent="0.25">
      <c r="A920">
        <v>216</v>
      </c>
      <c r="B920" s="3">
        <v>10.08</v>
      </c>
      <c r="C920" t="s">
        <v>21</v>
      </c>
      <c r="D920" t="s">
        <v>541</v>
      </c>
      <c r="E920" s="1">
        <v>27867</v>
      </c>
      <c r="F920" t="s">
        <v>307</v>
      </c>
      <c r="G920">
        <v>1</v>
      </c>
      <c r="H920" t="s">
        <v>542</v>
      </c>
      <c r="I920" s="1">
        <v>36256</v>
      </c>
      <c r="J920" s="2">
        <f>YEAR(Table1[[#This Row],[DATE]])</f>
        <v>1999</v>
      </c>
      <c r="K920" t="s">
        <v>631</v>
      </c>
      <c r="L920" t="s">
        <v>631</v>
      </c>
      <c r="M920" t="str">
        <f t="array" ref="M920">IF(Table1[[#This Row],[MARK]]=MIN(IF(Table1[YEAR]=Table1[[#This Row],[YEAR]],Table1[MARK])),"Y","N")</f>
        <v>N</v>
      </c>
    </row>
    <row r="921" spans="1:13" x14ac:dyDescent="0.25">
      <c r="A921">
        <v>216</v>
      </c>
      <c r="B921" s="3">
        <v>10.08</v>
      </c>
      <c r="C921" t="s">
        <v>43</v>
      </c>
      <c r="D921" t="s">
        <v>543</v>
      </c>
      <c r="E921" s="1">
        <v>27291</v>
      </c>
      <c r="F921" t="s">
        <v>544</v>
      </c>
      <c r="G921">
        <v>1</v>
      </c>
      <c r="H921" t="s">
        <v>111</v>
      </c>
      <c r="I921" s="1">
        <v>36320</v>
      </c>
      <c r="J921" s="2">
        <f>YEAR(Table1[[#This Row],[DATE]])</f>
        <v>1999</v>
      </c>
      <c r="K921" t="s">
        <v>631</v>
      </c>
      <c r="L921" t="s">
        <v>631</v>
      </c>
      <c r="M921" t="str">
        <f t="array" ref="M921">IF(Table1[[#This Row],[MARK]]=MIN(IF(Table1[YEAR]=Table1[[#This Row],[YEAR]],Table1[MARK])),"Y","N")</f>
        <v>N</v>
      </c>
    </row>
    <row r="922" spans="1:13" x14ac:dyDescent="0.25">
      <c r="A922">
        <v>216</v>
      </c>
      <c r="B922" s="3">
        <v>10.08</v>
      </c>
      <c r="C922" t="s">
        <v>229</v>
      </c>
      <c r="D922" t="s">
        <v>545</v>
      </c>
      <c r="E922" s="1">
        <v>27209</v>
      </c>
      <c r="F922" t="s">
        <v>19</v>
      </c>
      <c r="G922" t="s">
        <v>25</v>
      </c>
      <c r="H922" t="s">
        <v>59</v>
      </c>
      <c r="I922" s="1">
        <v>36705</v>
      </c>
      <c r="J922" s="2">
        <f>YEAR(Table1[[#This Row],[DATE]])</f>
        <v>2000</v>
      </c>
      <c r="K922" t="s">
        <v>631</v>
      </c>
      <c r="L922" t="s">
        <v>631</v>
      </c>
      <c r="M922" t="str">
        <f t="array" ref="M922">IF(Table1[[#This Row],[MARK]]=MIN(IF(Table1[YEAR]=Table1[[#This Row],[YEAR]],Table1[MARK])),"Y","N")</f>
        <v>N</v>
      </c>
    </row>
    <row r="923" spans="1:13" x14ac:dyDescent="0.25">
      <c r="A923">
        <v>216</v>
      </c>
      <c r="B923" s="3">
        <v>10.08</v>
      </c>
      <c r="C923" t="s">
        <v>34</v>
      </c>
      <c r="D923" t="s">
        <v>546</v>
      </c>
      <c r="E923" s="1">
        <v>29302</v>
      </c>
      <c r="F923" t="s">
        <v>103</v>
      </c>
      <c r="G923">
        <v>2</v>
      </c>
      <c r="H923" t="s">
        <v>357</v>
      </c>
      <c r="I923" s="1">
        <v>37722</v>
      </c>
      <c r="J923" s="2">
        <f>YEAR(Table1[[#This Row],[DATE]])</f>
        <v>2003</v>
      </c>
      <c r="K923" t="s">
        <v>631</v>
      </c>
      <c r="L923" t="s">
        <v>631</v>
      </c>
      <c r="M923" t="str">
        <f t="array" ref="M923">IF(Table1[[#This Row],[MARK]]=MIN(IF(Table1[YEAR]=Table1[[#This Row],[YEAR]],Table1[MARK])),"Y","N")</f>
        <v>N</v>
      </c>
    </row>
    <row r="924" spans="1:13" x14ac:dyDescent="0.25">
      <c r="A924">
        <v>216</v>
      </c>
      <c r="B924" s="3">
        <v>10.08</v>
      </c>
      <c r="C924" t="s">
        <v>117</v>
      </c>
      <c r="D924" t="s">
        <v>547</v>
      </c>
      <c r="E924" s="1">
        <v>29626</v>
      </c>
      <c r="F924" t="s">
        <v>192</v>
      </c>
      <c r="G924">
        <v>1</v>
      </c>
      <c r="H924" t="s">
        <v>548</v>
      </c>
      <c r="I924" s="1">
        <v>39151</v>
      </c>
      <c r="J924" s="2">
        <f>YEAR(Table1[[#This Row],[DATE]])</f>
        <v>2007</v>
      </c>
      <c r="K924" t="s">
        <v>631</v>
      </c>
      <c r="L924" t="s">
        <v>631</v>
      </c>
      <c r="M924" t="str">
        <f t="array" ref="M924">IF(Table1[[#This Row],[MARK]]=MIN(IF(Table1[YEAR]=Table1[[#This Row],[YEAR]],Table1[MARK])),"Y","N")</f>
        <v>N</v>
      </c>
    </row>
    <row r="925" spans="1:13" x14ac:dyDescent="0.25">
      <c r="A925">
        <v>216</v>
      </c>
      <c r="B925" s="3">
        <v>10.08</v>
      </c>
      <c r="C925" t="s">
        <v>117</v>
      </c>
      <c r="D925" t="s">
        <v>549</v>
      </c>
      <c r="E925" s="1">
        <v>32118</v>
      </c>
      <c r="F925" t="s">
        <v>19</v>
      </c>
      <c r="G925">
        <v>4</v>
      </c>
      <c r="H925" t="s">
        <v>275</v>
      </c>
      <c r="I925" s="1">
        <v>39538</v>
      </c>
      <c r="J925" s="2">
        <f>YEAR(Table1[[#This Row],[DATE]])</f>
        <v>2008</v>
      </c>
      <c r="K925" t="s">
        <v>631</v>
      </c>
      <c r="L925" t="s">
        <v>631</v>
      </c>
      <c r="M925" t="str">
        <f t="array" ref="M925">IF(Table1[[#This Row],[MARK]]=MIN(IF(Table1[YEAR]=Table1[[#This Row],[YEAR]],Table1[MARK])),"Y","N")</f>
        <v>N</v>
      </c>
    </row>
    <row r="926" spans="1:13" x14ac:dyDescent="0.25">
      <c r="A926">
        <v>216</v>
      </c>
      <c r="B926" s="3">
        <v>10.08</v>
      </c>
      <c r="C926" t="s">
        <v>31</v>
      </c>
      <c r="D926" t="s">
        <v>550</v>
      </c>
      <c r="E926" s="1">
        <v>32169</v>
      </c>
      <c r="F926" t="s">
        <v>19</v>
      </c>
      <c r="G926">
        <v>2</v>
      </c>
      <c r="H926" t="s">
        <v>551</v>
      </c>
      <c r="I926" s="1">
        <v>39889</v>
      </c>
      <c r="J926" s="2">
        <f>YEAR(Table1[[#This Row],[DATE]])</f>
        <v>2009</v>
      </c>
      <c r="K926" t="s">
        <v>631</v>
      </c>
      <c r="L926" t="s">
        <v>631</v>
      </c>
      <c r="M926" t="str">
        <f t="array" ref="M926">IF(Table1[[#This Row],[MARK]]=MIN(IF(Table1[YEAR]=Table1[[#This Row],[YEAR]],Table1[MARK])),"Y","N")</f>
        <v>N</v>
      </c>
    </row>
    <row r="927" spans="1:13" x14ac:dyDescent="0.25">
      <c r="A927">
        <v>216</v>
      </c>
      <c r="B927" s="3">
        <v>10.08</v>
      </c>
      <c r="C927" t="s">
        <v>34</v>
      </c>
      <c r="D927" t="s">
        <v>552</v>
      </c>
      <c r="E927" s="1">
        <v>32961</v>
      </c>
      <c r="F927" t="s">
        <v>553</v>
      </c>
      <c r="G927" t="s">
        <v>25</v>
      </c>
      <c r="H927" t="s">
        <v>554</v>
      </c>
      <c r="I927" s="1">
        <v>39977</v>
      </c>
      <c r="J927" s="2">
        <f>YEAR(Table1[[#This Row],[DATE]])</f>
        <v>2009</v>
      </c>
      <c r="K927" t="s">
        <v>631</v>
      </c>
      <c r="L927" t="s">
        <v>631</v>
      </c>
      <c r="M927" t="str">
        <f t="array" ref="M927">IF(Table1[[#This Row],[MARK]]=MIN(IF(Table1[YEAR]=Table1[[#This Row],[YEAR]],Table1[MARK])),"Y","N")</f>
        <v>N</v>
      </c>
    </row>
    <row r="928" spans="1:13" x14ac:dyDescent="0.25">
      <c r="A928">
        <v>216</v>
      </c>
      <c r="B928" s="3">
        <v>10.08</v>
      </c>
      <c r="C928" t="s">
        <v>117</v>
      </c>
      <c r="D928" t="s">
        <v>555</v>
      </c>
      <c r="E928" s="1">
        <v>32384</v>
      </c>
      <c r="F928" t="s">
        <v>115</v>
      </c>
      <c r="G928">
        <v>2</v>
      </c>
      <c r="H928" t="s">
        <v>173</v>
      </c>
      <c r="I928" s="1">
        <v>41468</v>
      </c>
      <c r="J928" s="2">
        <f>YEAR(Table1[[#This Row],[DATE]])</f>
        <v>2013</v>
      </c>
      <c r="K928" t="s">
        <v>631</v>
      </c>
      <c r="L928" t="s">
        <v>631</v>
      </c>
      <c r="M928" t="str">
        <f t="array" ref="M928">IF(Table1[[#This Row],[MARK]]=MIN(IF(Table1[YEAR]=Table1[[#This Row],[YEAR]],Table1[MARK])),"Y","N")</f>
        <v>N</v>
      </c>
    </row>
    <row r="929" spans="1:13" x14ac:dyDescent="0.25">
      <c r="A929">
        <v>216</v>
      </c>
      <c r="B929" s="3">
        <v>10.08</v>
      </c>
      <c r="C929" t="s">
        <v>13</v>
      </c>
      <c r="D929" t="s">
        <v>556</v>
      </c>
      <c r="E929" s="1">
        <v>34318</v>
      </c>
      <c r="F929" t="s">
        <v>19</v>
      </c>
      <c r="G929" t="s">
        <v>25</v>
      </c>
      <c r="H929" t="s">
        <v>62</v>
      </c>
      <c r="I929" s="1">
        <v>41755</v>
      </c>
      <c r="J929" s="2">
        <f>YEAR(Table1[[#This Row],[DATE]])</f>
        <v>2014</v>
      </c>
      <c r="K929" t="s">
        <v>631</v>
      </c>
      <c r="L929" t="s">
        <v>631</v>
      </c>
      <c r="M929" t="str">
        <f t="array" ref="M929">IF(Table1[[#This Row],[MARK]]=MIN(IF(Table1[YEAR]=Table1[[#This Row],[YEAR]],Table1[MARK])),"Y","N")</f>
        <v>N</v>
      </c>
    </row>
    <row r="930" spans="1:13" x14ac:dyDescent="0.25">
      <c r="A930">
        <v>234</v>
      </c>
      <c r="B930" s="3">
        <v>10.09</v>
      </c>
      <c r="C930" t="s">
        <v>37</v>
      </c>
      <c r="D930" t="s">
        <v>557</v>
      </c>
      <c r="E930" s="1">
        <v>23417</v>
      </c>
      <c r="F930" t="s">
        <v>19</v>
      </c>
      <c r="G930" t="s">
        <v>29</v>
      </c>
      <c r="H930" t="s">
        <v>313</v>
      </c>
      <c r="I930" s="1">
        <v>30753</v>
      </c>
      <c r="J930" s="2">
        <f>YEAR(Table1[[#This Row],[DATE]])</f>
        <v>1984</v>
      </c>
      <c r="K930" t="s">
        <v>631</v>
      </c>
      <c r="L930" t="s">
        <v>631</v>
      </c>
      <c r="M930" t="str">
        <f t="array" ref="M930">IF(Table1[[#This Row],[MARK]]=MIN(IF(Table1[YEAR]=Table1[[#This Row],[YEAR]],Table1[MARK])),"Y","N")</f>
        <v>N</v>
      </c>
    </row>
    <row r="931" spans="1:13" x14ac:dyDescent="0.25">
      <c r="A931">
        <v>234</v>
      </c>
      <c r="B931" s="3">
        <v>10.09</v>
      </c>
      <c r="C931" t="s">
        <v>34</v>
      </c>
      <c r="D931" t="s">
        <v>558</v>
      </c>
      <c r="E931" s="1">
        <v>22167</v>
      </c>
      <c r="F931" t="s">
        <v>184</v>
      </c>
      <c r="G931">
        <v>1</v>
      </c>
      <c r="H931" t="s">
        <v>240</v>
      </c>
      <c r="I931" s="1">
        <v>31633</v>
      </c>
      <c r="J931" s="2">
        <f>YEAR(Table1[[#This Row],[DATE]])</f>
        <v>1986</v>
      </c>
      <c r="K931" t="s">
        <v>631</v>
      </c>
      <c r="L931" t="s">
        <v>631</v>
      </c>
      <c r="M931" t="str">
        <f t="array" ref="M931">IF(Table1[[#This Row],[MARK]]=MIN(IF(Table1[YEAR]=Table1[[#This Row],[YEAR]],Table1[MARK])),"Y","N")</f>
        <v>N</v>
      </c>
    </row>
    <row r="932" spans="1:13" x14ac:dyDescent="0.25">
      <c r="A932">
        <v>234</v>
      </c>
      <c r="B932" s="3">
        <v>10.09</v>
      </c>
      <c r="C932" t="s">
        <v>13</v>
      </c>
      <c r="D932" t="s">
        <v>559</v>
      </c>
      <c r="E932" s="1">
        <v>23423</v>
      </c>
      <c r="F932" t="s">
        <v>184</v>
      </c>
      <c r="G932">
        <v>1</v>
      </c>
      <c r="H932" t="s">
        <v>560</v>
      </c>
      <c r="I932" s="1">
        <v>31961</v>
      </c>
      <c r="J932" s="2">
        <f>YEAR(Table1[[#This Row],[DATE]])</f>
        <v>1987</v>
      </c>
      <c r="K932" t="s">
        <v>631</v>
      </c>
      <c r="L932" t="s">
        <v>631</v>
      </c>
      <c r="M932" t="str">
        <f t="array" ref="M932">IF(Table1[[#This Row],[MARK]]=MIN(IF(Table1[YEAR]=Table1[[#This Row],[YEAR]],Table1[MARK])),"Y","N")</f>
        <v>N</v>
      </c>
    </row>
    <row r="933" spans="1:13" x14ac:dyDescent="0.25">
      <c r="A933">
        <v>234</v>
      </c>
      <c r="B933" s="3">
        <v>10.09</v>
      </c>
      <c r="C933" t="s">
        <v>113</v>
      </c>
      <c r="D933" t="s">
        <v>561</v>
      </c>
      <c r="E933" s="1">
        <v>22161</v>
      </c>
      <c r="F933" t="s">
        <v>544</v>
      </c>
      <c r="G933">
        <v>1</v>
      </c>
      <c r="H933" t="s">
        <v>562</v>
      </c>
      <c r="I933" s="1">
        <v>32009</v>
      </c>
      <c r="J933" s="2">
        <f>YEAR(Table1[[#This Row],[DATE]])</f>
        <v>1987</v>
      </c>
      <c r="K933" t="s">
        <v>631</v>
      </c>
      <c r="L933" t="s">
        <v>631</v>
      </c>
      <c r="M933" t="str">
        <f t="array" ref="M933">IF(Table1[[#This Row],[MARK]]=MIN(IF(Table1[YEAR]=Table1[[#This Row],[YEAR]],Table1[MARK])),"Y","N")</f>
        <v>N</v>
      </c>
    </row>
    <row r="934" spans="1:13" x14ac:dyDescent="0.25">
      <c r="A934">
        <v>234</v>
      </c>
      <c r="B934" s="3">
        <v>10.09</v>
      </c>
      <c r="C934" t="s">
        <v>69</v>
      </c>
      <c r="D934" t="s">
        <v>563</v>
      </c>
      <c r="E934" s="1">
        <v>23713</v>
      </c>
      <c r="F934" t="s">
        <v>19</v>
      </c>
      <c r="G934">
        <v>3</v>
      </c>
      <c r="H934" t="s">
        <v>426</v>
      </c>
      <c r="I934" s="1">
        <v>32311</v>
      </c>
      <c r="J934" s="2">
        <f>YEAR(Table1[[#This Row],[DATE]])</f>
        <v>1988</v>
      </c>
      <c r="K934" t="s">
        <v>631</v>
      </c>
      <c r="L934" t="s">
        <v>631</v>
      </c>
      <c r="M934" t="str">
        <f t="array" ref="M934">IF(Table1[[#This Row],[MARK]]=MIN(IF(Table1[YEAR]=Table1[[#This Row],[YEAR]],Table1[MARK])),"Y","N")</f>
        <v>N</v>
      </c>
    </row>
    <row r="935" spans="1:13" x14ac:dyDescent="0.25">
      <c r="A935">
        <v>234</v>
      </c>
      <c r="B935" s="3">
        <v>10.09</v>
      </c>
      <c r="C935" t="s">
        <v>89</v>
      </c>
      <c r="D935" t="s">
        <v>564</v>
      </c>
      <c r="E935" s="1">
        <v>25859</v>
      </c>
      <c r="F935" t="s">
        <v>19</v>
      </c>
      <c r="G935">
        <v>2</v>
      </c>
      <c r="H935" t="s">
        <v>264</v>
      </c>
      <c r="I935" s="1">
        <v>33698</v>
      </c>
      <c r="J935" s="2">
        <f>YEAR(Table1[[#This Row],[DATE]])</f>
        <v>1992</v>
      </c>
      <c r="K935" t="s">
        <v>631</v>
      </c>
      <c r="L935" t="s">
        <v>631</v>
      </c>
      <c r="M935" t="str">
        <f t="array" ref="M935">IF(Table1[[#This Row],[MARK]]=MIN(IF(Table1[YEAR]=Table1[[#This Row],[YEAR]],Table1[MARK])),"Y","N")</f>
        <v>N</v>
      </c>
    </row>
    <row r="936" spans="1:13" x14ac:dyDescent="0.25">
      <c r="A936">
        <v>234</v>
      </c>
      <c r="B936" s="3">
        <v>10.09</v>
      </c>
      <c r="C936" t="s">
        <v>24</v>
      </c>
      <c r="D936" t="s">
        <v>565</v>
      </c>
      <c r="E936" s="1">
        <v>26009</v>
      </c>
      <c r="F936" t="s">
        <v>115</v>
      </c>
      <c r="G936">
        <v>1</v>
      </c>
      <c r="H936" t="s">
        <v>268</v>
      </c>
      <c r="I936" s="1">
        <v>33768</v>
      </c>
      <c r="J936" s="2">
        <f>YEAR(Table1[[#This Row],[DATE]])</f>
        <v>1992</v>
      </c>
      <c r="K936" t="s">
        <v>631</v>
      </c>
      <c r="L936" t="s">
        <v>631</v>
      </c>
      <c r="M936" t="str">
        <f t="array" ref="M936">IF(Table1[[#This Row],[MARK]]=MIN(IF(Table1[YEAR]=Table1[[#This Row],[YEAR]],Table1[MARK])),"Y","N")</f>
        <v>N</v>
      </c>
    </row>
    <row r="937" spans="1:13" x14ac:dyDescent="0.25">
      <c r="A937">
        <v>234</v>
      </c>
      <c r="B937" s="3">
        <v>10.09</v>
      </c>
      <c r="C937" t="s">
        <v>117</v>
      </c>
      <c r="D937" t="s">
        <v>566</v>
      </c>
      <c r="E937" s="1">
        <v>26358</v>
      </c>
      <c r="F937" t="s">
        <v>283</v>
      </c>
      <c r="G937">
        <v>1</v>
      </c>
      <c r="H937" t="s">
        <v>351</v>
      </c>
      <c r="I937" s="1">
        <v>34036</v>
      </c>
      <c r="J937" s="2">
        <f>YEAR(Table1[[#This Row],[DATE]])</f>
        <v>1993</v>
      </c>
      <c r="K937" t="s">
        <v>631</v>
      </c>
      <c r="L937" t="s">
        <v>631</v>
      </c>
      <c r="M937" t="str">
        <f t="array" ref="M937">IF(Table1[[#This Row],[MARK]]=MIN(IF(Table1[YEAR]=Table1[[#This Row],[YEAR]],Table1[MARK])),"Y","N")</f>
        <v>N</v>
      </c>
    </row>
    <row r="938" spans="1:13" x14ac:dyDescent="0.25">
      <c r="A938">
        <v>234</v>
      </c>
      <c r="B938" s="3">
        <v>10.09</v>
      </c>
      <c r="C938" t="s">
        <v>17</v>
      </c>
      <c r="D938" t="s">
        <v>567</v>
      </c>
      <c r="E938" s="1">
        <v>24728</v>
      </c>
      <c r="F938" t="s">
        <v>19</v>
      </c>
      <c r="G938" t="s">
        <v>249</v>
      </c>
      <c r="H938" t="s">
        <v>286</v>
      </c>
      <c r="I938" s="1">
        <v>34500</v>
      </c>
      <c r="J938" s="2">
        <f>YEAR(Table1[[#This Row],[DATE]])</f>
        <v>1994</v>
      </c>
      <c r="K938" t="s">
        <v>631</v>
      </c>
      <c r="L938" t="s">
        <v>631</v>
      </c>
      <c r="M938" t="str">
        <f t="array" ref="M938">IF(Table1[[#This Row],[MARK]]=MIN(IF(Table1[YEAR]=Table1[[#This Row],[YEAR]],Table1[MARK])),"Y","N")</f>
        <v>N</v>
      </c>
    </row>
    <row r="939" spans="1:13" x14ac:dyDescent="0.25">
      <c r="A939">
        <v>234</v>
      </c>
      <c r="B939" s="3">
        <v>10.09</v>
      </c>
      <c r="C939" t="s">
        <v>89</v>
      </c>
      <c r="D939" t="s">
        <v>568</v>
      </c>
      <c r="E939" s="1">
        <v>27014</v>
      </c>
      <c r="F939" t="s">
        <v>492</v>
      </c>
      <c r="G939">
        <v>1</v>
      </c>
      <c r="H939" t="s">
        <v>569</v>
      </c>
      <c r="I939" s="1">
        <v>35223</v>
      </c>
      <c r="J939" s="2">
        <f>YEAR(Table1[[#This Row],[DATE]])</f>
        <v>1996</v>
      </c>
      <c r="K939" t="s">
        <v>631</v>
      </c>
      <c r="L939" t="s">
        <v>631</v>
      </c>
      <c r="M939" t="str">
        <f t="array" ref="M939">IF(Table1[[#This Row],[MARK]]=MIN(IF(Table1[YEAR]=Table1[[#This Row],[YEAR]],Table1[MARK])),"Y","N")</f>
        <v>N</v>
      </c>
    </row>
    <row r="940" spans="1:13" x14ac:dyDescent="0.25">
      <c r="A940">
        <v>234</v>
      </c>
      <c r="B940" s="3">
        <v>10.09</v>
      </c>
      <c r="C940" t="s">
        <v>24</v>
      </c>
      <c r="D940" t="s">
        <v>570</v>
      </c>
      <c r="E940" s="1">
        <v>28545</v>
      </c>
      <c r="F940" t="s">
        <v>19</v>
      </c>
      <c r="G940">
        <v>1</v>
      </c>
      <c r="H940" t="s">
        <v>105</v>
      </c>
      <c r="I940" s="1">
        <v>36227</v>
      </c>
      <c r="J940" s="2">
        <f>YEAR(Table1[[#This Row],[DATE]])</f>
        <v>1999</v>
      </c>
      <c r="K940" t="s">
        <v>631</v>
      </c>
      <c r="L940" t="s">
        <v>631</v>
      </c>
      <c r="M940" t="str">
        <f t="array" ref="M940">IF(Table1[[#This Row],[MARK]]=MIN(IF(Table1[YEAR]=Table1[[#This Row],[YEAR]],Table1[MARK])),"Y","N")</f>
        <v>N</v>
      </c>
    </row>
    <row r="941" spans="1:13" x14ac:dyDescent="0.25">
      <c r="A941">
        <v>234</v>
      </c>
      <c r="B941" s="3">
        <v>10.09</v>
      </c>
      <c r="C941" t="s">
        <v>43</v>
      </c>
      <c r="D941" t="s">
        <v>571</v>
      </c>
      <c r="E941" s="1">
        <v>27880</v>
      </c>
      <c r="F941" t="s">
        <v>11</v>
      </c>
      <c r="G941" t="s">
        <v>171</v>
      </c>
      <c r="H941" t="s">
        <v>650</v>
      </c>
      <c r="I941" s="1">
        <v>36728</v>
      </c>
      <c r="J941" s="2">
        <f>YEAR(Table1[[#This Row],[DATE]])</f>
        <v>2000</v>
      </c>
      <c r="K941" t="s">
        <v>631</v>
      </c>
      <c r="L941" t="s">
        <v>631</v>
      </c>
      <c r="M941" t="str">
        <f t="array" ref="M941">IF(Table1[[#This Row],[MARK]]=MIN(IF(Table1[YEAR]=Table1[[#This Row],[YEAR]],Table1[MARK])),"Y","N")</f>
        <v>N</v>
      </c>
    </row>
    <row r="942" spans="1:13" x14ac:dyDescent="0.25">
      <c r="A942">
        <v>234</v>
      </c>
      <c r="B942" s="3">
        <v>10.09</v>
      </c>
      <c r="D942" t="s">
        <v>572</v>
      </c>
      <c r="E942" s="1">
        <v>29009</v>
      </c>
      <c r="F942" t="s">
        <v>115</v>
      </c>
      <c r="G942" t="s">
        <v>221</v>
      </c>
      <c r="H942" t="s">
        <v>66</v>
      </c>
      <c r="I942" s="1">
        <v>37107</v>
      </c>
      <c r="J942" s="2">
        <f>YEAR(Table1[[#This Row],[DATE]])</f>
        <v>2001</v>
      </c>
      <c r="K942" t="s">
        <v>630</v>
      </c>
      <c r="L942" t="s">
        <v>631</v>
      </c>
      <c r="M942" t="str">
        <f t="array" ref="M942">IF(Table1[[#This Row],[MARK]]=MIN(IF(Table1[YEAR]=Table1[[#This Row],[YEAR]],Table1[MARK])),"Y","N")</f>
        <v>N</v>
      </c>
    </row>
    <row r="943" spans="1:13" x14ac:dyDescent="0.25">
      <c r="A943">
        <v>234</v>
      </c>
      <c r="B943" s="3">
        <v>10.09</v>
      </c>
      <c r="D943" t="s">
        <v>573</v>
      </c>
      <c r="E943" s="1">
        <v>22980</v>
      </c>
      <c r="F943" t="s">
        <v>170</v>
      </c>
      <c r="G943" t="s">
        <v>333</v>
      </c>
      <c r="H943" t="s">
        <v>66</v>
      </c>
      <c r="I943" s="1">
        <v>37107</v>
      </c>
      <c r="J943" s="2">
        <f>YEAR(Table1[[#This Row],[DATE]])</f>
        <v>2001</v>
      </c>
      <c r="K943" t="s">
        <v>630</v>
      </c>
      <c r="L943" t="s">
        <v>631</v>
      </c>
      <c r="M943" t="str">
        <f t="array" ref="M943">IF(Table1[[#This Row],[MARK]]=MIN(IF(Table1[YEAR]=Table1[[#This Row],[YEAR]],Table1[MARK])),"Y","N")</f>
        <v>N</v>
      </c>
    </row>
    <row r="944" spans="1:13" x14ac:dyDescent="0.25">
      <c r="A944">
        <v>234</v>
      </c>
      <c r="B944" s="3">
        <v>10.09</v>
      </c>
      <c r="C944" t="s">
        <v>17</v>
      </c>
      <c r="D944" t="s">
        <v>574</v>
      </c>
      <c r="E944" s="1">
        <v>28410</v>
      </c>
      <c r="F944" t="s">
        <v>103</v>
      </c>
      <c r="G944">
        <v>1</v>
      </c>
      <c r="H944" t="s">
        <v>536</v>
      </c>
      <c r="I944" s="1">
        <v>38066</v>
      </c>
      <c r="J944" s="2">
        <f>YEAR(Table1[[#This Row],[DATE]])</f>
        <v>2004</v>
      </c>
      <c r="K944" t="s">
        <v>631</v>
      </c>
      <c r="L944" t="s">
        <v>631</v>
      </c>
      <c r="M944" t="str">
        <f t="array" ref="M944">IF(Table1[[#This Row],[MARK]]=MIN(IF(Table1[YEAR]=Table1[[#This Row],[YEAR]],Table1[MARK])),"Y","N")</f>
        <v>N</v>
      </c>
    </row>
    <row r="945" spans="1:13" x14ac:dyDescent="0.25">
      <c r="A945">
        <v>234</v>
      </c>
      <c r="B945" s="3">
        <v>10.09</v>
      </c>
      <c r="C945" t="s">
        <v>336</v>
      </c>
      <c r="D945" t="s">
        <v>575</v>
      </c>
      <c r="E945" s="1">
        <v>29428</v>
      </c>
      <c r="F945" t="s">
        <v>19</v>
      </c>
      <c r="G945" t="s">
        <v>74</v>
      </c>
      <c r="H945" t="s">
        <v>576</v>
      </c>
      <c r="I945" s="1">
        <v>38155</v>
      </c>
      <c r="J945" s="2">
        <f>YEAR(Table1[[#This Row],[DATE]])</f>
        <v>2004</v>
      </c>
      <c r="K945" t="s">
        <v>631</v>
      </c>
      <c r="L945" t="s">
        <v>631</v>
      </c>
      <c r="M945" t="str">
        <f t="array" ref="M945">IF(Table1[[#This Row],[MARK]]=MIN(IF(Table1[YEAR]=Table1[[#This Row],[YEAR]],Table1[MARK])),"Y","N")</f>
        <v>N</v>
      </c>
    </row>
    <row r="946" spans="1:13" x14ac:dyDescent="0.25">
      <c r="A946">
        <v>234</v>
      </c>
      <c r="B946" s="3">
        <v>10.09</v>
      </c>
      <c r="C946" t="s">
        <v>33</v>
      </c>
      <c r="D946" t="s">
        <v>579</v>
      </c>
      <c r="E946" s="1">
        <v>31116</v>
      </c>
      <c r="F946" t="s">
        <v>354</v>
      </c>
      <c r="G946" t="s">
        <v>48</v>
      </c>
      <c r="H946" t="s">
        <v>383</v>
      </c>
      <c r="I946" s="1">
        <v>39991</v>
      </c>
      <c r="J946" s="2">
        <f>YEAR(Table1[[#This Row],[DATE]])</f>
        <v>2009</v>
      </c>
      <c r="K946" t="s">
        <v>631</v>
      </c>
      <c r="L946" t="s">
        <v>631</v>
      </c>
      <c r="M946" t="str">
        <f t="array" ref="M946">IF(Table1[[#This Row],[MARK]]=MIN(IF(Table1[YEAR]=Table1[[#This Row],[YEAR]],Table1[MARK])),"Y","N")</f>
        <v>N</v>
      </c>
    </row>
    <row r="947" spans="1:13" x14ac:dyDescent="0.25">
      <c r="A947">
        <v>234</v>
      </c>
      <c r="B947" s="3">
        <v>10.09</v>
      </c>
      <c r="C947" t="s">
        <v>34</v>
      </c>
      <c r="D947" t="s">
        <v>577</v>
      </c>
      <c r="E947" s="1">
        <v>30661</v>
      </c>
      <c r="F947" t="s">
        <v>166</v>
      </c>
      <c r="G947" t="s">
        <v>25</v>
      </c>
      <c r="H947" t="s">
        <v>578</v>
      </c>
      <c r="I947" s="1">
        <v>39991</v>
      </c>
      <c r="J947" s="2">
        <f>YEAR(Table1[[#This Row],[DATE]])</f>
        <v>2009</v>
      </c>
      <c r="K947" t="s">
        <v>631</v>
      </c>
      <c r="L947" t="s">
        <v>631</v>
      </c>
      <c r="M947" t="str">
        <f t="array" ref="M947">IF(Table1[[#This Row],[MARK]]=MIN(IF(Table1[YEAR]=Table1[[#This Row],[YEAR]],Table1[MARK])),"Y","N")</f>
        <v>N</v>
      </c>
    </row>
    <row r="948" spans="1:13" x14ac:dyDescent="0.25">
      <c r="A948">
        <v>234</v>
      </c>
      <c r="B948" s="3">
        <v>10.09</v>
      </c>
      <c r="C948" t="s">
        <v>117</v>
      </c>
      <c r="D948" t="s">
        <v>580</v>
      </c>
      <c r="E948" s="1">
        <v>31116</v>
      </c>
      <c r="F948" t="s">
        <v>581</v>
      </c>
      <c r="G948" t="s">
        <v>148</v>
      </c>
      <c r="H948" t="s">
        <v>582</v>
      </c>
      <c r="I948" s="1">
        <v>40023</v>
      </c>
      <c r="J948" s="2">
        <f>YEAR(Table1[[#This Row],[DATE]])</f>
        <v>2009</v>
      </c>
      <c r="K948" t="s">
        <v>631</v>
      </c>
      <c r="L948" t="s">
        <v>631</v>
      </c>
      <c r="M948" t="str">
        <f t="array" ref="M948">IF(Table1[[#This Row],[MARK]]=MIN(IF(Table1[YEAR]=Table1[[#This Row],[YEAR]],Table1[MARK])),"Y","N")</f>
        <v>N</v>
      </c>
    </row>
    <row r="949" spans="1:13" x14ac:dyDescent="0.25">
      <c r="A949">
        <v>234</v>
      </c>
      <c r="B949" s="3">
        <v>10.09</v>
      </c>
      <c r="C949" t="s">
        <v>91</v>
      </c>
      <c r="D949" t="s">
        <v>583</v>
      </c>
      <c r="E949" s="1">
        <v>30887</v>
      </c>
      <c r="F949" t="s">
        <v>584</v>
      </c>
      <c r="G949" t="s">
        <v>25</v>
      </c>
      <c r="H949" t="s">
        <v>204</v>
      </c>
      <c r="I949" s="1">
        <v>40630</v>
      </c>
      <c r="J949" s="2">
        <f>YEAR(Table1[[#This Row],[DATE]])</f>
        <v>2011</v>
      </c>
      <c r="K949" t="s">
        <v>631</v>
      </c>
      <c r="L949" t="s">
        <v>631</v>
      </c>
      <c r="M949" t="str">
        <f t="array" ref="M949">IF(Table1[[#This Row],[MARK]]=MIN(IF(Table1[YEAR]=Table1[[#This Row],[YEAR]],Table1[MARK])),"Y","N")</f>
        <v>N</v>
      </c>
    </row>
    <row r="950" spans="1:13" x14ac:dyDescent="0.25">
      <c r="A950">
        <v>234</v>
      </c>
      <c r="B950" s="3">
        <v>10.09</v>
      </c>
      <c r="C950" t="s">
        <v>43</v>
      </c>
      <c r="D950" t="s">
        <v>585</v>
      </c>
      <c r="E950" s="1">
        <v>33609</v>
      </c>
      <c r="F950" t="s">
        <v>19</v>
      </c>
      <c r="G950">
        <v>3</v>
      </c>
      <c r="H950" t="s">
        <v>194</v>
      </c>
      <c r="I950" s="1">
        <v>41020</v>
      </c>
      <c r="J950" s="2">
        <f>YEAR(Table1[[#This Row],[DATE]])</f>
        <v>2012</v>
      </c>
      <c r="K950" t="s">
        <v>631</v>
      </c>
      <c r="L950" t="s">
        <v>631</v>
      </c>
      <c r="M950" t="str">
        <f t="array" ref="M950">IF(Table1[[#This Row],[MARK]]=MIN(IF(Table1[YEAR]=Table1[[#This Row],[YEAR]],Table1[MARK])),"Y","N")</f>
        <v>N</v>
      </c>
    </row>
    <row r="951" spans="1:13" x14ac:dyDescent="0.25">
      <c r="A951">
        <v>234</v>
      </c>
      <c r="B951" s="3">
        <v>10.09</v>
      </c>
      <c r="C951" t="s">
        <v>13</v>
      </c>
      <c r="D951" t="s">
        <v>586</v>
      </c>
      <c r="E951" s="1">
        <v>31956</v>
      </c>
      <c r="F951" t="s">
        <v>81</v>
      </c>
      <c r="G951" t="s">
        <v>587</v>
      </c>
      <c r="H951" t="s">
        <v>268</v>
      </c>
      <c r="I951" s="1">
        <v>41125</v>
      </c>
      <c r="J951" s="2">
        <f>YEAR(Table1[[#This Row],[DATE]])</f>
        <v>2012</v>
      </c>
      <c r="K951" t="s">
        <v>631</v>
      </c>
      <c r="L951" t="s">
        <v>631</v>
      </c>
      <c r="M951" t="str">
        <f t="array" ref="M951">IF(Table1[[#This Row],[MARK]]=MIN(IF(Table1[YEAR]=Table1[[#This Row],[YEAR]],Table1[MARK])),"Y","N")</f>
        <v>N</v>
      </c>
    </row>
    <row r="952" spans="1:13" x14ac:dyDescent="0.25">
      <c r="A952">
        <v>234</v>
      </c>
      <c r="B952" s="3">
        <v>10.09</v>
      </c>
      <c r="C952" t="s">
        <v>17</v>
      </c>
      <c r="D952" t="s">
        <v>588</v>
      </c>
      <c r="E952" s="1">
        <v>32731</v>
      </c>
      <c r="F952" t="s">
        <v>589</v>
      </c>
      <c r="G952" t="s">
        <v>25</v>
      </c>
      <c r="H952" t="s">
        <v>590</v>
      </c>
      <c r="I952" s="1">
        <v>41358</v>
      </c>
      <c r="J952" s="2">
        <f>YEAR(Table1[[#This Row],[DATE]])</f>
        <v>2013</v>
      </c>
      <c r="K952" t="s">
        <v>631</v>
      </c>
      <c r="L952" t="s">
        <v>631</v>
      </c>
      <c r="M952" t="str">
        <f t="array" ref="M952">IF(Table1[[#This Row],[MARK]]=MIN(IF(Table1[YEAR]=Table1[[#This Row],[YEAR]],Table1[MARK])),"Y","N")</f>
        <v>N</v>
      </c>
    </row>
    <row r="953" spans="1:13" x14ac:dyDescent="0.25">
      <c r="A953">
        <v>257</v>
      </c>
      <c r="B953" s="3">
        <v>10.1</v>
      </c>
      <c r="C953" t="s">
        <v>69</v>
      </c>
      <c r="D953" t="s">
        <v>591</v>
      </c>
      <c r="E953" s="1">
        <v>17539</v>
      </c>
      <c r="F953" t="s">
        <v>283</v>
      </c>
      <c r="G953" t="s">
        <v>129</v>
      </c>
      <c r="H953" t="s">
        <v>214</v>
      </c>
      <c r="I953" s="1">
        <v>25124</v>
      </c>
      <c r="J953" s="2">
        <f>YEAR(Table1[[#This Row],[DATE]])</f>
        <v>1968</v>
      </c>
      <c r="K953" t="s">
        <v>631</v>
      </c>
      <c r="L953" t="s">
        <v>631</v>
      </c>
      <c r="M953" t="str">
        <f t="array" ref="M953">IF(Table1[[#This Row],[MARK]]=MIN(IF(Table1[YEAR]=Table1[[#This Row],[YEAR]],Table1[MARK])),"Y","N")</f>
        <v>N</v>
      </c>
    </row>
    <row r="954" spans="1:13" x14ac:dyDescent="0.25">
      <c r="A954">
        <v>257</v>
      </c>
      <c r="B954" s="3">
        <v>10.1</v>
      </c>
      <c r="C954" t="s">
        <v>117</v>
      </c>
      <c r="D954" t="s">
        <v>592</v>
      </c>
      <c r="E954" s="1">
        <v>22164</v>
      </c>
      <c r="F954" t="s">
        <v>19</v>
      </c>
      <c r="G954">
        <v>2</v>
      </c>
      <c r="H954" t="s">
        <v>406</v>
      </c>
      <c r="I954" s="1">
        <v>30107</v>
      </c>
      <c r="J954" s="2">
        <f>YEAR(Table1[[#This Row],[DATE]])</f>
        <v>1982</v>
      </c>
      <c r="K954" t="s">
        <v>631</v>
      </c>
      <c r="L954" t="s">
        <v>631</v>
      </c>
      <c r="M954" t="str">
        <f t="array" ref="M954">IF(Table1[[#This Row],[MARK]]=MIN(IF(Table1[YEAR]=Table1[[#This Row],[YEAR]],Table1[MARK])),"Y","N")</f>
        <v>N</v>
      </c>
    </row>
    <row r="955" spans="1:13" x14ac:dyDescent="0.25">
      <c r="A955">
        <v>257</v>
      </c>
      <c r="B955" s="3">
        <v>10.1</v>
      </c>
      <c r="C955" t="s">
        <v>40</v>
      </c>
      <c r="D955" t="s">
        <v>593</v>
      </c>
      <c r="E955" s="1">
        <v>22843</v>
      </c>
      <c r="F955" t="s">
        <v>19</v>
      </c>
      <c r="G955">
        <v>2</v>
      </c>
      <c r="H955" t="s">
        <v>137</v>
      </c>
      <c r="I955" s="1">
        <v>31117</v>
      </c>
      <c r="J955" s="2">
        <f>YEAR(Table1[[#This Row],[DATE]])</f>
        <v>1985</v>
      </c>
      <c r="K955" t="s">
        <v>631</v>
      </c>
      <c r="L955" t="s">
        <v>631</v>
      </c>
      <c r="M955" t="str">
        <f t="array" ref="M955">IF(Table1[[#This Row],[MARK]]=MIN(IF(Table1[YEAR]=Table1[[#This Row],[YEAR]],Table1[MARK])),"Y","N")</f>
        <v>N</v>
      </c>
    </row>
    <row r="956" spans="1:13" x14ac:dyDescent="0.25">
      <c r="A956">
        <v>257</v>
      </c>
      <c r="B956" s="3">
        <v>10.1</v>
      </c>
      <c r="C956" t="s">
        <v>33</v>
      </c>
      <c r="D956" t="s">
        <v>594</v>
      </c>
      <c r="E956" s="1">
        <v>22881</v>
      </c>
      <c r="F956" t="s">
        <v>595</v>
      </c>
      <c r="G956">
        <v>1</v>
      </c>
      <c r="H956" t="s">
        <v>596</v>
      </c>
      <c r="I956" s="1">
        <v>31590</v>
      </c>
      <c r="J956" s="2">
        <f>YEAR(Table1[[#This Row],[DATE]])</f>
        <v>1986</v>
      </c>
      <c r="K956" t="s">
        <v>631</v>
      </c>
      <c r="L956" t="s">
        <v>631</v>
      </c>
      <c r="M956" t="str">
        <f t="array" ref="M956">IF(Table1[[#This Row],[MARK]]=MIN(IF(Table1[YEAR]=Table1[[#This Row],[YEAR]],Table1[MARK])),"Y","N")</f>
        <v>N</v>
      </c>
    </row>
    <row r="957" spans="1:13" x14ac:dyDescent="0.25">
      <c r="A957">
        <v>257</v>
      </c>
      <c r="B957" s="3">
        <v>10.1</v>
      </c>
      <c r="C957" t="s">
        <v>117</v>
      </c>
      <c r="D957" t="s">
        <v>597</v>
      </c>
      <c r="E957" s="1">
        <v>24642</v>
      </c>
      <c r="F957" t="s">
        <v>19</v>
      </c>
      <c r="G957">
        <v>1</v>
      </c>
      <c r="H957" t="s">
        <v>598</v>
      </c>
      <c r="I957" s="1">
        <v>31591</v>
      </c>
      <c r="J957" s="2">
        <f>YEAR(Table1[[#This Row],[DATE]])</f>
        <v>1986</v>
      </c>
      <c r="K957" t="s">
        <v>631</v>
      </c>
      <c r="L957" t="s">
        <v>631</v>
      </c>
      <c r="M957" t="str">
        <f t="array" ref="M957">IF(Table1[[#This Row],[MARK]]=MIN(IF(Table1[YEAR]=Table1[[#This Row],[YEAR]],Table1[MARK])),"Y","N")</f>
        <v>N</v>
      </c>
    </row>
    <row r="958" spans="1:13" x14ac:dyDescent="0.25">
      <c r="A958">
        <v>257</v>
      </c>
      <c r="B958" s="3">
        <v>10.1</v>
      </c>
      <c r="C958" t="s">
        <v>117</v>
      </c>
      <c r="D958" t="s">
        <v>599</v>
      </c>
      <c r="E958" s="1">
        <v>24190</v>
      </c>
      <c r="F958" t="s">
        <v>19</v>
      </c>
      <c r="G958">
        <v>5</v>
      </c>
      <c r="H958" t="s">
        <v>146</v>
      </c>
      <c r="I958" s="1">
        <v>33403</v>
      </c>
      <c r="J958" s="2">
        <f>YEAR(Table1[[#This Row],[DATE]])</f>
        <v>1991</v>
      </c>
      <c r="K958" t="s">
        <v>631</v>
      </c>
      <c r="L958" t="s">
        <v>631</v>
      </c>
      <c r="M958" t="str">
        <f t="array" ref="M958">IF(Table1[[#This Row],[MARK]]=MIN(IF(Table1[YEAR]=Table1[[#This Row],[YEAR]],Table1[MARK])),"Y","N")</f>
        <v>N</v>
      </c>
    </row>
    <row r="959" spans="1:13" x14ac:dyDescent="0.25">
      <c r="A959">
        <v>257</v>
      </c>
      <c r="B959" s="3">
        <v>10.1</v>
      </c>
      <c r="C959" t="s">
        <v>69</v>
      </c>
      <c r="D959" t="s">
        <v>600</v>
      </c>
      <c r="E959" s="1">
        <v>26279</v>
      </c>
      <c r="F959" t="s">
        <v>19</v>
      </c>
      <c r="G959">
        <v>1</v>
      </c>
      <c r="H959" t="s">
        <v>601</v>
      </c>
      <c r="I959" s="1">
        <v>34415</v>
      </c>
      <c r="J959" s="2">
        <f>YEAR(Table1[[#This Row],[DATE]])</f>
        <v>1994</v>
      </c>
      <c r="K959" t="s">
        <v>631</v>
      </c>
      <c r="L959" t="s">
        <v>631</v>
      </c>
      <c r="M959" t="str">
        <f t="array" ref="M959">IF(Table1[[#This Row],[MARK]]=MIN(IF(Table1[YEAR]=Table1[[#This Row],[YEAR]],Table1[MARK])),"Y","N")</f>
        <v>N</v>
      </c>
    </row>
    <row r="960" spans="1:13" x14ac:dyDescent="0.25">
      <c r="A960">
        <v>257</v>
      </c>
      <c r="B960" s="3">
        <v>10.1</v>
      </c>
      <c r="C960" t="s">
        <v>13</v>
      </c>
      <c r="D960" t="s">
        <v>602</v>
      </c>
      <c r="E960" s="1">
        <v>25081</v>
      </c>
      <c r="F960" t="s">
        <v>81</v>
      </c>
      <c r="G960" t="s">
        <v>404</v>
      </c>
      <c r="H960" t="s">
        <v>155</v>
      </c>
      <c r="I960" s="1">
        <v>34568</v>
      </c>
      <c r="J960" s="2">
        <f>YEAR(Table1[[#This Row],[DATE]])</f>
        <v>1994</v>
      </c>
      <c r="K960" t="s">
        <v>631</v>
      </c>
      <c r="L960" t="s">
        <v>631</v>
      </c>
      <c r="M960" t="str">
        <f t="array" ref="M960">IF(Table1[[#This Row],[MARK]]=MIN(IF(Table1[YEAR]=Table1[[#This Row],[YEAR]],Table1[MARK])),"Y","N")</f>
        <v>N</v>
      </c>
    </row>
    <row r="961" spans="1:13" x14ac:dyDescent="0.25">
      <c r="A961">
        <v>257</v>
      </c>
      <c r="B961" s="3">
        <v>10.1</v>
      </c>
      <c r="C961" t="s">
        <v>89</v>
      </c>
      <c r="D961" t="s">
        <v>603</v>
      </c>
      <c r="E961" s="1">
        <v>24380</v>
      </c>
      <c r="F961" t="s">
        <v>604</v>
      </c>
      <c r="G961" t="s">
        <v>25</v>
      </c>
      <c r="H961" t="s">
        <v>243</v>
      </c>
      <c r="I961" s="1">
        <v>35128</v>
      </c>
      <c r="J961" s="2">
        <f>YEAR(Table1[[#This Row],[DATE]])</f>
        <v>1996</v>
      </c>
      <c r="K961" t="s">
        <v>631</v>
      </c>
      <c r="L961" t="s">
        <v>631</v>
      </c>
      <c r="M961" t="str">
        <f t="array" ref="M961">IF(Table1[[#This Row],[MARK]]=MIN(IF(Table1[YEAR]=Table1[[#This Row],[YEAR]],Table1[MARK])),"Y","N")</f>
        <v>N</v>
      </c>
    </row>
    <row r="962" spans="1:13" x14ac:dyDescent="0.25">
      <c r="A962">
        <v>257</v>
      </c>
      <c r="B962" s="3">
        <v>10.1</v>
      </c>
      <c r="C962" t="s">
        <v>605</v>
      </c>
      <c r="D962" t="s">
        <v>606</v>
      </c>
      <c r="E962" s="1">
        <v>26485</v>
      </c>
      <c r="F962" t="s">
        <v>81</v>
      </c>
      <c r="G962">
        <v>2</v>
      </c>
      <c r="H962" t="s">
        <v>607</v>
      </c>
      <c r="I962" s="1">
        <v>35630</v>
      </c>
      <c r="J962" s="2">
        <f>YEAR(Table1[[#This Row],[DATE]])</f>
        <v>1997</v>
      </c>
      <c r="K962" t="s">
        <v>631</v>
      </c>
      <c r="L962" t="s">
        <v>631</v>
      </c>
      <c r="M962" t="str">
        <f t="array" ref="M962">IF(Table1[[#This Row],[MARK]]=MIN(IF(Table1[YEAR]=Table1[[#This Row],[YEAR]],Table1[MARK])),"Y","N")</f>
        <v>N</v>
      </c>
    </row>
    <row r="963" spans="1:13" x14ac:dyDescent="0.25">
      <c r="A963">
        <v>257</v>
      </c>
      <c r="B963" s="3">
        <v>10.1</v>
      </c>
      <c r="C963" t="s">
        <v>17</v>
      </c>
      <c r="D963" t="s">
        <v>608</v>
      </c>
      <c r="E963" s="1">
        <v>26709</v>
      </c>
      <c r="F963" t="s">
        <v>609</v>
      </c>
      <c r="G963" t="s">
        <v>25</v>
      </c>
      <c r="H963" t="s">
        <v>610</v>
      </c>
      <c r="I963" s="1">
        <v>35911</v>
      </c>
      <c r="J963" s="2">
        <f>YEAR(Table1[[#This Row],[DATE]])</f>
        <v>1998</v>
      </c>
      <c r="K963" t="s">
        <v>631</v>
      </c>
      <c r="L963" t="s">
        <v>631</v>
      </c>
      <c r="M963" t="str">
        <f t="array" ref="M963">IF(Table1[[#This Row],[MARK]]=MIN(IF(Table1[YEAR]=Table1[[#This Row],[YEAR]],Table1[MARK])),"Y","N")</f>
        <v>N</v>
      </c>
    </row>
    <row r="964" spans="1:13" x14ac:dyDescent="0.25">
      <c r="A964">
        <v>257</v>
      </c>
      <c r="B964" s="3">
        <v>10.1</v>
      </c>
      <c r="C964" t="s">
        <v>31</v>
      </c>
      <c r="D964" t="s">
        <v>611</v>
      </c>
      <c r="E964" s="1">
        <v>25914</v>
      </c>
      <c r="F964" t="s">
        <v>81</v>
      </c>
      <c r="G964" t="s">
        <v>38</v>
      </c>
      <c r="H964" t="s">
        <v>444</v>
      </c>
      <c r="I964" s="1">
        <v>35985</v>
      </c>
      <c r="J964" s="2">
        <f>YEAR(Table1[[#This Row],[DATE]])</f>
        <v>1998</v>
      </c>
      <c r="K964" t="s">
        <v>631</v>
      </c>
      <c r="L964" t="s">
        <v>631</v>
      </c>
      <c r="M964" t="str">
        <f t="array" ref="M964">IF(Table1[[#This Row],[MARK]]=MIN(IF(Table1[YEAR]=Table1[[#This Row],[YEAR]],Table1[MARK])),"Y","N")</f>
        <v>N</v>
      </c>
    </row>
    <row r="965" spans="1:13" x14ac:dyDescent="0.25">
      <c r="A965">
        <v>257</v>
      </c>
      <c r="B965" s="3">
        <v>10.1</v>
      </c>
      <c r="C965" t="s">
        <v>13</v>
      </c>
      <c r="D965" t="s">
        <v>612</v>
      </c>
      <c r="E965" s="1">
        <v>25873</v>
      </c>
      <c r="F965" t="s">
        <v>81</v>
      </c>
      <c r="G965">
        <v>3</v>
      </c>
      <c r="H965" t="s">
        <v>138</v>
      </c>
      <c r="I965" s="1">
        <v>36008</v>
      </c>
      <c r="J965" s="2">
        <f>YEAR(Table1[[#This Row],[DATE]])</f>
        <v>1998</v>
      </c>
      <c r="K965" t="s">
        <v>631</v>
      </c>
      <c r="L965" t="s">
        <v>631</v>
      </c>
      <c r="M965" t="str">
        <f t="array" ref="M965">IF(Table1[[#This Row],[MARK]]=MIN(IF(Table1[YEAR]=Table1[[#This Row],[YEAR]],Table1[MARK])),"Y","N")</f>
        <v>N</v>
      </c>
    </row>
    <row r="966" spans="1:13" x14ac:dyDescent="0.25">
      <c r="A966">
        <v>257</v>
      </c>
      <c r="B966" s="3">
        <v>10.1</v>
      </c>
      <c r="C966" t="s">
        <v>49</v>
      </c>
      <c r="D966" t="s">
        <v>613</v>
      </c>
      <c r="E966" s="1">
        <v>28430</v>
      </c>
      <c r="F966" t="s">
        <v>283</v>
      </c>
      <c r="G966">
        <v>2</v>
      </c>
      <c r="H966" t="s">
        <v>614</v>
      </c>
      <c r="I966" s="1">
        <v>36366</v>
      </c>
      <c r="J966" s="2">
        <f>YEAR(Table1[[#This Row],[DATE]])</f>
        <v>1999</v>
      </c>
      <c r="K966" t="s">
        <v>631</v>
      </c>
      <c r="L966" t="s">
        <v>631</v>
      </c>
      <c r="M966" t="str">
        <f t="array" ref="M966">IF(Table1[[#This Row],[MARK]]=MIN(IF(Table1[YEAR]=Table1[[#This Row],[YEAR]],Table1[MARK])),"Y","N")</f>
        <v>N</v>
      </c>
    </row>
    <row r="967" spans="1:13" x14ac:dyDescent="0.25">
      <c r="A967">
        <v>257</v>
      </c>
      <c r="B967" s="3">
        <v>10.1</v>
      </c>
      <c r="C967" t="s">
        <v>43</v>
      </c>
      <c r="D967" t="s">
        <v>615</v>
      </c>
      <c r="E967" s="1">
        <v>29300</v>
      </c>
      <c r="F967" t="s">
        <v>73</v>
      </c>
      <c r="G967">
        <v>4</v>
      </c>
      <c r="H967" t="s">
        <v>75</v>
      </c>
      <c r="I967" s="1">
        <v>38528</v>
      </c>
      <c r="J967" s="2">
        <f>YEAR(Table1[[#This Row],[DATE]])</f>
        <v>2005</v>
      </c>
      <c r="K967" t="s">
        <v>631</v>
      </c>
      <c r="L967" t="s">
        <v>631</v>
      </c>
      <c r="M967" t="str">
        <f t="array" ref="M967">IF(Table1[[#This Row],[MARK]]=MIN(IF(Table1[YEAR]=Table1[[#This Row],[YEAR]],Table1[MARK])),"Y","N")</f>
        <v>N</v>
      </c>
    </row>
    <row r="968" spans="1:13" x14ac:dyDescent="0.25">
      <c r="A968">
        <v>257</v>
      </c>
      <c r="B968" s="3">
        <v>10.1</v>
      </c>
      <c r="C968" t="s">
        <v>34</v>
      </c>
      <c r="D968" t="s">
        <v>616</v>
      </c>
      <c r="E968" s="1">
        <v>29747</v>
      </c>
      <c r="F968" t="s">
        <v>617</v>
      </c>
      <c r="G968">
        <v>2</v>
      </c>
      <c r="H968" t="s">
        <v>326</v>
      </c>
      <c r="I968" s="1">
        <v>38937</v>
      </c>
      <c r="J968" s="2">
        <f>YEAR(Table1[[#This Row],[DATE]])</f>
        <v>2006</v>
      </c>
      <c r="K968" t="s">
        <v>631</v>
      </c>
      <c r="L968" t="s">
        <v>631</v>
      </c>
      <c r="M968" t="str">
        <f t="array" ref="M968">IF(Table1[[#This Row],[MARK]]=MIN(IF(Table1[YEAR]=Table1[[#This Row],[YEAR]],Table1[MARK])),"Y","N")</f>
        <v>N</v>
      </c>
    </row>
    <row r="969" spans="1:13" x14ac:dyDescent="0.25">
      <c r="A969">
        <v>257</v>
      </c>
      <c r="B969" s="3">
        <v>10.1</v>
      </c>
      <c r="C969" t="s">
        <v>117</v>
      </c>
      <c r="D969" t="s">
        <v>618</v>
      </c>
      <c r="E969" s="1">
        <v>31257</v>
      </c>
      <c r="F969" t="s">
        <v>19</v>
      </c>
      <c r="G969" t="s">
        <v>619</v>
      </c>
      <c r="H969" t="s">
        <v>86</v>
      </c>
      <c r="I969" s="1">
        <v>39254</v>
      </c>
      <c r="J969" s="2">
        <f>YEAR(Table1[[#This Row],[DATE]])</f>
        <v>2007</v>
      </c>
      <c r="K969" t="s">
        <v>631</v>
      </c>
      <c r="L969" t="s">
        <v>631</v>
      </c>
      <c r="M969" t="str">
        <f t="array" ref="M969">IF(Table1[[#This Row],[MARK]]=MIN(IF(Table1[YEAR]=Table1[[#This Row],[YEAR]],Table1[MARK])),"Y","N")</f>
        <v>N</v>
      </c>
    </row>
    <row r="970" spans="1:13" x14ac:dyDescent="0.25">
      <c r="A970">
        <v>257</v>
      </c>
      <c r="B970" s="3">
        <v>10.1</v>
      </c>
      <c r="C970" t="s">
        <v>113</v>
      </c>
      <c r="D970" t="s">
        <v>620</v>
      </c>
      <c r="E970" s="1">
        <v>32123</v>
      </c>
      <c r="F970" t="s">
        <v>19</v>
      </c>
      <c r="G970">
        <v>2</v>
      </c>
      <c r="H970" t="s">
        <v>275</v>
      </c>
      <c r="I970" s="1">
        <v>39976</v>
      </c>
      <c r="J970" s="2">
        <f>YEAR(Table1[[#This Row],[DATE]])</f>
        <v>2009</v>
      </c>
      <c r="K970" t="s">
        <v>631</v>
      </c>
      <c r="L970" t="s">
        <v>631</v>
      </c>
      <c r="M970" t="str">
        <f t="array" ref="M970">IF(Table1[[#This Row],[MARK]]=MIN(IF(Table1[YEAR]=Table1[[#This Row],[YEAR]],Table1[MARK])),"Y","N")</f>
        <v>N</v>
      </c>
    </row>
    <row r="971" spans="1:13" x14ac:dyDescent="0.25">
      <c r="A971">
        <v>257</v>
      </c>
      <c r="B971" s="3">
        <v>10.1</v>
      </c>
      <c r="C971" t="s">
        <v>13</v>
      </c>
      <c r="D971" t="s">
        <v>621</v>
      </c>
      <c r="E971" s="1">
        <v>33192</v>
      </c>
      <c r="F971" t="s">
        <v>11</v>
      </c>
      <c r="G971" t="s">
        <v>25</v>
      </c>
      <c r="H971" t="s">
        <v>62</v>
      </c>
      <c r="I971" s="1">
        <v>40987</v>
      </c>
      <c r="J971" s="2">
        <f>YEAR(Table1[[#This Row],[DATE]])</f>
        <v>2012</v>
      </c>
      <c r="K971" t="s">
        <v>631</v>
      </c>
      <c r="L971" t="s">
        <v>631</v>
      </c>
      <c r="M971" t="str">
        <f t="array" ref="M971">IF(Table1[[#This Row],[MARK]]=MIN(IF(Table1[YEAR]=Table1[[#This Row],[YEAR]],Table1[MARK])),"Y","N")</f>
        <v>N</v>
      </c>
    </row>
    <row r="972" spans="1:13" x14ac:dyDescent="0.25">
      <c r="A972">
        <v>257</v>
      </c>
      <c r="B972" s="3">
        <v>10.1</v>
      </c>
      <c r="C972" t="s">
        <v>40</v>
      </c>
      <c r="D972" t="s">
        <v>622</v>
      </c>
      <c r="E972" s="1">
        <v>33815</v>
      </c>
      <c r="F972" t="s">
        <v>307</v>
      </c>
      <c r="G972" t="s">
        <v>106</v>
      </c>
      <c r="H972" t="s">
        <v>343</v>
      </c>
      <c r="I972" s="1">
        <v>41357</v>
      </c>
      <c r="J972" s="2">
        <f>YEAR(Table1[[#This Row],[DATE]])</f>
        <v>2013</v>
      </c>
      <c r="K972" t="s">
        <v>631</v>
      </c>
      <c r="L972" t="s">
        <v>631</v>
      </c>
      <c r="M972" t="str">
        <f t="array" ref="M972">IF(Table1[[#This Row],[MARK]]=MIN(IF(Table1[YEAR]=Table1[[#This Row],[YEAR]],Table1[MARK])),"Y","N")</f>
        <v>N</v>
      </c>
    </row>
    <row r="973" spans="1:13" x14ac:dyDescent="0.25">
      <c r="A973">
        <v>257</v>
      </c>
      <c r="B973" s="3">
        <v>10.1</v>
      </c>
      <c r="C973" t="s">
        <v>57</v>
      </c>
      <c r="D973" t="s">
        <v>623</v>
      </c>
      <c r="E973" s="1">
        <v>32427</v>
      </c>
      <c r="F973" t="s">
        <v>115</v>
      </c>
      <c r="G973" t="s">
        <v>29</v>
      </c>
      <c r="H973" t="s">
        <v>624</v>
      </c>
      <c r="I973" s="1">
        <v>41462</v>
      </c>
      <c r="J973" s="2">
        <f>YEAR(Table1[[#This Row],[DATE]])</f>
        <v>2013</v>
      </c>
      <c r="K973" t="s">
        <v>631</v>
      </c>
      <c r="L973" t="s">
        <v>631</v>
      </c>
      <c r="M973" t="str">
        <f t="array" ref="M973">IF(Table1[[#This Row],[MARK]]=MIN(IF(Table1[YEAR]=Table1[[#This Row],[YEAR]],Table1[MARK])),"Y","N")</f>
        <v>N</v>
      </c>
    </row>
    <row r="974" spans="1:13" x14ac:dyDescent="0.25">
      <c r="A974">
        <v>257</v>
      </c>
      <c r="B974" s="3">
        <v>10.1</v>
      </c>
      <c r="C974" t="s">
        <v>15</v>
      </c>
      <c r="D974" t="s">
        <v>625</v>
      </c>
      <c r="E974" s="1">
        <v>32753</v>
      </c>
      <c r="F974" t="s">
        <v>115</v>
      </c>
      <c r="G974">
        <v>1</v>
      </c>
      <c r="H974" t="s">
        <v>626</v>
      </c>
      <c r="I974" s="1">
        <v>41517</v>
      </c>
      <c r="J974" s="2">
        <f>YEAR(Table1[[#This Row],[DATE]])</f>
        <v>2013</v>
      </c>
      <c r="K974" t="s">
        <v>631</v>
      </c>
      <c r="L974" t="s">
        <v>631</v>
      </c>
      <c r="M974" t="str">
        <f t="array" ref="M974">IF(Table1[[#This Row],[MARK]]=MIN(IF(Table1[YEAR]=Table1[[#This Row],[YEAR]],Table1[MARK])),"Y","N")</f>
        <v>N</v>
      </c>
    </row>
    <row r="975" spans="1:13" x14ac:dyDescent="0.25">
      <c r="A975">
        <v>257</v>
      </c>
      <c r="B975" s="3">
        <v>10.1</v>
      </c>
      <c r="C975" t="s">
        <v>117</v>
      </c>
      <c r="D975" t="s">
        <v>627</v>
      </c>
      <c r="E975" s="1">
        <v>33224</v>
      </c>
      <c r="F975" t="s">
        <v>115</v>
      </c>
      <c r="G975" t="s">
        <v>71</v>
      </c>
      <c r="H975" t="s">
        <v>628</v>
      </c>
      <c r="I975" s="1">
        <v>41874</v>
      </c>
      <c r="J975" s="2">
        <f>YEAR(Table1[[#This Row],[DATE]])</f>
        <v>2014</v>
      </c>
      <c r="K975" t="s">
        <v>631</v>
      </c>
      <c r="L975" t="s">
        <v>631</v>
      </c>
      <c r="M975" t="str">
        <f t="array" ref="M975">IF(Table1[[#This Row],[MARK]]=MIN(IF(Table1[YEAR]=Table1[[#This Row],[YEAR]],Table1[MARK])),"Y","N")</f>
        <v>N</v>
      </c>
    </row>
  </sheetData>
  <sortState ref="BA13:BB18">
    <sortCondition ref="BA13"/>
  </sortState>
  <conditionalFormatting sqref="BC2:BH9">
    <cfRule type="cellIs" dxfId="13" priority="1" operator="equal">
      <formula>0</formula>
    </cfRule>
  </conditionalFormatting>
  <hyperlinks>
    <hyperlink ref="P17" r:id="rId1"/>
  </hyperlinks>
  <pageMargins left="0.7" right="0.7" top="0.75" bottom="0.75" header="0.3" footer="0.3"/>
  <pageSetup paperSize="9" orientation="portrait" horizontalDpi="300" verticalDpi="0" copies="0"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defaultRowHeight="15" x14ac:dyDescent="0.25"/>
  <cols>
    <col min="1" max="1" width="34.140625" bestFit="1" customWidth="1"/>
  </cols>
  <sheetData>
    <row r="1" spans="1:3" x14ac:dyDescent="0.25">
      <c r="A1" t="s">
        <v>7</v>
      </c>
      <c r="C1" s="14" t="s">
        <v>59</v>
      </c>
    </row>
    <row r="2" spans="1:3" x14ac:dyDescent="0.25">
      <c r="C2" s="16" t="s">
        <v>12</v>
      </c>
    </row>
    <row r="3" spans="1:3" x14ac:dyDescent="0.25">
      <c r="A3" t="s">
        <v>59</v>
      </c>
      <c r="B3" t="s">
        <v>649</v>
      </c>
      <c r="C3" s="16" t="s">
        <v>35</v>
      </c>
    </row>
    <row r="4" spans="1:3" x14ac:dyDescent="0.25">
      <c r="A4" t="s">
        <v>41</v>
      </c>
      <c r="C4" s="16" t="s">
        <v>46</v>
      </c>
    </row>
    <row r="5" spans="1:3" x14ac:dyDescent="0.25">
      <c r="A5" t="s">
        <v>12</v>
      </c>
      <c r="C5" s="16" t="s">
        <v>84</v>
      </c>
    </row>
    <row r="6" spans="1:3" x14ac:dyDescent="0.25">
      <c r="A6" t="s">
        <v>35</v>
      </c>
      <c r="C6" s="16" t="s">
        <v>23</v>
      </c>
    </row>
    <row r="7" spans="1:3" x14ac:dyDescent="0.25">
      <c r="A7" t="s">
        <v>280</v>
      </c>
      <c r="C7" s="16" t="s">
        <v>268</v>
      </c>
    </row>
    <row r="8" spans="1:3" x14ac:dyDescent="0.25">
      <c r="A8" t="s">
        <v>46</v>
      </c>
      <c r="B8" t="s">
        <v>649</v>
      </c>
      <c r="C8" s="16" t="s">
        <v>44</v>
      </c>
    </row>
    <row r="9" spans="1:3" x14ac:dyDescent="0.25">
      <c r="A9" t="s">
        <v>288</v>
      </c>
    </row>
    <row r="10" spans="1:3" x14ac:dyDescent="0.25">
      <c r="A10" t="s">
        <v>32</v>
      </c>
    </row>
    <row r="11" spans="1:3" x14ac:dyDescent="0.25">
      <c r="A11" t="s">
        <v>84</v>
      </c>
      <c r="B11" t="s">
        <v>649</v>
      </c>
    </row>
    <row r="12" spans="1:3" x14ac:dyDescent="0.25">
      <c r="A12" t="s">
        <v>23</v>
      </c>
      <c r="B12" t="s">
        <v>649</v>
      </c>
    </row>
    <row r="13" spans="1:3" x14ac:dyDescent="0.25">
      <c r="A13" t="s">
        <v>325</v>
      </c>
    </row>
    <row r="14" spans="1:3" x14ac:dyDescent="0.25">
      <c r="A14" t="s">
        <v>268</v>
      </c>
    </row>
    <row r="15" spans="1:3" x14ac:dyDescent="0.25">
      <c r="A15" t="s">
        <v>55</v>
      </c>
      <c r="B15" t="s">
        <v>649</v>
      </c>
    </row>
    <row r="16" spans="1:3" x14ac:dyDescent="0.25">
      <c r="A16" t="s">
        <v>295</v>
      </c>
      <c r="B16" t="s">
        <v>649</v>
      </c>
    </row>
    <row r="17" spans="1:2" x14ac:dyDescent="0.25">
      <c r="A17" t="s">
        <v>174</v>
      </c>
      <c r="B17" t="s">
        <v>649</v>
      </c>
    </row>
    <row r="18" spans="1:2" x14ac:dyDescent="0.25">
      <c r="A18" t="s">
        <v>14</v>
      </c>
      <c r="B18" t="s">
        <v>649</v>
      </c>
    </row>
    <row r="19" spans="1:2" x14ac:dyDescent="0.25">
      <c r="A19" t="s">
        <v>44</v>
      </c>
      <c r="B19" t="s">
        <v>649</v>
      </c>
    </row>
    <row r="20" spans="1:2" x14ac:dyDescent="0.25">
      <c r="A20" t="s">
        <v>39</v>
      </c>
    </row>
  </sheetData>
  <sortState ref="C1:C97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Thijs de Jong</dc:creator>
  <cp:lastModifiedBy>Thijs de Jong</cp:lastModifiedBy>
  <dcterms:created xsi:type="dcterms:W3CDTF">2014-09-24T10:18:18Z</dcterms:created>
  <dcterms:modified xsi:type="dcterms:W3CDTF">2014-09-30T09:01:29Z</dcterms:modified>
</cp:coreProperties>
</file>