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21915" windowHeight="1375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I13" i="1"/>
  <c r="E33"/>
  <c r="F33" s="1"/>
  <c r="K33" s="1"/>
  <c r="M17"/>
  <c r="F31"/>
  <c r="K31" s="1"/>
  <c r="E31"/>
  <c r="G31" s="1"/>
  <c r="H31" s="1"/>
  <c r="E32"/>
  <c r="F32" s="1"/>
  <c r="K32" s="1"/>
  <c r="K30"/>
  <c r="H30"/>
  <c r="G30"/>
  <c r="F30"/>
  <c r="E30"/>
  <c r="G29"/>
  <c r="H29" s="1"/>
  <c r="E29"/>
  <c r="F29" s="1"/>
  <c r="K29" s="1"/>
  <c r="K28"/>
  <c r="H28"/>
  <c r="G28"/>
  <c r="F28"/>
  <c r="E28"/>
  <c r="K27"/>
  <c r="H27"/>
  <c r="G27"/>
  <c r="F27"/>
  <c r="E27"/>
  <c r="F26"/>
  <c r="K26" s="1"/>
  <c r="E26"/>
  <c r="G26" s="1"/>
  <c r="H26" s="1"/>
  <c r="K25"/>
  <c r="H25"/>
  <c r="G25"/>
  <c r="F25"/>
  <c r="E25"/>
  <c r="F9"/>
  <c r="K9" s="1"/>
  <c r="E9"/>
  <c r="G9" s="1"/>
  <c r="H9" s="1"/>
  <c r="H8"/>
  <c r="G8"/>
  <c r="F8"/>
  <c r="K8" s="1"/>
  <c r="E8"/>
  <c r="K20"/>
  <c r="K19"/>
  <c r="K17"/>
  <c r="K16"/>
  <c r="K15"/>
  <c r="K14"/>
  <c r="K13"/>
  <c r="K12"/>
  <c r="K11"/>
  <c r="K7"/>
  <c r="K6"/>
  <c r="K5"/>
  <c r="K4"/>
  <c r="K3"/>
  <c r="O2"/>
  <c r="G33" l="1"/>
  <c r="H33" s="1"/>
  <c r="G32"/>
  <c r="H32" s="1"/>
  <c r="E20"/>
  <c r="F20" s="1"/>
  <c r="E19"/>
  <c r="F19" s="1"/>
  <c r="H17"/>
  <c r="G17"/>
  <c r="E17"/>
  <c r="F17" s="1"/>
  <c r="H16"/>
  <c r="G16"/>
  <c r="F16"/>
  <c r="E16"/>
  <c r="H15"/>
  <c r="G15"/>
  <c r="E15"/>
  <c r="F15" s="1"/>
  <c r="H14"/>
  <c r="G14"/>
  <c r="F14"/>
  <c r="E14"/>
  <c r="F3"/>
  <c r="H13"/>
  <c r="G13"/>
  <c r="F13"/>
  <c r="E13"/>
  <c r="H12"/>
  <c r="G12"/>
  <c r="F12"/>
  <c r="E12"/>
  <c r="E11"/>
  <c r="F11" s="1"/>
  <c r="H7"/>
  <c r="G7"/>
  <c r="F7"/>
  <c r="E7"/>
  <c r="H6"/>
  <c r="G6"/>
  <c r="F6"/>
  <c r="E6"/>
  <c r="H5"/>
  <c r="G5"/>
  <c r="F5"/>
  <c r="E5"/>
  <c r="G4"/>
  <c r="H4" s="1"/>
  <c r="F4"/>
  <c r="E4"/>
  <c r="H3"/>
  <c r="G3"/>
  <c r="E3"/>
  <c r="G20" l="1"/>
  <c r="H20" s="1"/>
  <c r="G19"/>
  <c r="H19" s="1"/>
  <c r="G11"/>
  <c r="H11" s="1"/>
</calcChain>
</file>

<file path=xl/sharedStrings.xml><?xml version="1.0" encoding="utf-8"?>
<sst xmlns="http://schemas.openxmlformats.org/spreadsheetml/2006/main" count="37" uniqueCount="34">
  <si>
    <t>Counts</t>
  </si>
  <si>
    <t>Delay (ms)</t>
  </si>
  <si>
    <t>Delay/item (ms)</t>
  </si>
  <si>
    <t>Freq (hz)</t>
  </si>
  <si>
    <t>(khz)</t>
  </si>
  <si>
    <t>animated loop</t>
  </si>
  <si>
    <t>static loop</t>
  </si>
  <si>
    <t>PWM logic</t>
  </si>
  <si>
    <t>Source</t>
  </si>
  <si>
    <t>Sink1</t>
  </si>
  <si>
    <t>Sink2</t>
  </si>
  <si>
    <t>Sink3</t>
  </si>
  <si>
    <t>(micros)</t>
  </si>
  <si>
    <t>removed conditional safe sets</t>
  </si>
  <si>
    <t>Static constants for pins</t>
  </si>
  <si>
    <t>fastSet functions</t>
  </si>
  <si>
    <t>deleting: uint8_t lkup = (a[0]&amp;1)+((b[0]&amp;1)&lt;&lt;1);</t>
  </si>
  <si>
    <t>deleting: (a[1]&amp;1)+((b[1]&amp;1)&lt;&lt;1)</t>
  </si>
  <si>
    <t>precal</t>
  </si>
  <si>
    <t>removed al calculations of lookup</t>
  </si>
  <si>
    <t>SinkSafeSet</t>
  </si>
  <si>
    <t>SinkFastSet32 (orig)</t>
  </si>
  <si>
    <t xml:space="preserve">SinkFastSet32 </t>
  </si>
  <si>
    <t>removed last delay</t>
  </si>
  <si>
    <t>const a &amp; b</t>
  </si>
  <si>
    <t>move lookup out of set</t>
  </si>
  <si>
    <t>inline source</t>
  </si>
  <si>
    <t>inline source using macro</t>
  </si>
  <si>
    <t>sink inner loopusing macro</t>
  </si>
  <si>
    <t>inline sink</t>
  </si>
  <si>
    <t>?????? Why is this worse??</t>
  </si>
  <si>
    <t>CPU freq</t>
  </si>
  <si>
    <t>cycles</t>
  </si>
  <si>
    <t>removed finish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</si>
</sst>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35353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>
      <selection activeCell="F33" sqref="F33"/>
    </sheetView>
  </sheetViews>
  <sheetFormatPr defaultRowHeight="15"/>
  <cols>
    <col min="1" max="1" width="22.7109375" customWidth="1"/>
    <col min="2" max="2" width="44" customWidth="1"/>
    <col min="4" max="4" width="13.28515625" customWidth="1"/>
    <col min="5" max="5" width="16.5703125" customWidth="1"/>
    <col min="6" max="6" width="12.85546875" customWidth="1"/>
    <col min="7" max="7" width="11.28515625" customWidth="1"/>
    <col min="8" max="8" width="12.5703125" customWidth="1"/>
    <col min="11" max="11" width="11" bestFit="1" customWidth="1"/>
  </cols>
  <sheetData>
    <row r="1" spans="1:15">
      <c r="C1" t="s">
        <v>0</v>
      </c>
      <c r="D1" t="s">
        <v>1</v>
      </c>
      <c r="E1" t="s">
        <v>2</v>
      </c>
      <c r="F1" t="s">
        <v>12</v>
      </c>
      <c r="G1" t="s">
        <v>3</v>
      </c>
      <c r="H1" t="s">
        <v>4</v>
      </c>
      <c r="K1" t="s">
        <v>32</v>
      </c>
    </row>
    <row r="2" spans="1:15">
      <c r="N2" t="s">
        <v>31</v>
      </c>
      <c r="O2">
        <f>1/(16*1000*1000)</f>
        <v>6.2499999999999997E-8</v>
      </c>
    </row>
    <row r="3" spans="1:15">
      <c r="A3" t="s">
        <v>5</v>
      </c>
      <c r="C3">
        <v>10000</v>
      </c>
      <c r="D3" s="3">
        <v>2010</v>
      </c>
      <c r="E3" s="2">
        <f>D3/C3</f>
        <v>0.20100000000000001</v>
      </c>
      <c r="F3" s="1">
        <f>E3*1000</f>
        <v>201</v>
      </c>
      <c r="G3" s="4">
        <f>1000/E3</f>
        <v>4975.1243781094527</v>
      </c>
      <c r="H3" s="1">
        <f>G3/1000</f>
        <v>4.9751243781094523</v>
      </c>
      <c r="K3">
        <f t="shared" ref="K3:K9" si="0">(F3*0.000001)/$O$2</f>
        <v>3216</v>
      </c>
    </row>
    <row r="4" spans="1:15">
      <c r="A4" t="s">
        <v>6</v>
      </c>
      <c r="C4">
        <v>10000</v>
      </c>
      <c r="D4" s="3">
        <v>1987</v>
      </c>
      <c r="E4" s="2">
        <f>D4/C4</f>
        <v>0.19869999999999999</v>
      </c>
      <c r="F4" s="1">
        <f>E4*1000</f>
        <v>198.7</v>
      </c>
      <c r="G4" s="4">
        <f>1000/E4</f>
        <v>5032.7126321087071</v>
      </c>
      <c r="H4" s="1">
        <f>G4/1000</f>
        <v>5.0327126321087068</v>
      </c>
      <c r="K4">
        <f t="shared" si="0"/>
        <v>3179.2</v>
      </c>
    </row>
    <row r="5" spans="1:15">
      <c r="A5" t="s">
        <v>7</v>
      </c>
      <c r="C5">
        <v>10000</v>
      </c>
      <c r="D5">
        <v>75</v>
      </c>
      <c r="E5" s="2">
        <f>D5/C5</f>
        <v>7.4999999999999997E-3</v>
      </c>
      <c r="F5" s="1">
        <f>E5*1000</f>
        <v>7.5</v>
      </c>
      <c r="G5" s="4">
        <f>1000/E5</f>
        <v>133333.33333333334</v>
      </c>
      <c r="H5" s="1">
        <f>G5/1000</f>
        <v>133.33333333333334</v>
      </c>
      <c r="K5">
        <f t="shared" si="0"/>
        <v>120</v>
      </c>
    </row>
    <row r="6" spans="1:15">
      <c r="A6" t="s">
        <v>8</v>
      </c>
      <c r="C6">
        <v>10000</v>
      </c>
      <c r="D6">
        <v>43</v>
      </c>
      <c r="E6" s="2">
        <f t="shared" ref="E6:E7" si="1">D6/C6</f>
        <v>4.3E-3</v>
      </c>
      <c r="F6" s="1">
        <f t="shared" ref="F6:F20" si="2">E6*1000</f>
        <v>4.3</v>
      </c>
      <c r="G6" s="4">
        <f t="shared" ref="G6:G7" si="3">1000/E6</f>
        <v>232558.13953488372</v>
      </c>
      <c r="H6" s="1">
        <f t="shared" ref="H6:H20" si="4">G6/1000</f>
        <v>232.55813953488374</v>
      </c>
      <c r="K6">
        <f t="shared" si="0"/>
        <v>68.8</v>
      </c>
    </row>
    <row r="7" spans="1:15">
      <c r="A7" t="s">
        <v>21</v>
      </c>
      <c r="C7">
        <v>10000</v>
      </c>
      <c r="D7">
        <v>1915</v>
      </c>
      <c r="E7" s="2">
        <f t="shared" si="1"/>
        <v>0.1915</v>
      </c>
      <c r="F7" s="1">
        <f t="shared" si="2"/>
        <v>191.5</v>
      </c>
      <c r="G7" s="4">
        <f t="shared" si="3"/>
        <v>5221.9321148825065</v>
      </c>
      <c r="H7" s="1">
        <f t="shared" si="4"/>
        <v>5.2219321148825069</v>
      </c>
      <c r="K7">
        <f t="shared" si="0"/>
        <v>3064</v>
      </c>
    </row>
    <row r="8" spans="1:15">
      <c r="A8" t="s">
        <v>22</v>
      </c>
      <c r="B8" t="s">
        <v>13</v>
      </c>
      <c r="C8">
        <v>10000</v>
      </c>
      <c r="D8">
        <v>1580</v>
      </c>
      <c r="E8" s="2">
        <f t="shared" ref="E8" si="5">D8/C8</f>
        <v>0.158</v>
      </c>
      <c r="F8" s="1">
        <f t="shared" ref="F8" si="6">E8*1000</f>
        <v>158</v>
      </c>
      <c r="G8" s="4">
        <f t="shared" ref="G8" si="7">1000/E8</f>
        <v>6329.1139240506327</v>
      </c>
      <c r="H8" s="1">
        <f t="shared" ref="H8" si="8">G8/1000</f>
        <v>6.3291139240506329</v>
      </c>
      <c r="K8">
        <f t="shared" si="0"/>
        <v>2528</v>
      </c>
    </row>
    <row r="9" spans="1:15">
      <c r="A9" t="s">
        <v>20</v>
      </c>
      <c r="B9" t="s">
        <v>13</v>
      </c>
      <c r="C9">
        <v>10000</v>
      </c>
      <c r="D9">
        <v>1848</v>
      </c>
      <c r="E9" s="2">
        <f t="shared" ref="E9" si="9">D9/C9</f>
        <v>0.18479999999999999</v>
      </c>
      <c r="F9" s="1">
        <f t="shared" ref="F9" si="10">E9*1000</f>
        <v>184.79999999999998</v>
      </c>
      <c r="G9" s="4">
        <f t="shared" ref="G9" si="11">1000/E9</f>
        <v>5411.2554112554117</v>
      </c>
      <c r="H9" s="1">
        <f t="shared" ref="H9" si="12">G9/1000</f>
        <v>5.4112554112554117</v>
      </c>
      <c r="K9">
        <f t="shared" si="0"/>
        <v>2956.7999999999997</v>
      </c>
    </row>
    <row r="10" spans="1:15">
      <c r="E10" s="2"/>
      <c r="F10" s="1"/>
      <c r="G10" s="4"/>
      <c r="H10" s="1"/>
    </row>
    <row r="11" spans="1:15">
      <c r="A11" t="s">
        <v>9</v>
      </c>
      <c r="B11" t="s">
        <v>13</v>
      </c>
      <c r="C11">
        <v>10000</v>
      </c>
      <c r="D11">
        <v>1630</v>
      </c>
      <c r="E11" s="2">
        <f t="shared" ref="E11" si="13">D11/C11</f>
        <v>0.16300000000000001</v>
      </c>
      <c r="F11" s="1">
        <f t="shared" si="2"/>
        <v>163</v>
      </c>
      <c r="G11" s="4">
        <f t="shared" ref="G11" si="14">1000/E11</f>
        <v>6134.9693251533736</v>
      </c>
      <c r="H11" s="1">
        <f t="shared" si="4"/>
        <v>6.1349693251533735</v>
      </c>
      <c r="K11">
        <f t="shared" ref="K11:K17" si="15">(F11*0.000001)/$O$2</f>
        <v>2608</v>
      </c>
    </row>
    <row r="12" spans="1:15">
      <c r="A12" t="s">
        <v>10</v>
      </c>
      <c r="B12" t="s">
        <v>14</v>
      </c>
      <c r="C12">
        <v>10000</v>
      </c>
      <c r="D12">
        <v>1547</v>
      </c>
      <c r="E12" s="2">
        <f t="shared" ref="E12" si="16">D12/C12</f>
        <v>0.1547</v>
      </c>
      <c r="F12" s="1">
        <f t="shared" si="2"/>
        <v>154.70000000000002</v>
      </c>
      <c r="G12" s="4">
        <f t="shared" ref="G12" si="17">1000/E12</f>
        <v>6464.1241111829349</v>
      </c>
      <c r="H12" s="1">
        <f t="shared" si="4"/>
        <v>6.4641241111829348</v>
      </c>
      <c r="K12">
        <f t="shared" si="15"/>
        <v>2475.2000000000003</v>
      </c>
    </row>
    <row r="13" spans="1:15">
      <c r="A13" t="s">
        <v>11</v>
      </c>
      <c r="B13" t="s">
        <v>15</v>
      </c>
      <c r="C13">
        <v>10000</v>
      </c>
      <c r="D13">
        <v>1186</v>
      </c>
      <c r="E13" s="2">
        <f t="shared" ref="E13" si="18">D13/C13</f>
        <v>0.1186</v>
      </c>
      <c r="F13" s="1">
        <f t="shared" si="2"/>
        <v>118.6</v>
      </c>
      <c r="G13" s="4">
        <f t="shared" ref="G13" si="19">1000/E13</f>
        <v>8431.7032040472186</v>
      </c>
      <c r="H13" s="1">
        <f t="shared" si="4"/>
        <v>8.4317032040472188</v>
      </c>
      <c r="I13" s="1">
        <f>F12-F13</f>
        <v>36.100000000000023</v>
      </c>
      <c r="K13">
        <f t="shared" si="15"/>
        <v>1897.6</v>
      </c>
    </row>
    <row r="14" spans="1:15">
      <c r="A14">
        <v>4</v>
      </c>
      <c r="B14" t="s">
        <v>16</v>
      </c>
      <c r="C14">
        <v>10000</v>
      </c>
      <c r="D14">
        <v>1088</v>
      </c>
      <c r="E14" s="2">
        <f t="shared" ref="E14:E17" si="20">D14/C14</f>
        <v>0.10879999999999999</v>
      </c>
      <c r="F14" s="1">
        <f t="shared" si="2"/>
        <v>108.8</v>
      </c>
      <c r="G14" s="4">
        <f t="shared" ref="G14:G17" si="21">1000/E14</f>
        <v>9191.176470588236</v>
      </c>
      <c r="H14" s="1">
        <f t="shared" si="4"/>
        <v>9.1911764705882355</v>
      </c>
      <c r="K14">
        <f t="shared" si="15"/>
        <v>1740.8</v>
      </c>
    </row>
    <row r="15" spans="1:15">
      <c r="A15">
        <v>5</v>
      </c>
      <c r="B15" t="s">
        <v>17</v>
      </c>
      <c r="C15">
        <v>10000</v>
      </c>
      <c r="D15">
        <v>1059</v>
      </c>
      <c r="E15" s="2">
        <f t="shared" si="20"/>
        <v>0.10589999999999999</v>
      </c>
      <c r="F15" s="1">
        <f t="shared" si="2"/>
        <v>105.89999999999999</v>
      </c>
      <c r="G15" s="4">
        <f t="shared" si="21"/>
        <v>9442.8706326723332</v>
      </c>
      <c r="H15" s="1">
        <f t="shared" si="4"/>
        <v>9.4428706326723333</v>
      </c>
      <c r="K15">
        <f t="shared" si="15"/>
        <v>1694.3999999999999</v>
      </c>
    </row>
    <row r="16" spans="1:15">
      <c r="A16">
        <v>6</v>
      </c>
      <c r="B16" t="s">
        <v>18</v>
      </c>
      <c r="C16">
        <v>10000</v>
      </c>
      <c r="D16">
        <v>1035</v>
      </c>
      <c r="E16" s="2">
        <f t="shared" si="20"/>
        <v>0.10349999999999999</v>
      </c>
      <c r="F16" s="1">
        <f t="shared" si="2"/>
        <v>103.5</v>
      </c>
      <c r="G16" s="4">
        <f t="shared" si="21"/>
        <v>9661.8357487922713</v>
      </c>
      <c r="H16" s="1">
        <f t="shared" si="4"/>
        <v>9.6618357487922708</v>
      </c>
      <c r="K16">
        <f t="shared" si="15"/>
        <v>1656</v>
      </c>
    </row>
    <row r="17" spans="1:13">
      <c r="A17">
        <v>7</v>
      </c>
      <c r="B17" t="s">
        <v>19</v>
      </c>
      <c r="C17">
        <v>10000</v>
      </c>
      <c r="D17">
        <v>400</v>
      </c>
      <c r="E17" s="2">
        <f t="shared" si="20"/>
        <v>0.04</v>
      </c>
      <c r="F17" s="1">
        <f t="shared" si="2"/>
        <v>40</v>
      </c>
      <c r="G17" s="4">
        <f t="shared" si="21"/>
        <v>25000</v>
      </c>
      <c r="H17" s="1">
        <f t="shared" si="4"/>
        <v>25</v>
      </c>
      <c r="K17">
        <f t="shared" si="15"/>
        <v>640</v>
      </c>
      <c r="M17">
        <f>(K16-K17)/70</f>
        <v>14.514285714285714</v>
      </c>
    </row>
    <row r="18" spans="1:13">
      <c r="F18" s="1"/>
    </row>
    <row r="19" spans="1:13">
      <c r="A19" t="s">
        <v>5</v>
      </c>
      <c r="C19">
        <v>10000</v>
      </c>
      <c r="D19">
        <v>424</v>
      </c>
      <c r="E19" s="2">
        <f t="shared" ref="E19:E20" si="22">D19/C19</f>
        <v>4.24E-2</v>
      </c>
      <c r="F19" s="1">
        <f t="shared" si="2"/>
        <v>42.4</v>
      </c>
      <c r="G19" s="4">
        <f t="shared" ref="G19:G20" si="23">1000/E19</f>
        <v>23584.905660377357</v>
      </c>
      <c r="H19" s="1">
        <f t="shared" si="4"/>
        <v>23.584905660377355</v>
      </c>
      <c r="K19">
        <f>(F19*0.000001)/$O$2</f>
        <v>678.4</v>
      </c>
    </row>
    <row r="20" spans="1:13">
      <c r="C20">
        <v>10000</v>
      </c>
      <c r="D20">
        <v>519</v>
      </c>
      <c r="E20" s="2">
        <f t="shared" si="22"/>
        <v>5.1900000000000002E-2</v>
      </c>
      <c r="F20" s="1">
        <f t="shared" si="2"/>
        <v>51.9</v>
      </c>
      <c r="G20" s="4">
        <f t="shared" si="23"/>
        <v>19267.822736030826</v>
      </c>
      <c r="H20" s="1">
        <f t="shared" si="4"/>
        <v>19.267822736030826</v>
      </c>
      <c r="K20">
        <f>(F20*0.000001)/$O$2</f>
        <v>830.4</v>
      </c>
    </row>
    <row r="21" spans="1:13">
      <c r="F21" s="1"/>
    </row>
    <row r="22" spans="1:13">
      <c r="F22" s="1"/>
    </row>
    <row r="23" spans="1:13">
      <c r="F23" s="1"/>
    </row>
    <row r="24" spans="1:13">
      <c r="F24" s="1"/>
    </row>
    <row r="25" spans="1:13">
      <c r="C25">
        <v>10000</v>
      </c>
      <c r="D25">
        <v>1188</v>
      </c>
      <c r="E25" s="2">
        <f t="shared" ref="E25:E32" si="24">D25/C25</f>
        <v>0.1188</v>
      </c>
      <c r="F25" s="1">
        <f t="shared" ref="F25:F32" si="25">E25*1000</f>
        <v>118.8</v>
      </c>
      <c r="G25" s="4">
        <f t="shared" ref="G25:G32" si="26">1000/E25</f>
        <v>8417.5084175084176</v>
      </c>
      <c r="H25" s="1">
        <f t="shared" ref="H25:H32" si="27">G25/1000</f>
        <v>8.4175084175084169</v>
      </c>
      <c r="K25">
        <f t="shared" ref="K25:K33" si="28">(F25*0.000001)/$O$2</f>
        <v>1900.8</v>
      </c>
    </row>
    <row r="26" spans="1:13">
      <c r="A26" t="s">
        <v>24</v>
      </c>
      <c r="C26">
        <v>10000</v>
      </c>
      <c r="D26">
        <v>1094</v>
      </c>
      <c r="E26" s="2">
        <f t="shared" si="24"/>
        <v>0.1094</v>
      </c>
      <c r="F26" s="1">
        <f t="shared" si="25"/>
        <v>109.39999999999999</v>
      </c>
      <c r="G26" s="4">
        <f t="shared" si="26"/>
        <v>9140.7678244972576</v>
      </c>
      <c r="H26" s="1">
        <f t="shared" si="27"/>
        <v>9.1407678244972583</v>
      </c>
      <c r="K26">
        <f t="shared" si="28"/>
        <v>1750.3999999999999</v>
      </c>
    </row>
    <row r="27" spans="1:13">
      <c r="A27" t="s">
        <v>25</v>
      </c>
      <c r="C27">
        <v>10000</v>
      </c>
      <c r="D27">
        <v>1045</v>
      </c>
      <c r="E27" s="2">
        <f t="shared" si="24"/>
        <v>0.1045</v>
      </c>
      <c r="F27" s="1">
        <f t="shared" si="25"/>
        <v>104.5</v>
      </c>
      <c r="G27" s="4">
        <f t="shared" si="26"/>
        <v>9569.377990430623</v>
      </c>
      <c r="H27" s="1">
        <f t="shared" si="27"/>
        <v>9.5693779904306222</v>
      </c>
      <c r="K27">
        <f t="shared" si="28"/>
        <v>1672</v>
      </c>
    </row>
    <row r="28" spans="1:13">
      <c r="A28" t="s">
        <v>23</v>
      </c>
      <c r="C28">
        <v>10000</v>
      </c>
      <c r="D28">
        <v>1016</v>
      </c>
      <c r="E28" s="2">
        <f t="shared" si="24"/>
        <v>0.1016</v>
      </c>
      <c r="F28" s="1">
        <f t="shared" si="25"/>
        <v>101.6</v>
      </c>
      <c r="G28" s="4">
        <f t="shared" si="26"/>
        <v>9842.5196850393713</v>
      </c>
      <c r="H28" s="1">
        <f t="shared" si="27"/>
        <v>9.8425196850393721</v>
      </c>
      <c r="K28">
        <f t="shared" si="28"/>
        <v>1625.6</v>
      </c>
    </row>
    <row r="29" spans="1:13">
      <c r="A29" t="s">
        <v>26</v>
      </c>
      <c r="C29">
        <v>10000</v>
      </c>
      <c r="D29">
        <v>1012</v>
      </c>
      <c r="E29" s="2">
        <f t="shared" si="24"/>
        <v>0.1012</v>
      </c>
      <c r="F29" s="1">
        <f t="shared" si="25"/>
        <v>101.2</v>
      </c>
      <c r="G29" s="4">
        <f t="shared" si="26"/>
        <v>9881.422924901186</v>
      </c>
      <c r="H29" s="1">
        <f t="shared" si="27"/>
        <v>9.8814229249011856</v>
      </c>
      <c r="K29">
        <f t="shared" si="28"/>
        <v>1619.2</v>
      </c>
    </row>
    <row r="30" spans="1:13">
      <c r="A30" t="s">
        <v>27</v>
      </c>
      <c r="C30">
        <v>10000</v>
      </c>
      <c r="D30">
        <v>1004</v>
      </c>
      <c r="E30" s="2">
        <f t="shared" si="24"/>
        <v>0.1004</v>
      </c>
      <c r="F30" s="1">
        <f t="shared" si="25"/>
        <v>100.4</v>
      </c>
      <c r="G30" s="4">
        <f t="shared" si="26"/>
        <v>9960.1593625498008</v>
      </c>
      <c r="H30" s="1">
        <f t="shared" si="27"/>
        <v>9.9601593625498008</v>
      </c>
      <c r="K30">
        <f t="shared" si="28"/>
        <v>1606.4</v>
      </c>
    </row>
    <row r="31" spans="1:13">
      <c r="A31" t="s">
        <v>29</v>
      </c>
      <c r="B31" t="s">
        <v>30</v>
      </c>
      <c r="C31">
        <v>10000</v>
      </c>
      <c r="D31">
        <v>1078</v>
      </c>
      <c r="E31" s="2">
        <f t="shared" ref="E31" si="29">D31/C31</f>
        <v>0.10780000000000001</v>
      </c>
      <c r="F31" s="1">
        <f t="shared" ref="F31" si="30">E31*1000</f>
        <v>107.80000000000001</v>
      </c>
      <c r="G31" s="4">
        <f t="shared" ref="G31" si="31">1000/E31</f>
        <v>9276.4378478664185</v>
      </c>
      <c r="H31" s="1">
        <f t="shared" ref="H31" si="32">G31/1000</f>
        <v>9.2764378478664185</v>
      </c>
      <c r="K31">
        <f t="shared" si="28"/>
        <v>1724.8000000000002</v>
      </c>
    </row>
    <row r="32" spans="1:13">
      <c r="A32" t="s">
        <v>28</v>
      </c>
      <c r="C32">
        <v>10000</v>
      </c>
      <c r="D32">
        <v>945</v>
      </c>
      <c r="E32" s="2">
        <f t="shared" si="24"/>
        <v>9.4500000000000001E-2</v>
      </c>
      <c r="F32" s="1">
        <f t="shared" si="25"/>
        <v>94.5</v>
      </c>
      <c r="G32" s="4">
        <f t="shared" si="26"/>
        <v>10582.010582010582</v>
      </c>
      <c r="H32" s="1">
        <f t="shared" si="27"/>
        <v>10.582010582010582</v>
      </c>
      <c r="K32">
        <f t="shared" si="28"/>
        <v>1512</v>
      </c>
    </row>
    <row r="33" spans="1:11">
      <c r="A33" t="s">
        <v>33</v>
      </c>
      <c r="C33">
        <v>10000</v>
      </c>
      <c r="D33">
        <v>928</v>
      </c>
      <c r="E33" s="2">
        <f t="shared" ref="E33" si="33">D33/C33</f>
        <v>9.2799999999999994E-2</v>
      </c>
      <c r="F33" s="1">
        <f t="shared" ref="F33" si="34">E33*1000</f>
        <v>92.8</v>
      </c>
      <c r="G33" s="4">
        <f t="shared" ref="G33" si="35">1000/E33</f>
        <v>10775.862068965518</v>
      </c>
      <c r="H33" s="1">
        <f t="shared" ref="H33" si="36">G33/1000</f>
        <v>10.775862068965518</v>
      </c>
      <c r="K33">
        <f t="shared" si="28"/>
        <v>1484.8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Thijs</dc:creator>
  <cp:lastModifiedBy>Thijs</cp:lastModifiedBy>
  <dcterms:created xsi:type="dcterms:W3CDTF">2012-12-27T19:56:31Z</dcterms:created>
  <dcterms:modified xsi:type="dcterms:W3CDTF">2013-01-06T21:11:23Z</dcterms:modified>
</cp:coreProperties>
</file>