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rey\OneDrive\Desktop\"/>
    </mc:Choice>
  </mc:AlternateContent>
  <bookViews>
    <workbookView xWindow="0" yWindow="0" windowWidth="23040" windowHeight="8496" firstSheet="2" activeTab="4"/>
  </bookViews>
  <sheets>
    <sheet name="Instructions" sheetId="1" r:id="rId1"/>
    <sheet name="(Q1-Q2)Hockey Team Data" sheetId="2" r:id="rId2"/>
    <sheet name="Q1.Lookup Functions" sheetId="3" r:id="rId3"/>
    <sheet name="Q2.Index_match_lookup" sheetId="4" r:id="rId4"/>
    <sheet name="(Q3-Q5)Data Validation" sheetId="5" r:id="rId5"/>
    <sheet name="(Q6-Q8)" sheetId="6" r:id="rId6"/>
    <sheet name="(Q9-Q10)" sheetId="7" r:id="rId7"/>
  </sheets>
  <definedNames>
    <definedName name="_xlnm._FilterDatabase" localSheetId="5" hidden="1">'(Q6-Q8)'!$F$1:$F$60</definedName>
  </definedNames>
  <calcPr calcId="162913"/>
</workbook>
</file>

<file path=xl/calcChain.xml><?xml version="1.0" encoding="utf-8"?>
<calcChain xmlns="http://schemas.openxmlformats.org/spreadsheetml/2006/main">
  <c r="K4" i="6" l="1"/>
  <c r="K3" i="6"/>
  <c r="K5" i="6" l="1"/>
  <c r="F5" i="7"/>
  <c r="F6" i="7"/>
  <c r="F7" i="7"/>
  <c r="F8" i="7"/>
  <c r="F9" i="7"/>
  <c r="F10" i="7"/>
  <c r="F11" i="7"/>
  <c r="F12" i="7"/>
  <c r="F13" i="7"/>
  <c r="F14" i="7"/>
  <c r="F15" i="7"/>
  <c r="F16" i="7"/>
  <c r="F17" i="7"/>
  <c r="F18" i="7"/>
  <c r="F19" i="7"/>
  <c r="F20" i="7"/>
  <c r="F21" i="7"/>
  <c r="F22" i="7"/>
  <c r="F23" i="7"/>
  <c r="F24" i="7"/>
  <c r="F25" i="7"/>
  <c r="F26" i="7"/>
  <c r="F27" i="7"/>
  <c r="F28" i="7"/>
  <c r="F4" i="7"/>
  <c r="D5" i="7"/>
  <c r="D6" i="7"/>
  <c r="D7" i="7"/>
  <c r="D8" i="7"/>
  <c r="D9" i="7"/>
  <c r="D10" i="7"/>
  <c r="D11" i="7"/>
  <c r="D12" i="7"/>
  <c r="D13" i="7"/>
  <c r="D14" i="7"/>
  <c r="D15" i="7"/>
  <c r="D16" i="7"/>
  <c r="D17" i="7"/>
  <c r="D18" i="7"/>
  <c r="D19" i="7"/>
  <c r="D20" i="7"/>
  <c r="D21" i="7"/>
  <c r="D22" i="7"/>
  <c r="D23" i="7"/>
  <c r="D24" i="7"/>
  <c r="D25" i="7"/>
  <c r="D26" i="7"/>
  <c r="D27" i="7"/>
  <c r="D28" i="7"/>
  <c r="D4" i="7"/>
  <c r="D9" i="4"/>
  <c r="E9" i="4"/>
  <c r="F9" i="4"/>
  <c r="G9" i="4"/>
  <c r="D10" i="4"/>
  <c r="E10" i="4"/>
  <c r="F10" i="4"/>
  <c r="G10" i="4"/>
  <c r="D11" i="4"/>
  <c r="E11" i="4"/>
  <c r="F11" i="4"/>
  <c r="G11" i="4"/>
  <c r="D12" i="4"/>
  <c r="E12" i="4"/>
  <c r="F12" i="4"/>
  <c r="G12" i="4"/>
  <c r="D13" i="4"/>
  <c r="E13" i="4"/>
  <c r="F13" i="4"/>
  <c r="G13" i="4"/>
  <c r="D14" i="4"/>
  <c r="E14" i="4"/>
  <c r="F14" i="4"/>
  <c r="G14" i="4"/>
  <c r="E8" i="4"/>
  <c r="F8" i="4"/>
  <c r="G8" i="4"/>
  <c r="D8" i="4"/>
  <c r="E8" i="3"/>
  <c r="E9" i="3"/>
  <c r="E10" i="3"/>
  <c r="E11" i="3"/>
  <c r="E12" i="3"/>
  <c r="E13" i="3"/>
  <c r="E14" i="3"/>
  <c r="E15" i="3"/>
  <c r="E16" i="3"/>
  <c r="E17" i="3"/>
  <c r="E7" i="3"/>
  <c r="D8" i="3"/>
  <c r="D9" i="3"/>
  <c r="D10" i="3"/>
  <c r="D11" i="3"/>
  <c r="D12" i="3"/>
  <c r="D13" i="3"/>
  <c r="D14" i="3"/>
  <c r="D15" i="3"/>
  <c r="D16" i="3"/>
  <c r="D17" i="3"/>
  <c r="D7" i="3"/>
  <c r="C8" i="3"/>
  <c r="C9" i="3"/>
  <c r="C10" i="3"/>
  <c r="C11" i="3"/>
  <c r="C12" i="3"/>
  <c r="C13" i="3"/>
  <c r="C14" i="3"/>
  <c r="C15" i="3"/>
  <c r="C16" i="3"/>
  <c r="C17" i="3"/>
  <c r="C7" i="3"/>
</calcChain>
</file>

<file path=xl/sharedStrings.xml><?xml version="1.0" encoding="utf-8"?>
<sst xmlns="http://schemas.openxmlformats.org/spreadsheetml/2006/main" count="877" uniqueCount="273">
  <si>
    <t>INSTRUCTIONS</t>
  </si>
  <si>
    <t xml:space="preserve">1. Read the question carefully </t>
  </si>
  <si>
    <t>2. provide your solution beside the question mentioned in the table and if you have to do the changes in the given data set perform the task in given dataset as per question</t>
  </si>
  <si>
    <t xml:space="preserve">3. make sure to download the XLSX file format to solve the question as well as for submission </t>
  </si>
  <si>
    <t>Player_ID</t>
  </si>
  <si>
    <t>Hockey Team</t>
  </si>
  <si>
    <t>Country</t>
  </si>
  <si>
    <t>Name</t>
  </si>
  <si>
    <t>Weight</t>
  </si>
  <si>
    <t>Height</t>
  </si>
  <si>
    <t>DOB</t>
  </si>
  <si>
    <t>Hometown</t>
  </si>
  <si>
    <t>Women</t>
  </si>
  <si>
    <t>Canada</t>
  </si>
  <si>
    <t>Meghan</t>
  </si>
  <si>
    <t>5'7</t>
  </si>
  <si>
    <t>Ruthven</t>
  </si>
  <si>
    <t>Rebecca</t>
  </si>
  <si>
    <t>5'9</t>
  </si>
  <si>
    <t>Sudbury</t>
  </si>
  <si>
    <t>Laura</t>
  </si>
  <si>
    <t>5'10</t>
  </si>
  <si>
    <t>Kleinburg</t>
  </si>
  <si>
    <t>Jennifer</t>
  </si>
  <si>
    <t>Pickering</t>
  </si>
  <si>
    <t>Jillian</t>
  </si>
  <si>
    <t>5'5</t>
  </si>
  <si>
    <t>Halifax</t>
  </si>
  <si>
    <t>Mélodie</t>
  </si>
  <si>
    <t>5'6</t>
  </si>
  <si>
    <t>Valleyfield</t>
  </si>
  <si>
    <t>Bailey</t>
  </si>
  <si>
    <t>5'8</t>
  </si>
  <si>
    <t>St. Anne</t>
  </si>
  <si>
    <t>Brianne</t>
  </si>
  <si>
    <t>Oakville</t>
  </si>
  <si>
    <t>Sarah</t>
  </si>
  <si>
    <t>Hamilton</t>
  </si>
  <si>
    <t>Haley</t>
  </si>
  <si>
    <t>Thunder Bay</t>
  </si>
  <si>
    <t>Natalie</t>
  </si>
  <si>
    <t>Scarborough</t>
  </si>
  <si>
    <t>Emily</t>
  </si>
  <si>
    <t>Saskatoon</t>
  </si>
  <si>
    <t>Marie-Philip</t>
  </si>
  <si>
    <t>Beauceville</t>
  </si>
  <si>
    <t>Blayre</t>
  </si>
  <si>
    <t>Stellarton</t>
  </si>
  <si>
    <t>Jocelyne</t>
  </si>
  <si>
    <t>Ste. Anne</t>
  </si>
  <si>
    <t>Brigette</t>
  </si>
  <si>
    <t>Mallard</t>
  </si>
  <si>
    <t>Lauriane</t>
  </si>
  <si>
    <t>Beaconsfield</t>
  </si>
  <si>
    <t>5'4</t>
  </si>
  <si>
    <t>Meaghan</t>
  </si>
  <si>
    <t>St. Albert</t>
  </si>
  <si>
    <t>Renata</t>
  </si>
  <si>
    <t>Burlington</t>
  </si>
  <si>
    <t>Shannon</t>
  </si>
  <si>
    <t>Edmonton</t>
  </si>
  <si>
    <t>Geneviève</t>
  </si>
  <si>
    <t>Kingston</t>
  </si>
  <si>
    <t>Ann-Renée</t>
  </si>
  <si>
    <t>La Malbaie</t>
  </si>
  <si>
    <t>Men</t>
  </si>
  <si>
    <t>Gilbert</t>
  </si>
  <si>
    <t>5'11</t>
  </si>
  <si>
    <t>Vancouver</t>
  </si>
  <si>
    <t>Wojtek</t>
  </si>
  <si>
    <t>6'3</t>
  </si>
  <si>
    <t>Toronto</t>
  </si>
  <si>
    <t>Derek</t>
  </si>
  <si>
    <t>Rockland</t>
  </si>
  <si>
    <t>Chris</t>
  </si>
  <si>
    <t>6'0</t>
  </si>
  <si>
    <t>Rob</t>
  </si>
  <si>
    <t>Lethbridge</t>
  </si>
  <si>
    <t>Brandon</t>
  </si>
  <si>
    <t>Calgary</t>
  </si>
  <si>
    <t>Quinton</t>
  </si>
  <si>
    <t>6'2</t>
  </si>
  <si>
    <t>Oakbank</t>
  </si>
  <si>
    <t>René</t>
  </si>
  <si>
    <t>Lac La Biche</t>
  </si>
  <si>
    <t>Andrew</t>
  </si>
  <si>
    <t>Vernon</t>
  </si>
  <si>
    <t>Mason</t>
  </si>
  <si>
    <t>6'1</t>
  </si>
  <si>
    <t>Cochrane</t>
  </si>
  <si>
    <t>Eric</t>
  </si>
  <si>
    <t>Ottawa</t>
  </si>
  <si>
    <t>Maxim</t>
  </si>
  <si>
    <t>Brossard</t>
  </si>
  <si>
    <t>Linden</t>
  </si>
  <si>
    <t>Wakaw</t>
  </si>
  <si>
    <t>Christian</t>
  </si>
  <si>
    <t>Karl</t>
  </si>
  <si>
    <t>Camrose</t>
  </si>
  <si>
    <t>MacTier</t>
  </si>
  <si>
    <t>Chay</t>
  </si>
  <si>
    <t>Morden</t>
  </si>
  <si>
    <t>Marc-Andre</t>
  </si>
  <si>
    <t>L’Île-Bizard</t>
  </si>
  <si>
    <t>Stefan</t>
  </si>
  <si>
    <t>Cody</t>
  </si>
  <si>
    <t>Mat</t>
  </si>
  <si>
    <t>Montreal</t>
  </si>
  <si>
    <t>Ben</t>
  </si>
  <si>
    <t>Spruce Grove</t>
  </si>
  <si>
    <t>Kevin</t>
  </si>
  <si>
    <t>Justin</t>
  </si>
  <si>
    <t>Blyth</t>
  </si>
  <si>
    <t>USA</t>
  </si>
  <si>
    <t>Cayla</t>
  </si>
  <si>
    <t>5'1</t>
  </si>
  <si>
    <t>Eastvale</t>
  </si>
  <si>
    <t>Kacey</t>
  </si>
  <si>
    <t>Westfield</t>
  </si>
  <si>
    <t>Hannah</t>
  </si>
  <si>
    <t>Vadnais Heights</t>
  </si>
  <si>
    <t>Dani</t>
  </si>
  <si>
    <t>Plymouth</t>
  </si>
  <si>
    <t>Kendall</t>
  </si>
  <si>
    <t>5'2</t>
  </si>
  <si>
    <t>Palos Heights</t>
  </si>
  <si>
    <t>Brianna</t>
  </si>
  <si>
    <t>Dousman</t>
  </si>
  <si>
    <t>Danvers</t>
  </si>
  <si>
    <t>Kali</t>
  </si>
  <si>
    <t>Nicole</t>
  </si>
  <si>
    <t>Lakewood</t>
  </si>
  <si>
    <t>Megan</t>
  </si>
  <si>
    <t>Farmington</t>
  </si>
  <si>
    <t>Amanda</t>
  </si>
  <si>
    <t>Madison</t>
  </si>
  <si>
    <t>Hilary</t>
  </si>
  <si>
    <t>Sun Valley</t>
  </si>
  <si>
    <t>Grand Forks</t>
  </si>
  <si>
    <t>Monique</t>
  </si>
  <si>
    <t>Gigi</t>
  </si>
  <si>
    <t>Warroad</t>
  </si>
  <si>
    <t>Sidney</t>
  </si>
  <si>
    <t>Minnetonka</t>
  </si>
  <si>
    <t>Kelly</t>
  </si>
  <si>
    <t>5'3</t>
  </si>
  <si>
    <t>Montpelier</t>
  </si>
  <si>
    <t>Buffalo</t>
  </si>
  <si>
    <t>Alex</t>
  </si>
  <si>
    <t>Delafield</t>
  </si>
  <si>
    <t>Maddie</t>
  </si>
  <si>
    <t>Andover</t>
  </si>
  <si>
    <t>Rockville</t>
  </si>
  <si>
    <t>Lee</t>
  </si>
  <si>
    <t>Roseville</t>
  </si>
  <si>
    <t>Mark</t>
  </si>
  <si>
    <t>Milford</t>
  </si>
  <si>
    <t>Chad</t>
  </si>
  <si>
    <t>Marysville</t>
  </si>
  <si>
    <t>Jonathan</t>
  </si>
  <si>
    <t>Ladera Ranch</t>
  </si>
  <si>
    <t>Will</t>
  </si>
  <si>
    <t>Moorhead</t>
  </si>
  <si>
    <t>North Reading</t>
  </si>
  <si>
    <t>Bobby</t>
  </si>
  <si>
    <t>Marlborough</t>
  </si>
  <si>
    <t>Ryan</t>
  </si>
  <si>
    <t>Scituate</t>
  </si>
  <si>
    <t>Matt</t>
  </si>
  <si>
    <t>Bellmore</t>
  </si>
  <si>
    <t>Brian</t>
  </si>
  <si>
    <t>Rochester</t>
  </si>
  <si>
    <t>Jordan</t>
  </si>
  <si>
    <t>6'5</t>
  </si>
  <si>
    <t>Canton</t>
  </si>
  <si>
    <t>Bensalem</t>
  </si>
  <si>
    <t>Abington</t>
  </si>
  <si>
    <t>David</t>
  </si>
  <si>
    <t>Broc</t>
  </si>
  <si>
    <t>Rindge</t>
  </si>
  <si>
    <t>Winter Park</t>
  </si>
  <si>
    <t>John</t>
  </si>
  <si>
    <t>Boston</t>
  </si>
  <si>
    <t>Yardley</t>
  </si>
  <si>
    <t>Garrett</t>
  </si>
  <si>
    <t>Vienna</t>
  </si>
  <si>
    <t>Wilmington</t>
  </si>
  <si>
    <t>Jim</t>
  </si>
  <si>
    <t>Lapeer</t>
  </si>
  <si>
    <t>Bloomington</t>
  </si>
  <si>
    <t>Troy</t>
  </si>
  <si>
    <t>Highlands Ranch</t>
  </si>
  <si>
    <t>Noah</t>
  </si>
  <si>
    <t>6'4</t>
  </si>
  <si>
    <t>Brighton</t>
  </si>
  <si>
    <t>James</t>
  </si>
  <si>
    <t>Erie</t>
  </si>
  <si>
    <t>Use lookup function to get Name,Country and DOB from Hockey Team Data</t>
  </si>
  <si>
    <t>Perform operations in the respective cells</t>
  </si>
  <si>
    <t>Use lookup functions to get Player_id,Height,Team and Country using Player_Name</t>
  </si>
  <si>
    <t>Perform operations in respected cells.</t>
  </si>
  <si>
    <t>Player_id</t>
  </si>
  <si>
    <t>Using Data validation to answer the following</t>
  </si>
  <si>
    <t>Personal Data Table</t>
  </si>
  <si>
    <t>Give input message as "Enter Name" and give condition as "Text length should be between 5-12 characters" and error message should "Enter name with in 5-12  characters</t>
  </si>
  <si>
    <t>Contact number</t>
  </si>
  <si>
    <t>Give input message as "Enter Number" and give condition as "Only whole numbers" and error message should "Enter whole numbers only"</t>
  </si>
  <si>
    <t>Date of birth</t>
  </si>
  <si>
    <t>Give input message as "Enter DOB" and give condition as "date between 1/1/1995 to 1/1/2022" and error message should "You are not eligible"</t>
  </si>
  <si>
    <t>City</t>
  </si>
  <si>
    <t>Gender</t>
  </si>
  <si>
    <t>Product line</t>
  </si>
  <si>
    <t>Unit price</t>
  </si>
  <si>
    <t>Quantity</t>
  </si>
  <si>
    <t>Month</t>
  </si>
  <si>
    <t>Payment</t>
  </si>
  <si>
    <t>Perform the Operations in the respective cells</t>
  </si>
  <si>
    <t>Yangon</t>
  </si>
  <si>
    <t>Female</t>
  </si>
  <si>
    <t>Health and beauty</t>
  </si>
  <si>
    <t>January</t>
  </si>
  <si>
    <t>Ewallet</t>
  </si>
  <si>
    <t>Questions:</t>
  </si>
  <si>
    <t>Answer</t>
  </si>
  <si>
    <t>Naypyitaw</t>
  </si>
  <si>
    <t>Electronic accessories</t>
  </si>
  <si>
    <t>March</t>
  </si>
  <si>
    <t>Cash</t>
  </si>
  <si>
    <t xml:space="preserve">Q6. How many payment modes are there for January Month </t>
  </si>
  <si>
    <t>Male</t>
  </si>
  <si>
    <t>Home and lifestyle</t>
  </si>
  <si>
    <t>Credit card</t>
  </si>
  <si>
    <t>Q7 How many payment methods has been used for food and beverages</t>
  </si>
  <si>
    <t>Q8 How much revenue is made using Ewallet and Credit card</t>
  </si>
  <si>
    <t>Sports and travel</t>
  </si>
  <si>
    <t>February</t>
  </si>
  <si>
    <t>Mandalay</t>
  </si>
  <si>
    <t>Food and beverages</t>
  </si>
  <si>
    <t>Fashion accessories</t>
  </si>
  <si>
    <t>Date of Birth</t>
  </si>
  <si>
    <t>Solve the following questions and fill appropriate answer on mentioned cell</t>
  </si>
  <si>
    <t>Solution</t>
  </si>
  <si>
    <t>Suman</t>
  </si>
  <si>
    <t xml:space="preserve"> Convert the Dates to this format  (ex: March 1,1997)</t>
  </si>
  <si>
    <t>perform the task in given dataset</t>
  </si>
  <si>
    <t>Ajey</t>
  </si>
  <si>
    <t>Convert the weight into fractions (ex:50.5 = 50 1/2)</t>
  </si>
  <si>
    <t>Dinesh Kumar</t>
  </si>
  <si>
    <t>Saurabh kumar Rai</t>
  </si>
  <si>
    <t>Mithun</t>
  </si>
  <si>
    <t>Vaishali</t>
  </si>
  <si>
    <t>Divya</t>
  </si>
  <si>
    <t>Srilaxmi</t>
  </si>
  <si>
    <t>Jyothi</t>
  </si>
  <si>
    <t>Manoj Kumar</t>
  </si>
  <si>
    <t>Rajath</t>
  </si>
  <si>
    <t>Avinash</t>
  </si>
  <si>
    <t>Sujan</t>
  </si>
  <si>
    <t>Ravi Kumar</t>
  </si>
  <si>
    <t>Vani</t>
  </si>
  <si>
    <t>Manoj M</t>
  </si>
  <si>
    <t>Abhishek</t>
  </si>
  <si>
    <t>Aishwarya</t>
  </si>
  <si>
    <t>Jayashri</t>
  </si>
  <si>
    <t>Radhika</t>
  </si>
  <si>
    <t>Suraj Kumar Singh</t>
  </si>
  <si>
    <t>Manikanta</t>
  </si>
  <si>
    <t>Yashwant</t>
  </si>
  <si>
    <t>Amar</t>
  </si>
  <si>
    <t>Akbar</t>
  </si>
  <si>
    <t>New DOB</t>
  </si>
  <si>
    <t>3 unique payment modes</t>
  </si>
  <si>
    <t>Ans 6 (using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</si>
</sst>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4" x14ac:knownFonts="1">
    <font>
      <sz val="10"/>
      <color rgb="FF000000"/>
      <name val="Arial"/>
      <scheme val="minor"/>
    </font>
    <font>
      <b/>
      <sz val="10"/>
      <color theme="1"/>
      <name val="Arial"/>
      <family val="2"/>
    </font>
    <font>
      <sz val="10"/>
      <color theme="1"/>
      <name val="Arial"/>
      <family val="2"/>
    </font>
    <font>
      <b/>
      <sz val="11"/>
      <color rgb="FFFFFFFF"/>
      <name val="Calibri"/>
      <family val="2"/>
    </font>
    <font>
      <sz val="11"/>
      <color theme="1"/>
      <name val="Calibri"/>
      <family val="2"/>
    </font>
    <font>
      <b/>
      <sz val="18"/>
      <color theme="1"/>
      <name val="Calibri"/>
      <family val="2"/>
    </font>
    <font>
      <b/>
      <sz val="16"/>
      <color theme="1"/>
      <name val="Calibri"/>
      <family val="2"/>
    </font>
    <font>
      <b/>
      <sz val="14"/>
      <color theme="1"/>
      <name val="Calibri"/>
      <family val="2"/>
    </font>
    <font>
      <sz val="10"/>
      <name val="Arial"/>
      <family val="2"/>
    </font>
    <font>
      <sz val="10"/>
      <color rgb="FF000000"/>
      <name val="Arial"/>
      <family val="2"/>
      <scheme val="minor"/>
    </font>
    <font>
      <b/>
      <sz val="11"/>
      <color theme="1"/>
      <name val="Calibri"/>
      <family val="2"/>
    </font>
    <font>
      <sz val="10"/>
      <color theme="1"/>
      <name val="Arial"/>
      <family val="2"/>
      <scheme val="minor"/>
    </font>
    <font>
      <b/>
      <sz val="12"/>
      <color theme="1"/>
      <name val="Calibri"/>
      <family val="2"/>
    </font>
    <font>
      <sz val="12"/>
      <color theme="1"/>
      <name val="Calibri"/>
      <family val="2"/>
    </font>
  </fonts>
  <fills count="13">
    <fill>
      <patternFill patternType="none"/>
    </fill>
    <fill>
      <patternFill patternType="gray125"/>
    </fill>
    <fill>
      <patternFill patternType="solid">
        <fgColor rgb="FF92D050"/>
        <bgColor rgb="FF92D050"/>
      </patternFill>
    </fill>
    <fill>
      <patternFill patternType="solid">
        <fgColor rgb="FFC6D9F0"/>
        <bgColor rgb="FFC6D9F0"/>
      </patternFill>
    </fill>
    <fill>
      <patternFill patternType="solid">
        <fgColor rgb="FFFFC000"/>
        <bgColor rgb="FFFFC000"/>
      </patternFill>
    </fill>
    <fill>
      <patternFill patternType="solid">
        <fgColor rgb="FF6AA84F"/>
        <bgColor rgb="FF6AA84F"/>
      </patternFill>
    </fill>
    <fill>
      <patternFill patternType="solid">
        <fgColor rgb="FFFFFFFF"/>
        <bgColor rgb="FFFFFFFF"/>
      </patternFill>
    </fill>
    <fill>
      <patternFill patternType="solid">
        <fgColor rgb="FFC9DAF8"/>
        <bgColor rgb="FFC9DAF8"/>
      </patternFill>
    </fill>
    <fill>
      <patternFill patternType="solid">
        <fgColor rgb="FFD9D9D9"/>
        <bgColor rgb="FFD9D9D9"/>
      </patternFill>
    </fill>
    <fill>
      <patternFill patternType="solid">
        <fgColor rgb="FFFFD966"/>
        <bgColor rgb="FFFFD966"/>
      </patternFill>
    </fill>
    <fill>
      <patternFill patternType="solid">
        <fgColor theme="0"/>
        <bgColor theme="0"/>
      </patternFill>
    </fill>
    <fill>
      <patternFill patternType="solid">
        <fgColor rgb="FFB6D7A8"/>
        <bgColor rgb="FFB6D7A8"/>
      </patternFill>
    </fill>
    <fill>
      <patternFill patternType="solid">
        <fgColor rgb="FFEFEFEF"/>
        <bgColor rgb="FFEFEFEF"/>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67">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2" xfId="0" applyFont="1" applyFill="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14" fontId="4" fillId="0" borderId="4" xfId="0" applyNumberFormat="1" applyFont="1" applyBorder="1" applyAlignment="1">
      <alignment horizontal="center"/>
    </xf>
    <xf numFmtId="0" fontId="4" fillId="0" borderId="0" xfId="0" applyFont="1" applyAlignment="1"/>
    <xf numFmtId="0" fontId="4" fillId="0" borderId="0" xfId="0" applyFont="1" applyAlignment="1"/>
    <xf numFmtId="0" fontId="4" fillId="0" borderId="0" xfId="0" applyFont="1" applyAlignment="1"/>
    <xf numFmtId="0" fontId="4" fillId="0" borderId="5" xfId="0" applyFont="1" applyBorder="1" applyAlignment="1"/>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0" borderId="4" xfId="0" applyFont="1" applyBorder="1"/>
    <xf numFmtId="0" fontId="4" fillId="0" borderId="6" xfId="0" applyFont="1" applyBorder="1" applyAlignment="1"/>
    <xf numFmtId="0" fontId="10" fillId="0" borderId="0" xfId="0" applyFont="1" applyAlignment="1"/>
    <xf numFmtId="0" fontId="10" fillId="0" borderId="4" xfId="0" applyFont="1" applyBorder="1" applyAlignment="1"/>
    <xf numFmtId="0" fontId="10" fillId="0" borderId="2" xfId="0" applyFont="1" applyBorder="1" applyAlignment="1"/>
    <xf numFmtId="0" fontId="2" fillId="0" borderId="0" xfId="0" applyFont="1" applyAlignment="1"/>
    <xf numFmtId="0" fontId="4" fillId="0" borderId="3" xfId="0" applyFont="1" applyBorder="1" applyAlignment="1"/>
    <xf numFmtId="0" fontId="4" fillId="0" borderId="4" xfId="0" applyFont="1" applyBorder="1" applyAlignment="1"/>
    <xf numFmtId="0" fontId="4" fillId="0" borderId="4" xfId="0" applyFont="1" applyBorder="1" applyAlignment="1">
      <alignment horizontal="right"/>
    </xf>
    <xf numFmtId="0" fontId="1" fillId="5" borderId="1" xfId="0" applyFont="1" applyFill="1" applyBorder="1" applyAlignment="1"/>
    <xf numFmtId="0" fontId="10" fillId="5" borderId="1" xfId="0" applyFont="1" applyFill="1" applyBorder="1" applyAlignment="1"/>
    <xf numFmtId="0" fontId="1" fillId="6" borderId="0" xfId="0" applyFont="1" applyFill="1" applyAlignment="1"/>
    <xf numFmtId="0" fontId="10" fillId="6" borderId="0" xfId="0" applyFont="1" applyFill="1" applyAlignment="1"/>
    <xf numFmtId="0" fontId="2" fillId="6" borderId="0" xfId="0" applyFont="1" applyFill="1" applyAlignment="1"/>
    <xf numFmtId="0" fontId="12" fillId="7" borderId="1" xfId="0" applyFont="1" applyFill="1" applyBorder="1" applyAlignment="1"/>
    <xf numFmtId="0" fontId="2" fillId="8" borderId="1" xfId="0" applyFont="1" applyFill="1" applyBorder="1" applyAlignment="1"/>
    <xf numFmtId="0" fontId="10" fillId="7" borderId="1" xfId="0" applyFont="1" applyFill="1" applyBorder="1" applyAlignment="1"/>
    <xf numFmtId="0" fontId="12" fillId="6" borderId="0" xfId="0" applyFont="1" applyFill="1" applyAlignment="1"/>
    <xf numFmtId="0" fontId="13" fillId="9" borderId="1" xfId="0" applyFont="1" applyFill="1" applyBorder="1" applyAlignment="1"/>
    <xf numFmtId="0" fontId="4" fillId="9" borderId="2" xfId="0" applyFont="1" applyFill="1" applyBorder="1" applyAlignment="1"/>
    <xf numFmtId="0" fontId="4" fillId="9" borderId="1" xfId="0" applyFont="1" applyFill="1" applyBorder="1" applyAlignment="1"/>
    <xf numFmtId="0" fontId="1" fillId="11" borderId="2" xfId="0" applyFont="1" applyFill="1" applyBorder="1" applyAlignment="1"/>
    <xf numFmtId="0" fontId="4" fillId="0" borderId="3" xfId="0" applyFont="1" applyBorder="1" applyAlignment="1">
      <alignment horizontal="center"/>
    </xf>
    <xf numFmtId="164" fontId="4" fillId="0" borderId="4" xfId="0" applyNumberFormat="1" applyFont="1" applyBorder="1" applyAlignment="1">
      <alignment horizontal="center"/>
    </xf>
    <xf numFmtId="165" fontId="4" fillId="0" borderId="1" xfId="0" applyNumberFormat="1" applyFont="1" applyBorder="1" applyAlignment="1">
      <alignment horizontal="right"/>
    </xf>
    <xf numFmtId="0" fontId="2" fillId="10" borderId="0" xfId="0" applyFont="1" applyFill="1" applyAlignment="1"/>
    <xf numFmtId="0" fontId="4" fillId="7" borderId="3" xfId="0" applyFont="1" applyFill="1" applyBorder="1" applyAlignment="1">
      <alignment horizontal="right"/>
    </xf>
    <xf numFmtId="0" fontId="2" fillId="12" borderId="4" xfId="0" applyFont="1" applyFill="1" applyBorder="1" applyAlignment="1"/>
    <xf numFmtId="0" fontId="4" fillId="7" borderId="1" xfId="0" applyFont="1" applyFill="1" applyBorder="1" applyAlignment="1">
      <alignment horizontal="right"/>
    </xf>
    <xf numFmtId="0" fontId="2" fillId="12" borderId="1" xfId="0" applyFont="1" applyFill="1" applyBorder="1" applyAlignment="1"/>
    <xf numFmtId="0" fontId="4" fillId="10" borderId="0" xfId="0" applyFont="1" applyFill="1" applyAlignment="1">
      <alignment horizontal="right"/>
    </xf>
    <xf numFmtId="0" fontId="11" fillId="10" borderId="0" xfId="0" applyFont="1" applyFill="1"/>
    <xf numFmtId="14" fontId="4" fillId="0" borderId="4" xfId="0" applyNumberFormat="1" applyFont="1" applyBorder="1"/>
    <xf numFmtId="49" fontId="4" fillId="0" borderId="4" xfId="0" applyNumberFormat="1" applyFont="1" applyBorder="1" applyAlignment="1">
      <alignment horizontal="center"/>
    </xf>
    <xf numFmtId="12" fontId="4" fillId="0" borderId="1" xfId="0" applyNumberFormat="1" applyFont="1" applyBorder="1" applyAlignment="1">
      <alignment horizontal="right"/>
    </xf>
    <xf numFmtId="0" fontId="5" fillId="3" borderId="0" xfId="0" applyFont="1" applyFill="1" applyAlignment="1">
      <alignment horizontal="center"/>
    </xf>
    <xf numFmtId="0" fontId="0" fillId="0" borderId="0" xfId="0" applyFont="1" applyAlignment="1"/>
    <xf numFmtId="0" fontId="6" fillId="4" borderId="0" xfId="0" applyFont="1" applyFill="1" applyAlignment="1">
      <alignment horizontal="center"/>
    </xf>
    <xf numFmtId="0" fontId="7" fillId="0" borderId="5" xfId="0" applyFont="1" applyBorder="1" applyAlignment="1">
      <alignment horizontal="center"/>
    </xf>
    <xf numFmtId="0" fontId="8" fillId="0" borderId="4" xfId="0" applyFont="1" applyBorder="1"/>
    <xf numFmtId="0" fontId="9" fillId="2" borderId="5" xfId="0" applyFont="1" applyFill="1" applyBorder="1"/>
    <xf numFmtId="0" fontId="11" fillId="2" borderId="5" xfId="0" applyFont="1" applyFill="1" applyBorder="1"/>
    <xf numFmtId="0" fontId="7" fillId="0" borderId="7" xfId="0" applyFont="1" applyBorder="1" applyAlignment="1">
      <alignment horizontal="center"/>
    </xf>
    <xf numFmtId="0" fontId="8" fillId="0" borderId="2" xfId="0" applyFont="1" applyBorder="1"/>
    <xf numFmtId="0" fontId="7" fillId="0" borderId="0" xfId="0" applyFont="1" applyAlignment="1">
      <alignment horizontal="center"/>
    </xf>
    <xf numFmtId="14" fontId="11" fillId="2" borderId="7" xfId="0" applyNumberFormat="1" applyFont="1" applyFill="1" applyBorder="1"/>
    <xf numFmtId="0" fontId="12" fillId="11" borderId="7" xfId="0" applyFont="1" applyFill="1" applyBorder="1" applyAlignment="1">
      <alignment horizontal="center"/>
    </xf>
    <xf numFmtId="0" fontId="8" fillId="0" borderId="8" xfId="0" applyFont="1" applyBorder="1"/>
    <xf numFmtId="0" fontId="13" fillId="7" borderId="5" xfId="0" applyFont="1" applyFill="1" applyBorder="1" applyAlignment="1">
      <alignment vertical="top"/>
    </xf>
    <xf numFmtId="0" fontId="8" fillId="0" borderId="5" xfId="0" applyFont="1" applyBorder="1"/>
    <xf numFmtId="0" fontId="13" fillId="7" borderId="7" xfId="0" applyFont="1" applyFill="1" applyBorder="1" applyAlignment="1">
      <alignment vertical="top"/>
    </xf>
    <xf numFmtId="0" fontId="13" fillId="10"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4"/>
  <sheetViews>
    <sheetView workbookViewId="0">
      <selection activeCell="K6" sqref="K6"/>
    </sheetView>
  </sheetViews>
  <sheetFormatPr defaultColWidth="12.6640625" defaultRowHeight="15.75" customHeight="1" x14ac:dyDescent="0.25"/>
  <sheetData>
    <row r="1" spans="1:10" x14ac:dyDescent="0.25">
      <c r="A1" s="1" t="s">
        <v>0</v>
      </c>
      <c r="B1" s="2"/>
      <c r="C1" s="2"/>
      <c r="D1" s="2"/>
      <c r="E1" s="2"/>
      <c r="F1" s="2"/>
      <c r="G1" s="2"/>
      <c r="H1" s="2"/>
      <c r="I1" s="2"/>
      <c r="J1" s="2"/>
    </row>
    <row r="2" spans="1:10" x14ac:dyDescent="0.25">
      <c r="A2" s="3" t="s">
        <v>1</v>
      </c>
      <c r="B2" s="2"/>
      <c r="C2" s="2"/>
      <c r="D2" s="2"/>
      <c r="E2" s="2"/>
      <c r="F2" s="2"/>
      <c r="G2" s="2"/>
      <c r="H2" s="2"/>
      <c r="I2" s="2"/>
      <c r="J2" s="2"/>
    </row>
    <row r="3" spans="1:10" x14ac:dyDescent="0.25">
      <c r="A3" s="3" t="s">
        <v>2</v>
      </c>
      <c r="B3" s="2"/>
      <c r="C3" s="2"/>
      <c r="D3" s="2"/>
      <c r="E3" s="2"/>
      <c r="F3" s="2"/>
      <c r="G3" s="2"/>
      <c r="H3" s="2"/>
      <c r="I3" s="2"/>
      <c r="J3" s="2"/>
    </row>
    <row r="4" spans="1:10" x14ac:dyDescent="0.25">
      <c r="A4" s="3" t="s">
        <v>3</v>
      </c>
      <c r="B4" s="2"/>
      <c r="C4" s="2"/>
      <c r="D4" s="2"/>
      <c r="E4" s="2"/>
      <c r="F4" s="2"/>
      <c r="G4" s="2"/>
      <c r="H4" s="2"/>
      <c r="I4" s="2"/>
      <c r="J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I98"/>
  <sheetViews>
    <sheetView workbookViewId="0">
      <selection activeCell="E43" sqref="E43"/>
    </sheetView>
  </sheetViews>
  <sheetFormatPr defaultColWidth="12.6640625" defaultRowHeight="15.75" customHeight="1" x14ac:dyDescent="0.25"/>
  <sheetData>
    <row r="2" spans="2:9" ht="15.75" customHeight="1" x14ac:dyDescent="0.3">
      <c r="B2" s="4" t="s">
        <v>4</v>
      </c>
      <c r="C2" s="5" t="s">
        <v>5</v>
      </c>
      <c r="D2" s="5" t="s">
        <v>6</v>
      </c>
      <c r="E2" s="5" t="s">
        <v>7</v>
      </c>
      <c r="F2" s="5" t="s">
        <v>8</v>
      </c>
      <c r="G2" s="5" t="s">
        <v>9</v>
      </c>
      <c r="H2" s="5" t="s">
        <v>10</v>
      </c>
      <c r="I2" s="5" t="s">
        <v>11</v>
      </c>
    </row>
    <row r="3" spans="2:9" ht="15.75" customHeight="1" x14ac:dyDescent="0.3">
      <c r="B3" s="6">
        <v>1</v>
      </c>
      <c r="C3" s="7" t="s">
        <v>12</v>
      </c>
      <c r="D3" s="7" t="s">
        <v>13</v>
      </c>
      <c r="E3" s="7" t="s">
        <v>14</v>
      </c>
      <c r="F3" s="7">
        <v>148</v>
      </c>
      <c r="G3" s="7" t="s">
        <v>15</v>
      </c>
      <c r="H3" s="8">
        <v>31820</v>
      </c>
      <c r="I3" s="7" t="s">
        <v>16</v>
      </c>
    </row>
    <row r="4" spans="2:9" ht="15.75" customHeight="1" x14ac:dyDescent="0.3">
      <c r="B4" s="6">
        <v>2</v>
      </c>
      <c r="C4" s="7" t="s">
        <v>12</v>
      </c>
      <c r="D4" s="7" t="s">
        <v>13</v>
      </c>
      <c r="E4" s="7" t="s">
        <v>17</v>
      </c>
      <c r="F4" s="7">
        <v>148</v>
      </c>
      <c r="G4" s="7" t="s">
        <v>18</v>
      </c>
      <c r="H4" s="8">
        <v>32775</v>
      </c>
      <c r="I4" s="7" t="s">
        <v>19</v>
      </c>
    </row>
    <row r="5" spans="2:9" ht="15.75" customHeight="1" x14ac:dyDescent="0.3">
      <c r="B5" s="6">
        <v>3</v>
      </c>
      <c r="C5" s="7" t="s">
        <v>12</v>
      </c>
      <c r="D5" s="7" t="s">
        <v>13</v>
      </c>
      <c r="E5" s="7" t="s">
        <v>20</v>
      </c>
      <c r="F5" s="7">
        <v>156</v>
      </c>
      <c r="G5" s="7" t="s">
        <v>21</v>
      </c>
      <c r="H5" s="8">
        <v>34459</v>
      </c>
      <c r="I5" s="7" t="s">
        <v>22</v>
      </c>
    </row>
    <row r="6" spans="2:9" ht="15.75" customHeight="1" x14ac:dyDescent="0.3">
      <c r="B6" s="6">
        <v>4</v>
      </c>
      <c r="C6" s="7" t="s">
        <v>12</v>
      </c>
      <c r="D6" s="7" t="s">
        <v>13</v>
      </c>
      <c r="E6" s="7" t="s">
        <v>23</v>
      </c>
      <c r="F6" s="7">
        <v>172</v>
      </c>
      <c r="G6" s="7" t="s">
        <v>21</v>
      </c>
      <c r="H6" s="8">
        <v>32674</v>
      </c>
      <c r="I6" s="7" t="s">
        <v>24</v>
      </c>
    </row>
    <row r="7" spans="2:9" ht="15.75" customHeight="1" x14ac:dyDescent="0.3">
      <c r="B7" s="6">
        <v>5</v>
      </c>
      <c r="C7" s="7" t="s">
        <v>12</v>
      </c>
      <c r="D7" s="7" t="s">
        <v>13</v>
      </c>
      <c r="E7" s="7" t="s">
        <v>25</v>
      </c>
      <c r="F7" s="7">
        <v>144</v>
      </c>
      <c r="G7" s="7" t="s">
        <v>26</v>
      </c>
      <c r="H7" s="8">
        <v>33670</v>
      </c>
      <c r="I7" s="7" t="s">
        <v>27</v>
      </c>
    </row>
    <row r="8" spans="2:9" ht="15.75" customHeight="1" x14ac:dyDescent="0.3">
      <c r="B8" s="6">
        <v>6</v>
      </c>
      <c r="C8" s="7" t="s">
        <v>12</v>
      </c>
      <c r="D8" s="7" t="s">
        <v>13</v>
      </c>
      <c r="E8" s="7" t="s">
        <v>28</v>
      </c>
      <c r="F8" s="7">
        <v>159</v>
      </c>
      <c r="G8" s="7" t="s">
        <v>29</v>
      </c>
      <c r="H8" s="8">
        <v>33610</v>
      </c>
      <c r="I8" s="7" t="s">
        <v>30</v>
      </c>
    </row>
    <row r="9" spans="2:9" ht="15.75" customHeight="1" x14ac:dyDescent="0.3">
      <c r="B9" s="6">
        <v>7</v>
      </c>
      <c r="C9" s="7" t="s">
        <v>12</v>
      </c>
      <c r="D9" s="7" t="s">
        <v>13</v>
      </c>
      <c r="E9" s="7" t="s">
        <v>31</v>
      </c>
      <c r="F9" s="7">
        <v>150</v>
      </c>
      <c r="G9" s="7" t="s">
        <v>32</v>
      </c>
      <c r="H9" s="8">
        <v>33121</v>
      </c>
      <c r="I9" s="7" t="s">
        <v>33</v>
      </c>
    </row>
    <row r="10" spans="2:9" ht="15.75" customHeight="1" x14ac:dyDescent="0.3">
      <c r="B10" s="6">
        <v>8</v>
      </c>
      <c r="C10" s="7" t="s">
        <v>12</v>
      </c>
      <c r="D10" s="7" t="s">
        <v>13</v>
      </c>
      <c r="E10" s="7" t="s">
        <v>34</v>
      </c>
      <c r="F10" s="7">
        <v>156</v>
      </c>
      <c r="G10" s="7" t="s">
        <v>18</v>
      </c>
      <c r="H10" s="8">
        <v>33362</v>
      </c>
      <c r="I10" s="7" t="s">
        <v>35</v>
      </c>
    </row>
    <row r="11" spans="2:9" ht="15.75" customHeight="1" x14ac:dyDescent="0.3">
      <c r="B11" s="6">
        <v>9</v>
      </c>
      <c r="C11" s="7" t="s">
        <v>12</v>
      </c>
      <c r="D11" s="7" t="s">
        <v>13</v>
      </c>
      <c r="E11" s="7" t="s">
        <v>36</v>
      </c>
      <c r="F11" s="7">
        <v>140</v>
      </c>
      <c r="G11" s="7" t="s">
        <v>32</v>
      </c>
      <c r="H11" s="8">
        <v>34703</v>
      </c>
      <c r="I11" s="7" t="s">
        <v>37</v>
      </c>
    </row>
    <row r="12" spans="2:9" ht="15.75" customHeight="1" x14ac:dyDescent="0.3">
      <c r="B12" s="6">
        <v>10</v>
      </c>
      <c r="C12" s="7" t="s">
        <v>12</v>
      </c>
      <c r="D12" s="7" t="s">
        <v>13</v>
      </c>
      <c r="E12" s="7" t="s">
        <v>38</v>
      </c>
      <c r="F12" s="7">
        <v>170</v>
      </c>
      <c r="G12" s="7" t="s">
        <v>15</v>
      </c>
      <c r="H12" s="8">
        <v>32300</v>
      </c>
      <c r="I12" s="7" t="s">
        <v>39</v>
      </c>
    </row>
    <row r="13" spans="2:9" ht="15.75" customHeight="1" x14ac:dyDescent="0.3">
      <c r="B13" s="6">
        <v>11</v>
      </c>
      <c r="C13" s="7" t="s">
        <v>12</v>
      </c>
      <c r="D13" s="7" t="s">
        <v>13</v>
      </c>
      <c r="E13" s="7" t="s">
        <v>40</v>
      </c>
      <c r="F13" s="7">
        <v>180</v>
      </c>
      <c r="G13" s="7" t="s">
        <v>21</v>
      </c>
      <c r="H13" s="8">
        <v>33163</v>
      </c>
      <c r="I13" s="7" t="s">
        <v>41</v>
      </c>
    </row>
    <row r="14" spans="2:9" ht="15.75" customHeight="1" x14ac:dyDescent="0.3">
      <c r="B14" s="6">
        <v>12</v>
      </c>
      <c r="C14" s="7" t="s">
        <v>12</v>
      </c>
      <c r="D14" s="7" t="s">
        <v>13</v>
      </c>
      <c r="E14" s="7" t="s">
        <v>42</v>
      </c>
      <c r="F14" s="7">
        <v>130</v>
      </c>
      <c r="G14" s="7" t="s">
        <v>15</v>
      </c>
      <c r="H14" s="8">
        <v>35031</v>
      </c>
      <c r="I14" s="7" t="s">
        <v>43</v>
      </c>
    </row>
    <row r="15" spans="2:9" ht="15.75" customHeight="1" x14ac:dyDescent="0.3">
      <c r="B15" s="6">
        <v>13</v>
      </c>
      <c r="C15" s="7" t="s">
        <v>12</v>
      </c>
      <c r="D15" s="7" t="s">
        <v>13</v>
      </c>
      <c r="E15" s="7" t="s">
        <v>44</v>
      </c>
      <c r="F15" s="7">
        <v>160</v>
      </c>
      <c r="G15" s="7" t="s">
        <v>15</v>
      </c>
      <c r="H15" s="8">
        <v>33325</v>
      </c>
      <c r="I15" s="7" t="s">
        <v>45</v>
      </c>
    </row>
    <row r="16" spans="2:9" ht="15.75" customHeight="1" x14ac:dyDescent="0.3">
      <c r="B16" s="6">
        <v>14</v>
      </c>
      <c r="C16" s="7" t="s">
        <v>12</v>
      </c>
      <c r="D16" s="7" t="s">
        <v>13</v>
      </c>
      <c r="E16" s="7" t="s">
        <v>46</v>
      </c>
      <c r="F16" s="7">
        <v>155</v>
      </c>
      <c r="G16" s="7" t="s">
        <v>15</v>
      </c>
      <c r="H16" s="8">
        <v>34165</v>
      </c>
      <c r="I16" s="7" t="s">
        <v>47</v>
      </c>
    </row>
    <row r="17" spans="2:9" ht="15.75" customHeight="1" x14ac:dyDescent="0.3">
      <c r="B17" s="6">
        <v>15</v>
      </c>
      <c r="C17" s="7" t="s">
        <v>12</v>
      </c>
      <c r="D17" s="7" t="s">
        <v>13</v>
      </c>
      <c r="E17" s="7" t="s">
        <v>48</v>
      </c>
      <c r="F17" s="7">
        <v>139</v>
      </c>
      <c r="G17" s="7" t="s">
        <v>29</v>
      </c>
      <c r="H17" s="8">
        <v>32282</v>
      </c>
      <c r="I17" s="7" t="s">
        <v>49</v>
      </c>
    </row>
    <row r="18" spans="2:9" ht="15.75" customHeight="1" x14ac:dyDescent="0.3">
      <c r="B18" s="6">
        <v>16</v>
      </c>
      <c r="C18" s="7" t="s">
        <v>12</v>
      </c>
      <c r="D18" s="7" t="s">
        <v>13</v>
      </c>
      <c r="E18" s="7" t="s">
        <v>50</v>
      </c>
      <c r="F18" s="7">
        <v>180</v>
      </c>
      <c r="G18" s="7" t="s">
        <v>29</v>
      </c>
      <c r="H18" s="8">
        <v>33888</v>
      </c>
      <c r="I18" s="7" t="s">
        <v>51</v>
      </c>
    </row>
    <row r="19" spans="2:9" ht="15.75" customHeight="1" x14ac:dyDescent="0.3">
      <c r="B19" s="6">
        <v>17</v>
      </c>
      <c r="C19" s="7" t="s">
        <v>12</v>
      </c>
      <c r="D19" s="7" t="s">
        <v>13</v>
      </c>
      <c r="E19" s="7" t="s">
        <v>52</v>
      </c>
      <c r="F19" s="7">
        <v>167</v>
      </c>
      <c r="G19" s="7" t="s">
        <v>32</v>
      </c>
      <c r="H19" s="8">
        <v>32975</v>
      </c>
      <c r="I19" s="7" t="s">
        <v>53</v>
      </c>
    </row>
    <row r="20" spans="2:9" ht="15.75" customHeight="1" x14ac:dyDescent="0.3">
      <c r="B20" s="6">
        <v>18</v>
      </c>
      <c r="C20" s="7" t="s">
        <v>12</v>
      </c>
      <c r="D20" s="7" t="s">
        <v>13</v>
      </c>
      <c r="E20" s="7" t="s">
        <v>20</v>
      </c>
      <c r="F20" s="7">
        <v>137</v>
      </c>
      <c r="G20" s="7" t="s">
        <v>54</v>
      </c>
      <c r="H20" s="8">
        <v>33268</v>
      </c>
      <c r="I20" s="7" t="s">
        <v>37</v>
      </c>
    </row>
    <row r="21" spans="2:9" ht="15.75" customHeight="1" x14ac:dyDescent="0.3">
      <c r="B21" s="6">
        <v>19</v>
      </c>
      <c r="C21" s="7" t="s">
        <v>12</v>
      </c>
      <c r="D21" s="7" t="s">
        <v>13</v>
      </c>
      <c r="E21" s="7" t="s">
        <v>55</v>
      </c>
      <c r="F21" s="7">
        <v>139</v>
      </c>
      <c r="G21" s="7" t="s">
        <v>18</v>
      </c>
      <c r="H21" s="8">
        <v>31051</v>
      </c>
      <c r="I21" s="7" t="s">
        <v>56</v>
      </c>
    </row>
    <row r="22" spans="2:9" ht="15.75" customHeight="1" x14ac:dyDescent="0.3">
      <c r="B22" s="6">
        <v>20</v>
      </c>
      <c r="C22" s="7" t="s">
        <v>12</v>
      </c>
      <c r="D22" s="7" t="s">
        <v>13</v>
      </c>
      <c r="E22" s="7" t="s">
        <v>57</v>
      </c>
      <c r="F22" s="7">
        <v>144</v>
      </c>
      <c r="G22" s="7" t="s">
        <v>29</v>
      </c>
      <c r="H22" s="8">
        <v>34613</v>
      </c>
      <c r="I22" s="7" t="s">
        <v>58</v>
      </c>
    </row>
    <row r="23" spans="2:9" ht="15.75" customHeight="1" x14ac:dyDescent="0.3">
      <c r="B23" s="6">
        <v>21</v>
      </c>
      <c r="C23" s="7" t="s">
        <v>12</v>
      </c>
      <c r="D23" s="7" t="s">
        <v>13</v>
      </c>
      <c r="E23" s="7" t="s">
        <v>59</v>
      </c>
      <c r="F23" s="7">
        <v>146</v>
      </c>
      <c r="G23" s="7" t="s">
        <v>32</v>
      </c>
      <c r="H23" s="8">
        <v>31630</v>
      </c>
      <c r="I23" s="7" t="s">
        <v>60</v>
      </c>
    </row>
    <row r="24" spans="2:9" ht="15.75" customHeight="1" x14ac:dyDescent="0.3">
      <c r="B24" s="6">
        <v>22</v>
      </c>
      <c r="C24" s="7" t="s">
        <v>12</v>
      </c>
      <c r="D24" s="7" t="s">
        <v>13</v>
      </c>
      <c r="E24" s="7" t="s">
        <v>61</v>
      </c>
      <c r="F24" s="7">
        <v>136</v>
      </c>
      <c r="G24" s="7" t="s">
        <v>32</v>
      </c>
      <c r="H24" s="8">
        <v>32633</v>
      </c>
      <c r="I24" s="7" t="s">
        <v>62</v>
      </c>
    </row>
    <row r="25" spans="2:9" ht="15.75" customHeight="1" x14ac:dyDescent="0.3">
      <c r="B25" s="6">
        <v>23</v>
      </c>
      <c r="C25" s="7" t="s">
        <v>12</v>
      </c>
      <c r="D25" s="7" t="s">
        <v>13</v>
      </c>
      <c r="E25" s="7" t="s">
        <v>63</v>
      </c>
      <c r="F25" s="7">
        <v>160</v>
      </c>
      <c r="G25" s="7" t="s">
        <v>18</v>
      </c>
      <c r="H25" s="8">
        <v>34434</v>
      </c>
      <c r="I25" s="7" t="s">
        <v>64</v>
      </c>
    </row>
    <row r="26" spans="2:9" ht="15.75" customHeight="1" x14ac:dyDescent="0.3">
      <c r="B26" s="6">
        <v>24</v>
      </c>
      <c r="C26" s="7" t="s">
        <v>65</v>
      </c>
      <c r="D26" s="7" t="s">
        <v>13</v>
      </c>
      <c r="E26" s="7" t="s">
        <v>66</v>
      </c>
      <c r="F26" s="7">
        <v>190</v>
      </c>
      <c r="G26" s="7" t="s">
        <v>67</v>
      </c>
      <c r="H26" s="8">
        <v>31778</v>
      </c>
      <c r="I26" s="7" t="s">
        <v>68</v>
      </c>
    </row>
    <row r="27" spans="2:9" ht="14.4" x14ac:dyDescent="0.3">
      <c r="B27" s="6">
        <v>25</v>
      </c>
      <c r="C27" s="7" t="s">
        <v>65</v>
      </c>
      <c r="D27" s="7" t="s">
        <v>13</v>
      </c>
      <c r="E27" s="7" t="s">
        <v>69</v>
      </c>
      <c r="F27" s="7">
        <v>220</v>
      </c>
      <c r="G27" s="7" t="s">
        <v>70</v>
      </c>
      <c r="H27" s="8">
        <v>31467</v>
      </c>
      <c r="I27" s="7" t="s">
        <v>71</v>
      </c>
    </row>
    <row r="28" spans="2:9" ht="14.4" x14ac:dyDescent="0.3">
      <c r="B28" s="6">
        <v>26</v>
      </c>
      <c r="C28" s="7" t="s">
        <v>65</v>
      </c>
      <c r="D28" s="7" t="s">
        <v>13</v>
      </c>
      <c r="E28" s="7" t="s">
        <v>72</v>
      </c>
      <c r="F28" s="7">
        <v>187</v>
      </c>
      <c r="G28" s="7" t="s">
        <v>18</v>
      </c>
      <c r="H28" s="8">
        <v>30440</v>
      </c>
      <c r="I28" s="7" t="s">
        <v>73</v>
      </c>
    </row>
    <row r="29" spans="2:9" ht="14.4" x14ac:dyDescent="0.3">
      <c r="B29" s="6">
        <v>27</v>
      </c>
      <c r="C29" s="7" t="s">
        <v>65</v>
      </c>
      <c r="D29" s="7" t="s">
        <v>13</v>
      </c>
      <c r="E29" s="7" t="s">
        <v>74</v>
      </c>
      <c r="F29" s="7">
        <v>194</v>
      </c>
      <c r="G29" s="7" t="s">
        <v>75</v>
      </c>
      <c r="H29" s="8">
        <v>29536</v>
      </c>
      <c r="I29" s="7" t="s">
        <v>71</v>
      </c>
    </row>
    <row r="30" spans="2:9" ht="14.4" x14ac:dyDescent="0.3">
      <c r="B30" s="6">
        <v>28</v>
      </c>
      <c r="C30" s="7" t="s">
        <v>65</v>
      </c>
      <c r="D30" s="7" t="s">
        <v>13</v>
      </c>
      <c r="E30" s="7" t="s">
        <v>76</v>
      </c>
      <c r="F30" s="7">
        <v>214</v>
      </c>
      <c r="G30" s="7" t="s">
        <v>70</v>
      </c>
      <c r="H30" s="8">
        <v>31636</v>
      </c>
      <c r="I30" s="7" t="s">
        <v>77</v>
      </c>
    </row>
    <row r="31" spans="2:9" ht="14.4" x14ac:dyDescent="0.3">
      <c r="B31" s="6">
        <v>29</v>
      </c>
      <c r="C31" s="7" t="s">
        <v>65</v>
      </c>
      <c r="D31" s="7" t="s">
        <v>13</v>
      </c>
      <c r="E31" s="7" t="s">
        <v>78</v>
      </c>
      <c r="F31" s="7">
        <v>170</v>
      </c>
      <c r="G31" s="7" t="s">
        <v>32</v>
      </c>
      <c r="H31" s="8">
        <v>32940</v>
      </c>
      <c r="I31" s="7" t="s">
        <v>79</v>
      </c>
    </row>
    <row r="32" spans="2:9" ht="14.4" x14ac:dyDescent="0.3">
      <c r="B32" s="6">
        <v>30</v>
      </c>
      <c r="C32" s="7" t="s">
        <v>65</v>
      </c>
      <c r="D32" s="7" t="s">
        <v>13</v>
      </c>
      <c r="E32" s="7" t="s">
        <v>80</v>
      </c>
      <c r="F32" s="7">
        <v>190</v>
      </c>
      <c r="G32" s="7" t="s">
        <v>81</v>
      </c>
      <c r="H32" s="8">
        <v>33624</v>
      </c>
      <c r="I32" s="7" t="s">
        <v>82</v>
      </c>
    </row>
    <row r="33" spans="2:9" ht="14.4" x14ac:dyDescent="0.3">
      <c r="B33" s="6">
        <v>31</v>
      </c>
      <c r="C33" s="7" t="s">
        <v>65</v>
      </c>
      <c r="D33" s="7" t="s">
        <v>13</v>
      </c>
      <c r="E33" s="7" t="s">
        <v>83</v>
      </c>
      <c r="F33" s="7">
        <v>216</v>
      </c>
      <c r="G33" s="7" t="s">
        <v>81</v>
      </c>
      <c r="H33" s="8">
        <v>29930</v>
      </c>
      <c r="I33" s="7" t="s">
        <v>84</v>
      </c>
    </row>
    <row r="34" spans="2:9" ht="14.4" x14ac:dyDescent="0.3">
      <c r="B34" s="6">
        <v>32</v>
      </c>
      <c r="C34" s="7" t="s">
        <v>65</v>
      </c>
      <c r="D34" s="7" t="s">
        <v>13</v>
      </c>
      <c r="E34" s="7" t="s">
        <v>85</v>
      </c>
      <c r="F34" s="7">
        <v>176</v>
      </c>
      <c r="G34" s="7" t="s">
        <v>18</v>
      </c>
      <c r="H34" s="8">
        <v>30318</v>
      </c>
      <c r="I34" s="7" t="s">
        <v>86</v>
      </c>
    </row>
    <row r="35" spans="2:9" ht="14.4" x14ac:dyDescent="0.3">
      <c r="B35" s="6">
        <v>33</v>
      </c>
      <c r="C35" s="7" t="s">
        <v>65</v>
      </c>
      <c r="D35" s="7" t="s">
        <v>13</v>
      </c>
      <c r="E35" s="7" t="s">
        <v>87</v>
      </c>
      <c r="F35" s="7">
        <v>179</v>
      </c>
      <c r="G35" s="7" t="s">
        <v>88</v>
      </c>
      <c r="H35" s="8">
        <v>31307</v>
      </c>
      <c r="I35" s="7" t="s">
        <v>89</v>
      </c>
    </row>
    <row r="36" spans="2:9" ht="14.4" x14ac:dyDescent="0.3">
      <c r="B36" s="6">
        <v>34</v>
      </c>
      <c r="C36" s="7" t="s">
        <v>65</v>
      </c>
      <c r="D36" s="7" t="s">
        <v>13</v>
      </c>
      <c r="E36" s="7" t="s">
        <v>90</v>
      </c>
      <c r="F36" s="7">
        <v>201</v>
      </c>
      <c r="G36" s="7" t="s">
        <v>88</v>
      </c>
      <c r="H36" s="8">
        <v>33045</v>
      </c>
      <c r="I36" s="7" t="s">
        <v>91</v>
      </c>
    </row>
    <row r="37" spans="2:9" ht="14.4" x14ac:dyDescent="0.3">
      <c r="B37" s="6">
        <v>35</v>
      </c>
      <c r="C37" s="7" t="s">
        <v>65</v>
      </c>
      <c r="D37" s="7" t="s">
        <v>13</v>
      </c>
      <c r="E37" s="7" t="s">
        <v>92</v>
      </c>
      <c r="F37" s="7">
        <v>216</v>
      </c>
      <c r="G37" s="7" t="s">
        <v>75</v>
      </c>
      <c r="H37" s="8">
        <v>31135</v>
      </c>
      <c r="I37" s="7" t="s">
        <v>93</v>
      </c>
    </row>
    <row r="38" spans="2:9" ht="14.4" x14ac:dyDescent="0.3">
      <c r="B38" s="6">
        <v>36</v>
      </c>
      <c r="C38" s="7" t="s">
        <v>65</v>
      </c>
      <c r="D38" s="7" t="s">
        <v>13</v>
      </c>
      <c r="E38" s="7" t="s">
        <v>94</v>
      </c>
      <c r="F38" s="7">
        <v>190</v>
      </c>
      <c r="G38" s="7" t="s">
        <v>75</v>
      </c>
      <c r="H38" s="8">
        <v>33436</v>
      </c>
      <c r="I38" s="7" t="s">
        <v>95</v>
      </c>
    </row>
    <row r="39" spans="2:9" ht="14.4" x14ac:dyDescent="0.3">
      <c r="B39" s="6">
        <v>37</v>
      </c>
      <c r="C39" s="7" t="s">
        <v>65</v>
      </c>
      <c r="D39" s="7" t="s">
        <v>13</v>
      </c>
      <c r="E39" s="7" t="s">
        <v>96</v>
      </c>
      <c r="F39" s="7">
        <v>174</v>
      </c>
      <c r="G39" s="7" t="s">
        <v>18</v>
      </c>
      <c r="H39" s="8">
        <v>33750</v>
      </c>
      <c r="I39" s="7" t="s">
        <v>71</v>
      </c>
    </row>
    <row r="40" spans="2:9" ht="14.4" x14ac:dyDescent="0.3">
      <c r="B40" s="6">
        <v>38</v>
      </c>
      <c r="C40" s="7" t="s">
        <v>65</v>
      </c>
      <c r="D40" s="7" t="s">
        <v>13</v>
      </c>
      <c r="E40" s="7" t="s">
        <v>97</v>
      </c>
      <c r="F40" s="7">
        <v>181</v>
      </c>
      <c r="G40" s="7" t="s">
        <v>67</v>
      </c>
      <c r="H40" s="8">
        <v>32102</v>
      </c>
      <c r="I40" s="7" t="s">
        <v>98</v>
      </c>
    </row>
    <row r="41" spans="2:9" ht="14.4" x14ac:dyDescent="0.3">
      <c r="B41" s="6">
        <v>39</v>
      </c>
      <c r="C41" s="7" t="s">
        <v>65</v>
      </c>
      <c r="D41" s="7" t="s">
        <v>13</v>
      </c>
      <c r="E41" s="7" t="s">
        <v>74</v>
      </c>
      <c r="F41" s="7">
        <v>187</v>
      </c>
      <c r="G41" s="7" t="s">
        <v>75</v>
      </c>
      <c r="H41" s="8">
        <v>29497</v>
      </c>
      <c r="I41" s="7" t="s">
        <v>99</v>
      </c>
    </row>
    <row r="42" spans="2:9" ht="14.4" x14ac:dyDescent="0.3">
      <c r="B42" s="6">
        <v>40</v>
      </c>
      <c r="C42" s="7" t="s">
        <v>65</v>
      </c>
      <c r="D42" s="7" t="s">
        <v>13</v>
      </c>
      <c r="E42" s="7" t="s">
        <v>100</v>
      </c>
      <c r="F42" s="7">
        <v>170</v>
      </c>
      <c r="G42" s="7" t="s">
        <v>18</v>
      </c>
      <c r="H42" s="8">
        <v>31766</v>
      </c>
      <c r="I42" s="7" t="s">
        <v>101</v>
      </c>
    </row>
    <row r="43" spans="2:9" ht="14.4" x14ac:dyDescent="0.3">
      <c r="B43" s="6">
        <v>41</v>
      </c>
      <c r="C43" s="7" t="s">
        <v>65</v>
      </c>
      <c r="D43" s="7" t="s">
        <v>13</v>
      </c>
      <c r="E43" s="7" t="s">
        <v>102</v>
      </c>
      <c r="F43" s="7">
        <v>205</v>
      </c>
      <c r="G43" s="7" t="s">
        <v>70</v>
      </c>
      <c r="H43" s="8">
        <v>31847</v>
      </c>
      <c r="I43" s="7" t="s">
        <v>103</v>
      </c>
    </row>
    <row r="44" spans="2:9" ht="14.4" x14ac:dyDescent="0.3">
      <c r="B44" s="6">
        <v>42</v>
      </c>
      <c r="C44" s="7" t="s">
        <v>65</v>
      </c>
      <c r="D44" s="7" t="s">
        <v>13</v>
      </c>
      <c r="E44" s="7" t="s">
        <v>104</v>
      </c>
      <c r="F44" s="7">
        <v>190</v>
      </c>
      <c r="G44" s="7" t="s">
        <v>88</v>
      </c>
      <c r="H44" s="8">
        <v>33268</v>
      </c>
      <c r="I44" s="7" t="s">
        <v>68</v>
      </c>
    </row>
    <row r="45" spans="2:9" ht="14.4" x14ac:dyDescent="0.3">
      <c r="B45" s="6">
        <v>43</v>
      </c>
      <c r="C45" s="7" t="s">
        <v>65</v>
      </c>
      <c r="D45" s="7" t="s">
        <v>13</v>
      </c>
      <c r="E45" s="7" t="s">
        <v>105</v>
      </c>
      <c r="F45" s="7">
        <v>200</v>
      </c>
      <c r="G45" s="7" t="s">
        <v>88</v>
      </c>
      <c r="H45" s="8">
        <v>32842</v>
      </c>
      <c r="I45" s="7" t="s">
        <v>35</v>
      </c>
    </row>
    <row r="46" spans="2:9" ht="14.4" x14ac:dyDescent="0.3">
      <c r="B46" s="6">
        <v>44</v>
      </c>
      <c r="C46" s="7" t="s">
        <v>65</v>
      </c>
      <c r="D46" s="7" t="s">
        <v>13</v>
      </c>
      <c r="E46" s="7" t="s">
        <v>106</v>
      </c>
      <c r="F46" s="7">
        <v>185</v>
      </c>
      <c r="G46" s="7" t="s">
        <v>21</v>
      </c>
      <c r="H46" s="8">
        <v>31583</v>
      </c>
      <c r="I46" s="7" t="s">
        <v>79</v>
      </c>
    </row>
    <row r="47" spans="2:9" ht="14.4" x14ac:dyDescent="0.3">
      <c r="B47" s="6">
        <v>45</v>
      </c>
      <c r="C47" s="7" t="s">
        <v>65</v>
      </c>
      <c r="D47" s="7" t="s">
        <v>13</v>
      </c>
      <c r="E47" s="7" t="s">
        <v>92</v>
      </c>
      <c r="F47" s="7">
        <v>198</v>
      </c>
      <c r="G47" s="7" t="s">
        <v>75</v>
      </c>
      <c r="H47" s="8">
        <v>31921</v>
      </c>
      <c r="I47" s="7" t="s">
        <v>107</v>
      </c>
    </row>
    <row r="48" spans="2:9" ht="14.4" x14ac:dyDescent="0.3">
      <c r="B48" s="6">
        <v>46</v>
      </c>
      <c r="C48" s="7" t="s">
        <v>65</v>
      </c>
      <c r="D48" s="7" t="s">
        <v>13</v>
      </c>
      <c r="E48" s="7" t="s">
        <v>108</v>
      </c>
      <c r="F48" s="7">
        <v>181</v>
      </c>
      <c r="G48" s="7" t="s">
        <v>81</v>
      </c>
      <c r="H48" s="8">
        <v>31666</v>
      </c>
      <c r="I48" s="7" t="s">
        <v>109</v>
      </c>
    </row>
    <row r="49" spans="2:9" ht="14.4" x14ac:dyDescent="0.3">
      <c r="B49" s="6">
        <v>47</v>
      </c>
      <c r="C49" s="7" t="s">
        <v>65</v>
      </c>
      <c r="D49" s="7" t="s">
        <v>13</v>
      </c>
      <c r="E49" s="7" t="s">
        <v>110</v>
      </c>
      <c r="F49" s="7">
        <v>205</v>
      </c>
      <c r="G49" s="7" t="s">
        <v>81</v>
      </c>
      <c r="H49" s="8">
        <v>32975</v>
      </c>
      <c r="I49" s="7" t="s">
        <v>107</v>
      </c>
    </row>
    <row r="50" spans="2:9" ht="14.4" x14ac:dyDescent="0.3">
      <c r="B50" s="6">
        <v>48</v>
      </c>
      <c r="C50" s="7" t="s">
        <v>65</v>
      </c>
      <c r="D50" s="7" t="s">
        <v>13</v>
      </c>
      <c r="E50" s="7" t="s">
        <v>111</v>
      </c>
      <c r="F50" s="7">
        <v>210</v>
      </c>
      <c r="G50" s="7" t="s">
        <v>88</v>
      </c>
      <c r="H50" s="8">
        <v>31654</v>
      </c>
      <c r="I50" s="7" t="s">
        <v>112</v>
      </c>
    </row>
    <row r="51" spans="2:9" ht="14.4" x14ac:dyDescent="0.3">
      <c r="B51" s="6">
        <v>49</v>
      </c>
      <c r="C51" s="7" t="s">
        <v>12</v>
      </c>
      <c r="D51" s="7" t="s">
        <v>113</v>
      </c>
      <c r="E51" s="7" t="s">
        <v>114</v>
      </c>
      <c r="F51" s="7">
        <v>145</v>
      </c>
      <c r="G51" s="7" t="s">
        <v>115</v>
      </c>
      <c r="H51" s="8">
        <v>36167</v>
      </c>
      <c r="I51" s="7" t="s">
        <v>116</v>
      </c>
    </row>
    <row r="52" spans="2:9" ht="14.4" x14ac:dyDescent="0.3">
      <c r="B52" s="6">
        <v>50</v>
      </c>
      <c r="C52" s="7" t="s">
        <v>12</v>
      </c>
      <c r="D52" s="7" t="s">
        <v>113</v>
      </c>
      <c r="E52" s="7" t="s">
        <v>117</v>
      </c>
      <c r="F52" s="7">
        <v>145</v>
      </c>
      <c r="G52" s="7" t="s">
        <v>15</v>
      </c>
      <c r="H52" s="8">
        <v>31889</v>
      </c>
      <c r="I52" s="7" t="s">
        <v>118</v>
      </c>
    </row>
    <row r="53" spans="2:9" ht="14.4" x14ac:dyDescent="0.3">
      <c r="B53" s="6">
        <v>51</v>
      </c>
      <c r="C53" s="7" t="s">
        <v>12</v>
      </c>
      <c r="D53" s="7" t="s">
        <v>113</v>
      </c>
      <c r="E53" s="7" t="s">
        <v>119</v>
      </c>
      <c r="F53" s="7">
        <v>150</v>
      </c>
      <c r="G53" s="7" t="s">
        <v>29</v>
      </c>
      <c r="H53" s="8">
        <v>34300</v>
      </c>
      <c r="I53" s="7" t="s">
        <v>120</v>
      </c>
    </row>
    <row r="54" spans="2:9" ht="14.4" x14ac:dyDescent="0.3">
      <c r="B54" s="6">
        <v>52</v>
      </c>
      <c r="C54" s="7" t="s">
        <v>12</v>
      </c>
      <c r="D54" s="7" t="s">
        <v>113</v>
      </c>
      <c r="E54" s="7" t="s">
        <v>121</v>
      </c>
      <c r="F54" s="7">
        <v>148</v>
      </c>
      <c r="G54" s="7" t="s">
        <v>26</v>
      </c>
      <c r="H54" s="8">
        <v>34880</v>
      </c>
      <c r="I54" s="7" t="s">
        <v>122</v>
      </c>
    </row>
    <row r="55" spans="2:9" ht="14.4" x14ac:dyDescent="0.3">
      <c r="B55" s="6">
        <v>53</v>
      </c>
      <c r="C55" s="7" t="s">
        <v>12</v>
      </c>
      <c r="D55" s="7" t="s">
        <v>113</v>
      </c>
      <c r="E55" s="7" t="s">
        <v>123</v>
      </c>
      <c r="F55" s="7">
        <v>123</v>
      </c>
      <c r="G55" s="7" t="s">
        <v>124</v>
      </c>
      <c r="H55" s="8">
        <v>33749</v>
      </c>
      <c r="I55" s="7" t="s">
        <v>125</v>
      </c>
    </row>
    <row r="56" spans="2:9" ht="14.4" x14ac:dyDescent="0.3">
      <c r="B56" s="6">
        <v>54</v>
      </c>
      <c r="C56" s="7" t="s">
        <v>12</v>
      </c>
      <c r="D56" s="7" t="s">
        <v>113</v>
      </c>
      <c r="E56" s="7" t="s">
        <v>126</v>
      </c>
      <c r="F56" s="7">
        <v>150</v>
      </c>
      <c r="G56" s="7" t="s">
        <v>54</v>
      </c>
      <c r="H56" s="8">
        <v>33371</v>
      </c>
      <c r="I56" s="7" t="s">
        <v>127</v>
      </c>
    </row>
    <row r="57" spans="2:9" ht="14.4" x14ac:dyDescent="0.3">
      <c r="B57" s="6">
        <v>55</v>
      </c>
      <c r="C57" s="7" t="s">
        <v>12</v>
      </c>
      <c r="D57" s="7" t="s">
        <v>113</v>
      </c>
      <c r="E57" s="7" t="s">
        <v>14</v>
      </c>
      <c r="F57" s="7">
        <v>164</v>
      </c>
      <c r="G57" s="7" t="s">
        <v>21</v>
      </c>
      <c r="H57" s="8">
        <v>32023</v>
      </c>
      <c r="I57" s="7" t="s">
        <v>128</v>
      </c>
    </row>
    <row r="58" spans="2:9" ht="14.4" x14ac:dyDescent="0.3">
      <c r="B58" s="6">
        <v>56</v>
      </c>
      <c r="C58" s="7" t="s">
        <v>12</v>
      </c>
      <c r="D58" s="7" t="s">
        <v>113</v>
      </c>
      <c r="E58" s="7" t="s">
        <v>129</v>
      </c>
      <c r="F58" s="7">
        <v>142</v>
      </c>
      <c r="G58" s="7" t="s">
        <v>54</v>
      </c>
      <c r="H58" s="8">
        <v>34961</v>
      </c>
      <c r="I58" s="7" t="s">
        <v>58</v>
      </c>
    </row>
    <row r="59" spans="2:9" ht="14.4" x14ac:dyDescent="0.3">
      <c r="B59" s="6">
        <v>57</v>
      </c>
      <c r="C59" s="7" t="s">
        <v>12</v>
      </c>
      <c r="D59" s="7" t="s">
        <v>113</v>
      </c>
      <c r="E59" s="7" t="s">
        <v>130</v>
      </c>
      <c r="F59" s="7">
        <v>155</v>
      </c>
      <c r="G59" s="7" t="s">
        <v>15</v>
      </c>
      <c r="H59" s="8">
        <v>34508</v>
      </c>
      <c r="I59" s="7" t="s">
        <v>131</v>
      </c>
    </row>
    <row r="60" spans="2:9" ht="14.4" x14ac:dyDescent="0.3">
      <c r="B60" s="6">
        <v>58</v>
      </c>
      <c r="C60" s="7" t="s">
        <v>12</v>
      </c>
      <c r="D60" s="7" t="s">
        <v>113</v>
      </c>
      <c r="E60" s="7" t="s">
        <v>132</v>
      </c>
      <c r="F60" s="7">
        <v>160</v>
      </c>
      <c r="G60" s="7" t="s">
        <v>67</v>
      </c>
      <c r="H60" s="8">
        <v>35186</v>
      </c>
      <c r="I60" s="7" t="s">
        <v>133</v>
      </c>
    </row>
    <row r="61" spans="2:9" ht="14.4" x14ac:dyDescent="0.3">
      <c r="B61" s="6">
        <v>59</v>
      </c>
      <c r="C61" s="7" t="s">
        <v>12</v>
      </c>
      <c r="D61" s="7" t="s">
        <v>113</v>
      </c>
      <c r="E61" s="7" t="s">
        <v>134</v>
      </c>
      <c r="F61" s="7">
        <v>136</v>
      </c>
      <c r="G61" s="7" t="s">
        <v>26</v>
      </c>
      <c r="H61" s="8">
        <v>33478</v>
      </c>
      <c r="I61" s="7" t="s">
        <v>135</v>
      </c>
    </row>
    <row r="62" spans="2:9" ht="14.4" x14ac:dyDescent="0.3">
      <c r="B62" s="6">
        <v>60</v>
      </c>
      <c r="C62" s="7" t="s">
        <v>12</v>
      </c>
      <c r="D62" s="7" t="s">
        <v>113</v>
      </c>
      <c r="E62" s="7" t="s">
        <v>136</v>
      </c>
      <c r="F62" s="7">
        <v>175</v>
      </c>
      <c r="G62" s="7" t="s">
        <v>67</v>
      </c>
      <c r="H62" s="8">
        <v>32701</v>
      </c>
      <c r="I62" s="7" t="s">
        <v>137</v>
      </c>
    </row>
    <row r="63" spans="2:9" ht="14.4" x14ac:dyDescent="0.3">
      <c r="B63" s="6">
        <v>61</v>
      </c>
      <c r="C63" s="7" t="s">
        <v>12</v>
      </c>
      <c r="D63" s="7" t="s">
        <v>113</v>
      </c>
      <c r="E63" s="7" t="s">
        <v>48</v>
      </c>
      <c r="F63" s="7">
        <v>150</v>
      </c>
      <c r="G63" s="7" t="s">
        <v>29</v>
      </c>
      <c r="H63" s="8">
        <v>32692</v>
      </c>
      <c r="I63" s="7" t="s">
        <v>138</v>
      </c>
    </row>
    <row r="64" spans="2:9" ht="14.4" x14ac:dyDescent="0.3">
      <c r="B64" s="6">
        <v>62</v>
      </c>
      <c r="C64" s="7" t="s">
        <v>12</v>
      </c>
      <c r="D64" s="7" t="s">
        <v>113</v>
      </c>
      <c r="E64" s="7" t="s">
        <v>139</v>
      </c>
      <c r="F64" s="7">
        <v>147</v>
      </c>
      <c r="G64" s="7" t="s">
        <v>29</v>
      </c>
      <c r="H64" s="8">
        <v>32692</v>
      </c>
      <c r="I64" s="7" t="s">
        <v>138</v>
      </c>
    </row>
    <row r="65" spans="2:9" ht="14.4" x14ac:dyDescent="0.3">
      <c r="B65" s="6">
        <v>63</v>
      </c>
      <c r="C65" s="7" t="s">
        <v>12</v>
      </c>
      <c r="D65" s="7" t="s">
        <v>113</v>
      </c>
      <c r="E65" s="7" t="s">
        <v>140</v>
      </c>
      <c r="F65" s="7">
        <v>159</v>
      </c>
      <c r="G65" s="7" t="s">
        <v>32</v>
      </c>
      <c r="H65" s="8">
        <v>31843</v>
      </c>
      <c r="I65" s="7" t="s">
        <v>141</v>
      </c>
    </row>
    <row r="66" spans="2:9" ht="14.4" x14ac:dyDescent="0.3">
      <c r="B66" s="6">
        <v>64</v>
      </c>
      <c r="C66" s="7" t="s">
        <v>12</v>
      </c>
      <c r="D66" s="7" t="s">
        <v>113</v>
      </c>
      <c r="E66" s="7" t="s">
        <v>142</v>
      </c>
      <c r="F66" s="7">
        <v>140</v>
      </c>
      <c r="G66" s="7" t="s">
        <v>26</v>
      </c>
      <c r="H66" s="8">
        <v>34856</v>
      </c>
      <c r="I66" s="7" t="s">
        <v>143</v>
      </c>
    </row>
    <row r="67" spans="2:9" ht="14.4" x14ac:dyDescent="0.3">
      <c r="B67" s="6">
        <v>65</v>
      </c>
      <c r="C67" s="7" t="s">
        <v>12</v>
      </c>
      <c r="D67" s="7" t="s">
        <v>113</v>
      </c>
      <c r="E67" s="7" t="s">
        <v>144</v>
      </c>
      <c r="F67" s="7">
        <v>165</v>
      </c>
      <c r="G67" s="7" t="s">
        <v>32</v>
      </c>
      <c r="H67" s="8">
        <v>35062</v>
      </c>
      <c r="I67" s="7" t="s">
        <v>122</v>
      </c>
    </row>
    <row r="68" spans="2:9" ht="14.4" x14ac:dyDescent="0.3">
      <c r="B68" s="6">
        <v>66</v>
      </c>
      <c r="C68" s="7" t="s">
        <v>12</v>
      </c>
      <c r="D68" s="7" t="s">
        <v>113</v>
      </c>
      <c r="E68" s="7" t="s">
        <v>134</v>
      </c>
      <c r="F68" s="7">
        <v>135</v>
      </c>
      <c r="G68" s="7" t="s">
        <v>145</v>
      </c>
      <c r="H68" s="8">
        <v>34118</v>
      </c>
      <c r="I68" s="7" t="s">
        <v>146</v>
      </c>
    </row>
    <row r="69" spans="2:9" ht="14.4" x14ac:dyDescent="0.3">
      <c r="B69" s="6">
        <v>67</v>
      </c>
      <c r="C69" s="7" t="s">
        <v>12</v>
      </c>
      <c r="D69" s="7" t="s">
        <v>113</v>
      </c>
      <c r="E69" s="7" t="s">
        <v>42</v>
      </c>
      <c r="F69" s="7">
        <v>125</v>
      </c>
      <c r="G69" s="7" t="s">
        <v>145</v>
      </c>
      <c r="H69" s="8">
        <v>34134</v>
      </c>
      <c r="I69" s="7" t="s">
        <v>147</v>
      </c>
    </row>
    <row r="70" spans="2:9" ht="14.4" x14ac:dyDescent="0.3">
      <c r="B70" s="6">
        <v>68</v>
      </c>
      <c r="C70" s="7" t="s">
        <v>12</v>
      </c>
      <c r="D70" s="7" t="s">
        <v>113</v>
      </c>
      <c r="E70" s="7" t="s">
        <v>148</v>
      </c>
      <c r="F70" s="7">
        <v>150</v>
      </c>
      <c r="G70" s="7" t="s">
        <v>15</v>
      </c>
      <c r="H70" s="8">
        <v>33606</v>
      </c>
      <c r="I70" s="7" t="s">
        <v>149</v>
      </c>
    </row>
    <row r="71" spans="2:9" ht="14.4" x14ac:dyDescent="0.3">
      <c r="B71" s="6">
        <v>69</v>
      </c>
      <c r="C71" s="7" t="s">
        <v>12</v>
      </c>
      <c r="D71" s="7" t="s">
        <v>113</v>
      </c>
      <c r="E71" s="7" t="s">
        <v>150</v>
      </c>
      <c r="F71" s="7">
        <v>145</v>
      </c>
      <c r="G71" s="7" t="s">
        <v>26</v>
      </c>
      <c r="H71" s="8">
        <v>35618</v>
      </c>
      <c r="I71" s="7" t="s">
        <v>151</v>
      </c>
    </row>
    <row r="72" spans="2:9" ht="14.4" x14ac:dyDescent="0.3">
      <c r="B72" s="6">
        <v>70</v>
      </c>
      <c r="C72" s="7" t="s">
        <v>12</v>
      </c>
      <c r="D72" s="7" t="s">
        <v>113</v>
      </c>
      <c r="E72" s="7" t="s">
        <v>38</v>
      </c>
      <c r="F72" s="7">
        <v>140</v>
      </c>
      <c r="G72" s="7" t="s">
        <v>29</v>
      </c>
      <c r="H72" s="8">
        <v>34337</v>
      </c>
      <c r="I72" s="7" t="s">
        <v>152</v>
      </c>
    </row>
    <row r="73" spans="2:9" ht="14.4" x14ac:dyDescent="0.3">
      <c r="B73" s="6">
        <v>71</v>
      </c>
      <c r="C73" s="7" t="s">
        <v>12</v>
      </c>
      <c r="D73" s="7" t="s">
        <v>113</v>
      </c>
      <c r="E73" s="7" t="s">
        <v>153</v>
      </c>
      <c r="F73" s="7">
        <v>175</v>
      </c>
      <c r="G73" s="7" t="s">
        <v>75</v>
      </c>
      <c r="H73" s="8">
        <v>34447</v>
      </c>
      <c r="I73" s="7" t="s">
        <v>154</v>
      </c>
    </row>
    <row r="74" spans="2:9" ht="14.4" x14ac:dyDescent="0.3">
      <c r="B74" s="6">
        <v>72</v>
      </c>
      <c r="C74" s="7" t="s">
        <v>65</v>
      </c>
      <c r="D74" s="7" t="s">
        <v>113</v>
      </c>
      <c r="E74" s="7" t="s">
        <v>155</v>
      </c>
      <c r="F74" s="7">
        <v>170</v>
      </c>
      <c r="G74" s="7" t="s">
        <v>32</v>
      </c>
      <c r="H74" s="8">
        <v>32367</v>
      </c>
      <c r="I74" s="7" t="s">
        <v>156</v>
      </c>
    </row>
    <row r="75" spans="2:9" ht="14.4" x14ac:dyDescent="0.3">
      <c r="B75" s="6">
        <v>73</v>
      </c>
      <c r="C75" s="7" t="s">
        <v>65</v>
      </c>
      <c r="D75" s="7" t="s">
        <v>113</v>
      </c>
      <c r="E75" s="7" t="s">
        <v>157</v>
      </c>
      <c r="F75" s="7">
        <v>185</v>
      </c>
      <c r="G75" s="7" t="s">
        <v>21</v>
      </c>
      <c r="H75" s="8">
        <v>32654</v>
      </c>
      <c r="I75" s="7" t="s">
        <v>158</v>
      </c>
    </row>
    <row r="76" spans="2:9" ht="14.4" x14ac:dyDescent="0.3">
      <c r="B76" s="6">
        <v>74</v>
      </c>
      <c r="C76" s="7" t="s">
        <v>65</v>
      </c>
      <c r="D76" s="7" t="s">
        <v>113</v>
      </c>
      <c r="E76" s="7" t="s">
        <v>159</v>
      </c>
      <c r="F76" s="7">
        <v>195</v>
      </c>
      <c r="G76" s="7" t="s">
        <v>88</v>
      </c>
      <c r="H76" s="8">
        <v>32538</v>
      </c>
      <c r="I76" s="7" t="s">
        <v>160</v>
      </c>
    </row>
    <row r="77" spans="2:9" ht="14.4" x14ac:dyDescent="0.3">
      <c r="B77" s="6">
        <v>75</v>
      </c>
      <c r="C77" s="7" t="s">
        <v>65</v>
      </c>
      <c r="D77" s="7" t="s">
        <v>113</v>
      </c>
      <c r="E77" s="7" t="s">
        <v>161</v>
      </c>
      <c r="F77" s="7">
        <v>195</v>
      </c>
      <c r="G77" s="7" t="s">
        <v>81</v>
      </c>
      <c r="H77" s="8">
        <v>35418</v>
      </c>
      <c r="I77" s="7" t="s">
        <v>162</v>
      </c>
    </row>
    <row r="78" spans="2:9" ht="14.4" x14ac:dyDescent="0.3">
      <c r="B78" s="6">
        <v>76</v>
      </c>
      <c r="C78" s="7" t="s">
        <v>65</v>
      </c>
      <c r="D78" s="7" t="s">
        <v>113</v>
      </c>
      <c r="E78" s="7" t="s">
        <v>74</v>
      </c>
      <c r="F78" s="7">
        <v>180</v>
      </c>
      <c r="G78" s="7" t="s">
        <v>32</v>
      </c>
      <c r="H78" s="8">
        <v>31441</v>
      </c>
      <c r="I78" s="7" t="s">
        <v>163</v>
      </c>
    </row>
    <row r="79" spans="2:9" ht="14.4" x14ac:dyDescent="0.3">
      <c r="B79" s="6">
        <v>77</v>
      </c>
      <c r="C79" s="7" t="s">
        <v>65</v>
      </c>
      <c r="D79" s="7" t="s">
        <v>113</v>
      </c>
      <c r="E79" s="7" t="s">
        <v>164</v>
      </c>
      <c r="F79" s="7">
        <v>189</v>
      </c>
      <c r="G79" s="7" t="s">
        <v>75</v>
      </c>
      <c r="H79" s="8">
        <v>31893</v>
      </c>
      <c r="I79" s="7" t="s">
        <v>165</v>
      </c>
    </row>
    <row r="80" spans="2:9" ht="14.4" x14ac:dyDescent="0.3">
      <c r="B80" s="6">
        <v>78</v>
      </c>
      <c r="C80" s="7" t="s">
        <v>65</v>
      </c>
      <c r="D80" s="7" t="s">
        <v>113</v>
      </c>
      <c r="E80" s="7" t="s">
        <v>166</v>
      </c>
      <c r="F80" s="7">
        <v>196</v>
      </c>
      <c r="G80" s="7" t="s">
        <v>88</v>
      </c>
      <c r="H80" s="8">
        <v>35164</v>
      </c>
      <c r="I80" s="7" t="s">
        <v>167</v>
      </c>
    </row>
    <row r="81" spans="2:9" ht="14.4" x14ac:dyDescent="0.3">
      <c r="B81" s="6">
        <v>79</v>
      </c>
      <c r="C81" s="7" t="s">
        <v>65</v>
      </c>
      <c r="D81" s="7" t="s">
        <v>113</v>
      </c>
      <c r="E81" s="7" t="s">
        <v>168</v>
      </c>
      <c r="F81" s="7">
        <v>200</v>
      </c>
      <c r="G81" s="7" t="s">
        <v>88</v>
      </c>
      <c r="H81" s="8">
        <v>30883</v>
      </c>
      <c r="I81" s="7" t="s">
        <v>169</v>
      </c>
    </row>
    <row r="82" spans="2:9" ht="14.4" x14ac:dyDescent="0.3">
      <c r="B82" s="6">
        <v>80</v>
      </c>
      <c r="C82" s="7" t="s">
        <v>65</v>
      </c>
      <c r="D82" s="7" t="s">
        <v>113</v>
      </c>
      <c r="E82" s="7" t="s">
        <v>170</v>
      </c>
      <c r="F82" s="7">
        <v>175</v>
      </c>
      <c r="G82" s="7" t="s">
        <v>15</v>
      </c>
      <c r="H82" s="8">
        <v>28873</v>
      </c>
      <c r="I82" s="7" t="s">
        <v>171</v>
      </c>
    </row>
    <row r="83" spans="2:9" ht="14.4" x14ac:dyDescent="0.3">
      <c r="B83" s="6">
        <v>81</v>
      </c>
      <c r="C83" s="7" t="s">
        <v>65</v>
      </c>
      <c r="D83" s="7" t="s">
        <v>113</v>
      </c>
      <c r="E83" s="7" t="s">
        <v>172</v>
      </c>
      <c r="F83" s="7">
        <v>235</v>
      </c>
      <c r="G83" s="7" t="s">
        <v>173</v>
      </c>
      <c r="H83" s="8">
        <v>35477</v>
      </c>
      <c r="I83" s="7" t="s">
        <v>174</v>
      </c>
    </row>
    <row r="84" spans="2:9" ht="14.4" x14ac:dyDescent="0.3">
      <c r="B84" s="6">
        <v>82</v>
      </c>
      <c r="C84" s="7" t="s">
        <v>65</v>
      </c>
      <c r="D84" s="7" t="s">
        <v>113</v>
      </c>
      <c r="E84" s="7" t="s">
        <v>166</v>
      </c>
      <c r="F84" s="7">
        <v>170</v>
      </c>
      <c r="G84" s="7" t="s">
        <v>18</v>
      </c>
      <c r="H84" s="8">
        <v>31275</v>
      </c>
      <c r="I84" s="7" t="s">
        <v>175</v>
      </c>
    </row>
    <row r="85" spans="2:9" ht="14.4" x14ac:dyDescent="0.3">
      <c r="B85" s="6">
        <v>83</v>
      </c>
      <c r="C85" s="7" t="s">
        <v>65</v>
      </c>
      <c r="D85" s="7" t="s">
        <v>113</v>
      </c>
      <c r="E85" s="7" t="s">
        <v>157</v>
      </c>
      <c r="F85" s="7">
        <v>185</v>
      </c>
      <c r="G85" s="7" t="s">
        <v>67</v>
      </c>
      <c r="H85" s="8">
        <v>31438</v>
      </c>
      <c r="I85" s="7" t="s">
        <v>176</v>
      </c>
    </row>
    <row r="86" spans="2:9" ht="14.4" x14ac:dyDescent="0.3">
      <c r="B86" s="6">
        <v>84</v>
      </c>
      <c r="C86" s="7" t="s">
        <v>65</v>
      </c>
      <c r="D86" s="7" t="s">
        <v>113</v>
      </c>
      <c r="E86" s="7" t="s">
        <v>177</v>
      </c>
      <c r="F86" s="7">
        <v>185</v>
      </c>
      <c r="G86" s="7" t="s">
        <v>75</v>
      </c>
      <c r="H86" s="8">
        <v>30894</v>
      </c>
      <c r="I86" s="7" t="s">
        <v>147</v>
      </c>
    </row>
    <row r="87" spans="2:9" ht="14.4" x14ac:dyDescent="0.3">
      <c r="B87" s="6">
        <v>85</v>
      </c>
      <c r="C87" s="7" t="s">
        <v>65</v>
      </c>
      <c r="D87" s="7" t="s">
        <v>113</v>
      </c>
      <c r="E87" s="7" t="s">
        <v>178</v>
      </c>
      <c r="F87" s="7">
        <v>170</v>
      </c>
      <c r="G87" s="7" t="s">
        <v>18</v>
      </c>
      <c r="H87" s="8">
        <v>32226</v>
      </c>
      <c r="I87" s="7" t="s">
        <v>179</v>
      </c>
    </row>
    <row r="88" spans="2:9" ht="14.4" x14ac:dyDescent="0.3">
      <c r="B88" s="6">
        <v>86</v>
      </c>
      <c r="C88" s="7" t="s">
        <v>65</v>
      </c>
      <c r="D88" s="7" t="s">
        <v>113</v>
      </c>
      <c r="E88" s="7" t="s">
        <v>78</v>
      </c>
      <c r="F88" s="7">
        <v>196</v>
      </c>
      <c r="G88" s="7" t="s">
        <v>88</v>
      </c>
      <c r="H88" s="8">
        <v>33319</v>
      </c>
      <c r="I88" s="7" t="s">
        <v>180</v>
      </c>
    </row>
    <row r="89" spans="2:9" ht="14.4" x14ac:dyDescent="0.3">
      <c r="B89" s="6">
        <v>87</v>
      </c>
      <c r="C89" s="7" t="s">
        <v>65</v>
      </c>
      <c r="D89" s="7" t="s">
        <v>113</v>
      </c>
      <c r="E89" s="7" t="s">
        <v>181</v>
      </c>
      <c r="F89" s="7">
        <v>195</v>
      </c>
      <c r="G89" s="7" t="s">
        <v>88</v>
      </c>
      <c r="H89" s="8">
        <v>31633</v>
      </c>
      <c r="I89" s="7" t="s">
        <v>182</v>
      </c>
    </row>
    <row r="90" spans="2:9" ht="14.4" x14ac:dyDescent="0.3">
      <c r="B90" s="6">
        <v>88</v>
      </c>
      <c r="C90" s="7" t="s">
        <v>65</v>
      </c>
      <c r="D90" s="7" t="s">
        <v>113</v>
      </c>
      <c r="E90" s="7" t="s">
        <v>170</v>
      </c>
      <c r="F90" s="7">
        <v>174</v>
      </c>
      <c r="G90" s="7" t="s">
        <v>18</v>
      </c>
      <c r="H90" s="8">
        <v>32295</v>
      </c>
      <c r="I90" s="7" t="s">
        <v>183</v>
      </c>
    </row>
    <row r="91" spans="2:9" ht="14.4" x14ac:dyDescent="0.3">
      <c r="B91" s="6">
        <v>89</v>
      </c>
      <c r="C91" s="7" t="s">
        <v>65</v>
      </c>
      <c r="D91" s="7" t="s">
        <v>113</v>
      </c>
      <c r="E91" s="7" t="s">
        <v>184</v>
      </c>
      <c r="F91" s="7">
        <v>178</v>
      </c>
      <c r="G91" s="7" t="s">
        <v>18</v>
      </c>
      <c r="H91" s="8">
        <v>32195</v>
      </c>
      <c r="I91" s="7" t="s">
        <v>185</v>
      </c>
    </row>
    <row r="92" spans="2:9" ht="14.4" x14ac:dyDescent="0.3">
      <c r="B92" s="6">
        <v>90</v>
      </c>
      <c r="C92" s="7" t="s">
        <v>65</v>
      </c>
      <c r="D92" s="7" t="s">
        <v>113</v>
      </c>
      <c r="E92" s="7" t="s">
        <v>164</v>
      </c>
      <c r="F92" s="7">
        <v>190</v>
      </c>
      <c r="G92" s="7" t="s">
        <v>81</v>
      </c>
      <c r="H92" s="8">
        <v>32202</v>
      </c>
      <c r="I92" s="7" t="s">
        <v>186</v>
      </c>
    </row>
    <row r="93" spans="2:9" ht="14.4" x14ac:dyDescent="0.3">
      <c r="B93" s="6">
        <v>91</v>
      </c>
      <c r="C93" s="7" t="s">
        <v>65</v>
      </c>
      <c r="D93" s="7" t="s">
        <v>113</v>
      </c>
      <c r="E93" s="7" t="s">
        <v>187</v>
      </c>
      <c r="F93" s="7">
        <v>200</v>
      </c>
      <c r="G93" s="7" t="s">
        <v>75</v>
      </c>
      <c r="H93" s="8">
        <v>30294</v>
      </c>
      <c r="I93" s="7" t="s">
        <v>188</v>
      </c>
    </row>
    <row r="94" spans="2:9" ht="14.4" x14ac:dyDescent="0.3">
      <c r="B94" s="6">
        <v>92</v>
      </c>
      <c r="C94" s="7" t="s">
        <v>65</v>
      </c>
      <c r="D94" s="7" t="s">
        <v>113</v>
      </c>
      <c r="E94" s="7" t="s">
        <v>166</v>
      </c>
      <c r="F94" s="7">
        <v>210</v>
      </c>
      <c r="G94" s="7" t="s">
        <v>70</v>
      </c>
      <c r="H94" s="8">
        <v>31880</v>
      </c>
      <c r="I94" s="7" t="s">
        <v>189</v>
      </c>
    </row>
    <row r="95" spans="2:9" ht="14.4" x14ac:dyDescent="0.3">
      <c r="B95" s="6">
        <v>93</v>
      </c>
      <c r="C95" s="7" t="s">
        <v>65</v>
      </c>
      <c r="D95" s="7" t="s">
        <v>113</v>
      </c>
      <c r="E95" s="7" t="s">
        <v>190</v>
      </c>
      <c r="F95" s="7">
        <v>179</v>
      </c>
      <c r="G95" s="7" t="s">
        <v>75</v>
      </c>
      <c r="H95" s="8">
        <v>35683</v>
      </c>
      <c r="I95" s="7" t="s">
        <v>191</v>
      </c>
    </row>
    <row r="96" spans="2:9" ht="14.4" x14ac:dyDescent="0.3">
      <c r="B96" s="6">
        <v>94</v>
      </c>
      <c r="C96" s="7" t="s">
        <v>65</v>
      </c>
      <c r="D96" s="7" t="s">
        <v>113</v>
      </c>
      <c r="E96" s="7" t="s">
        <v>192</v>
      </c>
      <c r="F96" s="7">
        <v>215</v>
      </c>
      <c r="G96" s="7" t="s">
        <v>193</v>
      </c>
      <c r="H96" s="8">
        <v>30189</v>
      </c>
      <c r="I96" s="7" t="s">
        <v>194</v>
      </c>
    </row>
    <row r="97" spans="2:9" ht="14.4" x14ac:dyDescent="0.3">
      <c r="B97" s="6">
        <v>95</v>
      </c>
      <c r="C97" s="7" t="s">
        <v>65</v>
      </c>
      <c r="D97" s="7" t="s">
        <v>113</v>
      </c>
      <c r="E97" s="7" t="s">
        <v>195</v>
      </c>
      <c r="F97" s="7">
        <v>205</v>
      </c>
      <c r="G97" s="7" t="s">
        <v>75</v>
      </c>
      <c r="H97" s="8">
        <v>30733</v>
      </c>
      <c r="I97" s="7" t="s">
        <v>174</v>
      </c>
    </row>
    <row r="98" spans="2:9" ht="14.4" x14ac:dyDescent="0.3">
      <c r="B98" s="6">
        <v>96</v>
      </c>
      <c r="C98" s="7" t="s">
        <v>65</v>
      </c>
      <c r="D98" s="7" t="s">
        <v>113</v>
      </c>
      <c r="E98" s="7" t="s">
        <v>166</v>
      </c>
      <c r="F98" s="7">
        <v>203</v>
      </c>
      <c r="G98" s="7" t="s">
        <v>75</v>
      </c>
      <c r="H98" s="8">
        <v>31727</v>
      </c>
      <c r="I98" s="7" t="s">
        <v>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I17"/>
  <sheetViews>
    <sheetView workbookViewId="0">
      <selection activeCell="G11" sqref="G11"/>
    </sheetView>
  </sheetViews>
  <sheetFormatPr defaultColWidth="12.6640625" defaultRowHeight="15.75" customHeight="1" x14ac:dyDescent="0.25"/>
  <sheetData>
    <row r="3" spans="2:9" ht="15.75" customHeight="1" x14ac:dyDescent="0.3">
      <c r="B3" s="9" t="s">
        <v>197</v>
      </c>
      <c r="C3" s="10"/>
      <c r="D3" s="10"/>
      <c r="E3" s="10"/>
      <c r="F3" s="10"/>
      <c r="G3" s="10"/>
      <c r="H3" s="10"/>
      <c r="I3" s="10"/>
    </row>
    <row r="4" spans="2:9" ht="15.75" customHeight="1" x14ac:dyDescent="0.3">
      <c r="B4" s="11" t="s">
        <v>198</v>
      </c>
      <c r="C4" s="10"/>
      <c r="D4" s="10"/>
      <c r="E4" s="10"/>
      <c r="F4" s="10"/>
      <c r="G4" s="10"/>
      <c r="H4" s="10"/>
      <c r="I4" s="10"/>
    </row>
    <row r="5" spans="2:9" ht="15.75" customHeight="1" x14ac:dyDescent="0.3">
      <c r="B5" s="12"/>
      <c r="C5" s="12"/>
      <c r="D5" s="12"/>
      <c r="E5" s="12"/>
      <c r="F5" s="10"/>
      <c r="G5" s="10"/>
      <c r="H5" s="10"/>
      <c r="I5" s="10"/>
    </row>
    <row r="6" spans="2:9" ht="15.75" customHeight="1" x14ac:dyDescent="0.3">
      <c r="B6" s="13" t="s">
        <v>4</v>
      </c>
      <c r="C6" s="14" t="s">
        <v>7</v>
      </c>
      <c r="D6" s="14" t="s">
        <v>6</v>
      </c>
      <c r="E6" s="14" t="s">
        <v>10</v>
      </c>
      <c r="F6" s="10"/>
      <c r="G6" s="10"/>
      <c r="H6" s="10"/>
      <c r="I6" s="10"/>
    </row>
    <row r="7" spans="2:9" ht="15.75" customHeight="1" x14ac:dyDescent="0.3">
      <c r="B7" s="6">
        <v>3</v>
      </c>
      <c r="C7" s="15" t="str">
        <f>VLOOKUP(B7,'(Q1-Q2)Hockey Team Data'!$B$3:$I$98,4,FALSE)</f>
        <v>Laura</v>
      </c>
      <c r="D7" s="15" t="str">
        <f>VLOOKUP($B7,'(Q1-Q2)Hockey Team Data'!$B$3:$I$98,3,FALSE)</f>
        <v>Canada</v>
      </c>
      <c r="E7" s="47">
        <f>VLOOKUP($B7,'(Q1-Q2)Hockey Team Data'!$B$3:$I$98,7,FALSE)</f>
        <v>34459</v>
      </c>
      <c r="F7" s="10"/>
      <c r="G7" s="10"/>
      <c r="H7" s="10"/>
      <c r="I7" s="10"/>
    </row>
    <row r="8" spans="2:9" ht="15.75" customHeight="1" x14ac:dyDescent="0.3">
      <c r="B8" s="6">
        <v>25</v>
      </c>
      <c r="C8" s="15" t="str">
        <f>VLOOKUP(B8,'(Q1-Q2)Hockey Team Data'!$B$3:$I$98,4,FALSE)</f>
        <v>Wojtek</v>
      </c>
      <c r="D8" s="15" t="str">
        <f>VLOOKUP($B8,'(Q1-Q2)Hockey Team Data'!$B$3:$I$98,3,FALSE)</f>
        <v>Canada</v>
      </c>
      <c r="E8" s="47">
        <f>VLOOKUP($B8,'(Q1-Q2)Hockey Team Data'!$B$3:$I$98,7,FALSE)</f>
        <v>31467</v>
      </c>
      <c r="F8" s="10"/>
      <c r="G8" s="10"/>
      <c r="H8" s="10"/>
      <c r="I8" s="10"/>
    </row>
    <row r="9" spans="2:9" ht="15.75" customHeight="1" x14ac:dyDescent="0.3">
      <c r="B9" s="6">
        <v>34</v>
      </c>
      <c r="C9" s="15" t="str">
        <f>VLOOKUP(B9,'(Q1-Q2)Hockey Team Data'!$B$3:$I$98,4,FALSE)</f>
        <v>Eric</v>
      </c>
      <c r="D9" s="15" t="str">
        <f>VLOOKUP($B9,'(Q1-Q2)Hockey Team Data'!$B$3:$I$98,3,FALSE)</f>
        <v>Canada</v>
      </c>
      <c r="E9" s="47">
        <f>VLOOKUP($B9,'(Q1-Q2)Hockey Team Data'!$B$3:$I$98,7,FALSE)</f>
        <v>33045</v>
      </c>
      <c r="F9" s="10"/>
      <c r="G9" s="10"/>
      <c r="H9" s="10"/>
      <c r="I9" s="10"/>
    </row>
    <row r="10" spans="2:9" ht="15.75" customHeight="1" x14ac:dyDescent="0.3">
      <c r="B10" s="6">
        <v>45</v>
      </c>
      <c r="C10" s="15" t="str">
        <f>VLOOKUP(B10,'(Q1-Q2)Hockey Team Data'!$B$3:$I$98,4,FALSE)</f>
        <v>Maxim</v>
      </c>
      <c r="D10" s="15" t="str">
        <f>VLOOKUP($B10,'(Q1-Q2)Hockey Team Data'!$B$3:$I$98,3,FALSE)</f>
        <v>Canada</v>
      </c>
      <c r="E10" s="47">
        <f>VLOOKUP($B10,'(Q1-Q2)Hockey Team Data'!$B$3:$I$98,7,FALSE)</f>
        <v>31921</v>
      </c>
      <c r="F10" s="10"/>
      <c r="G10" s="10"/>
      <c r="H10" s="10"/>
      <c r="I10" s="10"/>
    </row>
    <row r="11" spans="2:9" ht="15.75" customHeight="1" x14ac:dyDescent="0.3">
      <c r="B11" s="6">
        <v>57</v>
      </c>
      <c r="C11" s="15" t="str">
        <f>VLOOKUP(B11,'(Q1-Q2)Hockey Team Data'!$B$3:$I$98,4,FALSE)</f>
        <v>Nicole</v>
      </c>
      <c r="D11" s="15" t="str">
        <f>VLOOKUP($B11,'(Q1-Q2)Hockey Team Data'!$B$3:$I$98,3,FALSE)</f>
        <v>USA</v>
      </c>
      <c r="E11" s="47">
        <f>VLOOKUP($B11,'(Q1-Q2)Hockey Team Data'!$B$3:$I$98,7,FALSE)</f>
        <v>34508</v>
      </c>
      <c r="F11" s="10"/>
      <c r="G11" s="10"/>
      <c r="H11" s="10"/>
      <c r="I11" s="10"/>
    </row>
    <row r="12" spans="2:9" ht="15.75" customHeight="1" x14ac:dyDescent="0.3">
      <c r="B12" s="6">
        <v>65</v>
      </c>
      <c r="C12" s="15" t="str">
        <f>VLOOKUP(B12,'(Q1-Q2)Hockey Team Data'!$B$3:$I$98,4,FALSE)</f>
        <v>Kelly</v>
      </c>
      <c r="D12" s="15" t="str">
        <f>VLOOKUP($B12,'(Q1-Q2)Hockey Team Data'!$B$3:$I$98,3,FALSE)</f>
        <v>USA</v>
      </c>
      <c r="E12" s="47">
        <f>VLOOKUP($B12,'(Q1-Q2)Hockey Team Data'!$B$3:$I$98,7,FALSE)</f>
        <v>35062</v>
      </c>
      <c r="F12" s="10"/>
      <c r="G12" s="10"/>
      <c r="H12" s="10"/>
      <c r="I12" s="10"/>
    </row>
    <row r="13" spans="2:9" ht="15.75" customHeight="1" x14ac:dyDescent="0.3">
      <c r="B13" s="6">
        <v>71</v>
      </c>
      <c r="C13" s="15" t="str">
        <f>VLOOKUP(B13,'(Q1-Q2)Hockey Team Data'!$B$3:$I$98,4,FALSE)</f>
        <v>Lee</v>
      </c>
      <c r="D13" s="15" t="str">
        <f>VLOOKUP($B13,'(Q1-Q2)Hockey Team Data'!$B$3:$I$98,3,FALSE)</f>
        <v>USA</v>
      </c>
      <c r="E13" s="47">
        <f>VLOOKUP($B13,'(Q1-Q2)Hockey Team Data'!$B$3:$I$98,7,FALSE)</f>
        <v>34447</v>
      </c>
      <c r="F13" s="10"/>
      <c r="G13" s="10"/>
      <c r="H13" s="10"/>
      <c r="I13" s="10"/>
    </row>
    <row r="14" spans="2:9" ht="15.75" customHeight="1" x14ac:dyDescent="0.3">
      <c r="B14" s="6">
        <v>79</v>
      </c>
      <c r="C14" s="15" t="str">
        <f>VLOOKUP(B14,'(Q1-Q2)Hockey Team Data'!$B$3:$I$98,4,FALSE)</f>
        <v>Matt</v>
      </c>
      <c r="D14" s="15" t="str">
        <f>VLOOKUP($B14,'(Q1-Q2)Hockey Team Data'!$B$3:$I$98,3,FALSE)</f>
        <v>USA</v>
      </c>
      <c r="E14" s="47">
        <f>VLOOKUP($B14,'(Q1-Q2)Hockey Team Data'!$B$3:$I$98,7,FALSE)</f>
        <v>30883</v>
      </c>
      <c r="F14" s="10"/>
      <c r="G14" s="10"/>
      <c r="H14" s="10"/>
      <c r="I14" s="10"/>
    </row>
    <row r="15" spans="2:9" ht="15.75" customHeight="1" x14ac:dyDescent="0.3">
      <c r="B15" s="6">
        <v>82</v>
      </c>
      <c r="C15" s="15" t="str">
        <f>VLOOKUP(B15,'(Q1-Q2)Hockey Team Data'!$B$3:$I$98,4,FALSE)</f>
        <v>Ryan</v>
      </c>
      <c r="D15" s="15" t="str">
        <f>VLOOKUP($B15,'(Q1-Q2)Hockey Team Data'!$B$3:$I$98,3,FALSE)</f>
        <v>USA</v>
      </c>
      <c r="E15" s="47">
        <f>VLOOKUP($B15,'(Q1-Q2)Hockey Team Data'!$B$3:$I$98,7,FALSE)</f>
        <v>31275</v>
      </c>
      <c r="F15" s="10"/>
      <c r="G15" s="10"/>
      <c r="H15" s="10"/>
      <c r="I15" s="10"/>
    </row>
    <row r="16" spans="2:9" ht="15.75" customHeight="1" x14ac:dyDescent="0.3">
      <c r="B16" s="6">
        <v>86</v>
      </c>
      <c r="C16" s="15" t="str">
        <f>VLOOKUP(B16,'(Q1-Q2)Hockey Team Data'!$B$3:$I$98,4,FALSE)</f>
        <v>Brandon</v>
      </c>
      <c r="D16" s="15" t="str">
        <f>VLOOKUP($B16,'(Q1-Q2)Hockey Team Data'!$B$3:$I$98,3,FALSE)</f>
        <v>USA</v>
      </c>
      <c r="E16" s="47">
        <f>VLOOKUP($B16,'(Q1-Q2)Hockey Team Data'!$B$3:$I$98,7,FALSE)</f>
        <v>33319</v>
      </c>
      <c r="F16" s="10"/>
      <c r="G16" s="10"/>
      <c r="H16" s="10"/>
      <c r="I16" s="10"/>
    </row>
    <row r="17" spans="2:9" ht="15.75" customHeight="1" x14ac:dyDescent="0.3">
      <c r="B17" s="6">
        <v>90</v>
      </c>
      <c r="C17" s="15" t="str">
        <f>VLOOKUP(B17,'(Q1-Q2)Hockey Team Data'!$B$3:$I$98,4,FALSE)</f>
        <v>Bobby</v>
      </c>
      <c r="D17" s="15" t="str">
        <f>VLOOKUP($B17,'(Q1-Q2)Hockey Team Data'!$B$3:$I$98,3,FALSE)</f>
        <v>USA</v>
      </c>
      <c r="E17" s="47">
        <f>VLOOKUP($B17,'(Q1-Q2)Hockey Team Data'!$B$3:$I$98,7,FALSE)</f>
        <v>32202</v>
      </c>
      <c r="F17" s="10"/>
      <c r="G17" s="10"/>
      <c r="H17" s="10"/>
      <c r="I17"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I14"/>
  <sheetViews>
    <sheetView workbookViewId="0">
      <selection activeCell="D8" sqref="D8"/>
    </sheetView>
  </sheetViews>
  <sheetFormatPr defaultColWidth="12.6640625" defaultRowHeight="15.75" customHeight="1" x14ac:dyDescent="0.25"/>
  <sheetData>
    <row r="3" spans="2:9" ht="15.75" customHeight="1" x14ac:dyDescent="0.3">
      <c r="B3" s="10"/>
      <c r="C3" s="10"/>
      <c r="D3" s="10"/>
      <c r="E3" s="10"/>
      <c r="F3" s="10"/>
      <c r="G3" s="10"/>
      <c r="H3" s="10"/>
      <c r="I3" s="10"/>
    </row>
    <row r="4" spans="2:9" ht="15.75" customHeight="1" x14ac:dyDescent="0.3">
      <c r="B4" s="10"/>
      <c r="C4" s="9" t="s">
        <v>199</v>
      </c>
      <c r="D4" s="10"/>
      <c r="E4" s="10"/>
      <c r="F4" s="10"/>
      <c r="G4" s="10"/>
      <c r="H4" s="10"/>
      <c r="I4" s="10"/>
    </row>
    <row r="5" spans="2:9" ht="15.75" customHeight="1" x14ac:dyDescent="0.3">
      <c r="B5" s="10"/>
      <c r="C5" s="11" t="s">
        <v>200</v>
      </c>
      <c r="D5" s="10"/>
      <c r="E5" s="10"/>
      <c r="F5" s="10"/>
      <c r="G5" s="10"/>
      <c r="H5" s="10"/>
      <c r="I5" s="10"/>
    </row>
    <row r="6" spans="2:9" ht="15.75" customHeight="1" x14ac:dyDescent="0.3">
      <c r="B6" s="10"/>
      <c r="C6" s="12"/>
      <c r="D6" s="12"/>
      <c r="E6" s="12"/>
      <c r="F6" s="12"/>
      <c r="G6" s="12"/>
      <c r="H6" s="10"/>
      <c r="I6" s="10"/>
    </row>
    <row r="7" spans="2:9" ht="15.75" customHeight="1" x14ac:dyDescent="0.3">
      <c r="B7" s="16"/>
      <c r="C7" s="14" t="s">
        <v>7</v>
      </c>
      <c r="D7" s="14" t="s">
        <v>201</v>
      </c>
      <c r="E7" s="14" t="s">
        <v>9</v>
      </c>
      <c r="F7" s="14" t="s">
        <v>5</v>
      </c>
      <c r="G7" s="14" t="s">
        <v>6</v>
      </c>
      <c r="H7" s="10"/>
      <c r="I7" s="10"/>
    </row>
    <row r="8" spans="2:9" ht="15.75" customHeight="1" x14ac:dyDescent="0.3">
      <c r="B8" s="16"/>
      <c r="C8" s="48" t="s">
        <v>102</v>
      </c>
      <c r="D8" s="15">
        <f>INDEX('(Q1-Q2)Hockey Team Data'!$B$3:$I$98, MATCH('Q2.Index_match_lookup'!$C8,'(Q1-Q2)Hockey Team Data'!$E$3:$E$98,0), MATCH('Q2.Index_match_lookup'!D$7,'(Q1-Q2)Hockey Team Data'!$B$2:$I$2,0))</f>
        <v>41</v>
      </c>
      <c r="E8" s="15" t="str">
        <f>INDEX('(Q1-Q2)Hockey Team Data'!$B$3:$I$98, MATCH('Q2.Index_match_lookup'!$C8,'(Q1-Q2)Hockey Team Data'!$E$3:$E$98,0), MATCH('Q2.Index_match_lookup'!E$7,'(Q1-Q2)Hockey Team Data'!$B$2:$I$2,0))</f>
        <v>6'3</v>
      </c>
      <c r="F8" s="15" t="str">
        <f>INDEX('(Q1-Q2)Hockey Team Data'!$B$3:$I$98, MATCH('Q2.Index_match_lookup'!$C8,'(Q1-Q2)Hockey Team Data'!$E$3:$E$98,0), MATCH('Q2.Index_match_lookup'!F$7,'(Q1-Q2)Hockey Team Data'!$B$2:$I$2,0))</f>
        <v>Men</v>
      </c>
      <c r="G8" s="15" t="str">
        <f>INDEX('(Q1-Q2)Hockey Team Data'!$B$3:$I$98, MATCH('Q2.Index_match_lookup'!$C8,'(Q1-Q2)Hockey Team Data'!$E$3:$E$98,0), MATCH('Q2.Index_match_lookup'!G$7,'(Q1-Q2)Hockey Team Data'!$B$2:$I$2,0))</f>
        <v>Canada</v>
      </c>
      <c r="H8" s="10"/>
      <c r="I8" s="10"/>
    </row>
    <row r="9" spans="2:9" ht="15.75" customHeight="1" x14ac:dyDescent="0.3">
      <c r="B9" s="16"/>
      <c r="C9" s="7" t="s">
        <v>104</v>
      </c>
      <c r="D9" s="15">
        <f>INDEX('(Q1-Q2)Hockey Team Data'!$B$3:$I$98, MATCH('Q2.Index_match_lookup'!$C9,'(Q1-Q2)Hockey Team Data'!$E$3:$E$98,0), MATCH('Q2.Index_match_lookup'!D$7,'(Q1-Q2)Hockey Team Data'!$B$2:$I$2,0))</f>
        <v>42</v>
      </c>
      <c r="E9" s="15" t="str">
        <f>INDEX('(Q1-Q2)Hockey Team Data'!$B$3:$I$98, MATCH('Q2.Index_match_lookup'!$C9,'(Q1-Q2)Hockey Team Data'!$E$3:$E$98,0), MATCH('Q2.Index_match_lookup'!E$7,'(Q1-Q2)Hockey Team Data'!$B$2:$I$2,0))</f>
        <v>6'1</v>
      </c>
      <c r="F9" s="15" t="str">
        <f>INDEX('(Q1-Q2)Hockey Team Data'!$B$3:$I$98, MATCH('Q2.Index_match_lookup'!$C9,'(Q1-Q2)Hockey Team Data'!$E$3:$E$98,0), MATCH('Q2.Index_match_lookup'!F$7,'(Q1-Q2)Hockey Team Data'!$B$2:$I$2,0))</f>
        <v>Men</v>
      </c>
      <c r="G9" s="15" t="str">
        <f>INDEX('(Q1-Q2)Hockey Team Data'!$B$3:$I$98, MATCH('Q2.Index_match_lookup'!$C9,'(Q1-Q2)Hockey Team Data'!$E$3:$E$98,0), MATCH('Q2.Index_match_lookup'!G$7,'(Q1-Q2)Hockey Team Data'!$B$2:$I$2,0))</f>
        <v>Canada</v>
      </c>
      <c r="H9" s="10"/>
      <c r="I9" s="10"/>
    </row>
    <row r="10" spans="2:9" ht="15.75" customHeight="1" x14ac:dyDescent="0.3">
      <c r="B10" s="16"/>
      <c r="C10" s="7" t="s">
        <v>105</v>
      </c>
      <c r="D10" s="15">
        <f>INDEX('(Q1-Q2)Hockey Team Data'!$B$3:$I$98, MATCH('Q2.Index_match_lookup'!$C10,'(Q1-Q2)Hockey Team Data'!$E$3:$E$98,0), MATCH('Q2.Index_match_lookup'!D$7,'(Q1-Q2)Hockey Team Data'!$B$2:$I$2,0))</f>
        <v>43</v>
      </c>
      <c r="E10" s="15" t="str">
        <f>INDEX('(Q1-Q2)Hockey Team Data'!$B$3:$I$98, MATCH('Q2.Index_match_lookup'!$C10,'(Q1-Q2)Hockey Team Data'!$E$3:$E$98,0), MATCH('Q2.Index_match_lookup'!E$7,'(Q1-Q2)Hockey Team Data'!$B$2:$I$2,0))</f>
        <v>6'1</v>
      </c>
      <c r="F10" s="15" t="str">
        <f>INDEX('(Q1-Q2)Hockey Team Data'!$B$3:$I$98, MATCH('Q2.Index_match_lookup'!$C10,'(Q1-Q2)Hockey Team Data'!$E$3:$E$98,0), MATCH('Q2.Index_match_lookup'!F$7,'(Q1-Q2)Hockey Team Data'!$B$2:$I$2,0))</f>
        <v>Men</v>
      </c>
      <c r="G10" s="15" t="str">
        <f>INDEX('(Q1-Q2)Hockey Team Data'!$B$3:$I$98, MATCH('Q2.Index_match_lookup'!$C10,'(Q1-Q2)Hockey Team Data'!$E$3:$E$98,0), MATCH('Q2.Index_match_lookup'!G$7,'(Q1-Q2)Hockey Team Data'!$B$2:$I$2,0))</f>
        <v>Canada</v>
      </c>
      <c r="H10" s="10"/>
      <c r="I10" s="10"/>
    </row>
    <row r="11" spans="2:9" ht="15.75" customHeight="1" x14ac:dyDescent="0.3">
      <c r="B11" s="16"/>
      <c r="C11" s="7" t="s">
        <v>61</v>
      </c>
      <c r="D11" s="15">
        <f>INDEX('(Q1-Q2)Hockey Team Data'!$B$3:$I$98, MATCH('Q2.Index_match_lookup'!$C11,'(Q1-Q2)Hockey Team Data'!$E$3:$E$98,0), MATCH('Q2.Index_match_lookup'!D$7,'(Q1-Q2)Hockey Team Data'!$B$2:$I$2,0))</f>
        <v>22</v>
      </c>
      <c r="E11" s="15" t="str">
        <f>INDEX('(Q1-Q2)Hockey Team Data'!$B$3:$I$98, MATCH('Q2.Index_match_lookup'!$C11,'(Q1-Q2)Hockey Team Data'!$E$3:$E$98,0), MATCH('Q2.Index_match_lookup'!E$7,'(Q1-Q2)Hockey Team Data'!$B$2:$I$2,0))</f>
        <v>5'8</v>
      </c>
      <c r="F11" s="15" t="str">
        <f>INDEX('(Q1-Q2)Hockey Team Data'!$B$3:$I$98, MATCH('Q2.Index_match_lookup'!$C11,'(Q1-Q2)Hockey Team Data'!$E$3:$E$98,0), MATCH('Q2.Index_match_lookup'!F$7,'(Q1-Q2)Hockey Team Data'!$B$2:$I$2,0))</f>
        <v>Women</v>
      </c>
      <c r="G11" s="15" t="str">
        <f>INDEX('(Q1-Q2)Hockey Team Data'!$B$3:$I$98, MATCH('Q2.Index_match_lookup'!$C11,'(Q1-Q2)Hockey Team Data'!$E$3:$E$98,0), MATCH('Q2.Index_match_lookup'!G$7,'(Q1-Q2)Hockey Team Data'!$B$2:$I$2,0))</f>
        <v>Canada</v>
      </c>
      <c r="H11" s="10"/>
      <c r="I11" s="10"/>
    </row>
    <row r="12" spans="2:9" ht="15.75" customHeight="1" x14ac:dyDescent="0.3">
      <c r="B12" s="16"/>
      <c r="C12" s="7" t="s">
        <v>63</v>
      </c>
      <c r="D12" s="15">
        <f>INDEX('(Q1-Q2)Hockey Team Data'!$B$3:$I$98, MATCH('Q2.Index_match_lookup'!$C12,'(Q1-Q2)Hockey Team Data'!$E$3:$E$98,0), MATCH('Q2.Index_match_lookup'!D$7,'(Q1-Q2)Hockey Team Data'!$B$2:$I$2,0))</f>
        <v>23</v>
      </c>
      <c r="E12" s="15" t="str">
        <f>INDEX('(Q1-Q2)Hockey Team Data'!$B$3:$I$98, MATCH('Q2.Index_match_lookup'!$C12,'(Q1-Q2)Hockey Team Data'!$E$3:$E$98,0), MATCH('Q2.Index_match_lookup'!E$7,'(Q1-Q2)Hockey Team Data'!$B$2:$I$2,0))</f>
        <v>5'9</v>
      </c>
      <c r="F12" s="15" t="str">
        <f>INDEX('(Q1-Q2)Hockey Team Data'!$B$3:$I$98, MATCH('Q2.Index_match_lookup'!$C12,'(Q1-Q2)Hockey Team Data'!$E$3:$E$98,0), MATCH('Q2.Index_match_lookup'!F$7,'(Q1-Q2)Hockey Team Data'!$B$2:$I$2,0))</f>
        <v>Women</v>
      </c>
      <c r="G12" s="15" t="str">
        <f>INDEX('(Q1-Q2)Hockey Team Data'!$B$3:$I$98, MATCH('Q2.Index_match_lookup'!$C12,'(Q1-Q2)Hockey Team Data'!$E$3:$E$98,0), MATCH('Q2.Index_match_lookup'!G$7,'(Q1-Q2)Hockey Team Data'!$B$2:$I$2,0))</f>
        <v>Canada</v>
      </c>
      <c r="H12" s="10"/>
      <c r="I12" s="10"/>
    </row>
    <row r="13" spans="2:9" ht="15.75" customHeight="1" x14ac:dyDescent="0.3">
      <c r="B13" s="16"/>
      <c r="C13" s="7" t="s">
        <v>80</v>
      </c>
      <c r="D13" s="15">
        <f>INDEX('(Q1-Q2)Hockey Team Data'!$B$3:$I$98, MATCH('Q2.Index_match_lookup'!$C13,'(Q1-Q2)Hockey Team Data'!$E$3:$E$98,0), MATCH('Q2.Index_match_lookup'!D$7,'(Q1-Q2)Hockey Team Data'!$B$2:$I$2,0))</f>
        <v>30</v>
      </c>
      <c r="E13" s="15" t="str">
        <f>INDEX('(Q1-Q2)Hockey Team Data'!$B$3:$I$98, MATCH('Q2.Index_match_lookup'!$C13,'(Q1-Q2)Hockey Team Data'!$E$3:$E$98,0), MATCH('Q2.Index_match_lookup'!E$7,'(Q1-Q2)Hockey Team Data'!$B$2:$I$2,0))</f>
        <v>6'2</v>
      </c>
      <c r="F13" s="15" t="str">
        <f>INDEX('(Q1-Q2)Hockey Team Data'!$B$3:$I$98, MATCH('Q2.Index_match_lookup'!$C13,'(Q1-Q2)Hockey Team Data'!$E$3:$E$98,0), MATCH('Q2.Index_match_lookup'!F$7,'(Q1-Q2)Hockey Team Data'!$B$2:$I$2,0))</f>
        <v>Men</v>
      </c>
      <c r="G13" s="15" t="str">
        <f>INDEX('(Q1-Q2)Hockey Team Data'!$B$3:$I$98, MATCH('Q2.Index_match_lookup'!$C13,'(Q1-Q2)Hockey Team Data'!$E$3:$E$98,0), MATCH('Q2.Index_match_lookup'!G$7,'(Q1-Q2)Hockey Team Data'!$B$2:$I$2,0))</f>
        <v>Canada</v>
      </c>
      <c r="H13" s="10"/>
      <c r="I13" s="10"/>
    </row>
    <row r="14" spans="2:9" ht="15.75" customHeight="1" x14ac:dyDescent="0.3">
      <c r="B14" s="16"/>
      <c r="C14" s="7" t="s">
        <v>83</v>
      </c>
      <c r="D14" s="15">
        <f>INDEX('(Q1-Q2)Hockey Team Data'!$B$3:$I$98, MATCH('Q2.Index_match_lookup'!$C14,'(Q1-Q2)Hockey Team Data'!$E$3:$E$98,0), MATCH('Q2.Index_match_lookup'!D$7,'(Q1-Q2)Hockey Team Data'!$B$2:$I$2,0))</f>
        <v>31</v>
      </c>
      <c r="E14" s="15" t="str">
        <f>INDEX('(Q1-Q2)Hockey Team Data'!$B$3:$I$98, MATCH('Q2.Index_match_lookup'!$C14,'(Q1-Q2)Hockey Team Data'!$E$3:$E$98,0), MATCH('Q2.Index_match_lookup'!E$7,'(Q1-Q2)Hockey Team Data'!$B$2:$I$2,0))</f>
        <v>6'2</v>
      </c>
      <c r="F14" s="15" t="str">
        <f>INDEX('(Q1-Q2)Hockey Team Data'!$B$3:$I$98, MATCH('Q2.Index_match_lookup'!$C14,'(Q1-Q2)Hockey Team Data'!$E$3:$E$98,0), MATCH('Q2.Index_match_lookup'!F$7,'(Q1-Q2)Hockey Team Data'!$B$2:$I$2,0))</f>
        <v>Men</v>
      </c>
      <c r="G14" s="15" t="str">
        <f>INDEX('(Q1-Q2)Hockey Team Data'!$B$3:$I$98, MATCH('Q2.Index_match_lookup'!$C14,'(Q1-Q2)Hockey Team Data'!$E$3:$E$98,0), MATCH('Q2.Index_match_lookup'!G$7,'(Q1-Q2)Hockey Team Data'!$B$2:$I$2,0))</f>
        <v>Canada</v>
      </c>
      <c r="H14" s="10"/>
      <c r="I14" s="1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Z16"/>
  <sheetViews>
    <sheetView tabSelected="1" topLeftCell="C1" workbookViewId="0">
      <selection activeCell="F8" sqref="F8:G8"/>
    </sheetView>
  </sheetViews>
  <sheetFormatPr defaultColWidth="12.6640625" defaultRowHeight="15.75" customHeight="1" x14ac:dyDescent="0.25"/>
  <sheetData>
    <row r="3" spans="2:26" ht="15.75" customHeight="1" x14ac:dyDescent="0.3">
      <c r="B3" s="10"/>
      <c r="C3" s="10"/>
      <c r="D3" s="10"/>
      <c r="E3" s="10"/>
      <c r="F3" s="10"/>
      <c r="G3" s="10"/>
      <c r="H3" s="10"/>
      <c r="I3" s="10"/>
      <c r="J3" s="10"/>
      <c r="K3" s="10"/>
      <c r="L3" s="10"/>
      <c r="M3" s="10"/>
      <c r="N3" s="10"/>
      <c r="O3" s="10"/>
      <c r="P3" s="10"/>
      <c r="Q3" s="10"/>
      <c r="R3" s="10"/>
      <c r="S3" s="10"/>
      <c r="T3" s="10"/>
      <c r="U3" s="10"/>
      <c r="V3" s="10"/>
      <c r="W3" s="10"/>
      <c r="X3" s="10"/>
      <c r="Y3" s="10"/>
      <c r="Z3" s="10"/>
    </row>
    <row r="4" spans="2:26" ht="15.75" customHeight="1" x14ac:dyDescent="0.45">
      <c r="B4" s="10"/>
      <c r="C4" s="50" t="s">
        <v>202</v>
      </c>
      <c r="D4" s="51"/>
      <c r="E4" s="51"/>
      <c r="F4" s="51"/>
      <c r="G4" s="51"/>
      <c r="H4" s="51"/>
      <c r="I4" s="51"/>
      <c r="J4" s="10"/>
      <c r="K4" s="10"/>
      <c r="L4" s="10"/>
      <c r="M4" s="10"/>
      <c r="N4" s="10"/>
      <c r="O4" s="10"/>
      <c r="P4" s="10"/>
      <c r="Q4" s="10"/>
      <c r="R4" s="10"/>
      <c r="S4" s="10"/>
      <c r="T4" s="10"/>
      <c r="U4" s="10"/>
      <c r="V4" s="10"/>
      <c r="W4" s="10"/>
      <c r="X4" s="10"/>
      <c r="Y4" s="10"/>
      <c r="Z4" s="10"/>
    </row>
    <row r="5" spans="2:26" ht="15.75" customHeight="1" x14ac:dyDescent="0.3">
      <c r="B5" s="10"/>
      <c r="C5" s="10"/>
      <c r="D5" s="10"/>
      <c r="E5" s="10"/>
      <c r="F5" s="10"/>
      <c r="G5" s="10"/>
      <c r="H5" s="10"/>
      <c r="I5" s="10"/>
      <c r="J5" s="10"/>
      <c r="K5" s="10"/>
      <c r="L5" s="10"/>
      <c r="M5" s="10"/>
      <c r="N5" s="10"/>
      <c r="O5" s="10"/>
      <c r="P5" s="10"/>
      <c r="Q5" s="10"/>
      <c r="R5" s="10"/>
      <c r="S5" s="10"/>
      <c r="T5" s="10"/>
      <c r="U5" s="10"/>
      <c r="V5" s="10"/>
      <c r="W5" s="10"/>
      <c r="X5" s="10"/>
      <c r="Y5" s="10"/>
      <c r="Z5" s="10"/>
    </row>
    <row r="6" spans="2:26" ht="15.75" customHeight="1" x14ac:dyDescent="0.4">
      <c r="B6" s="10"/>
      <c r="C6" s="52" t="s">
        <v>203</v>
      </c>
      <c r="D6" s="51"/>
      <c r="E6" s="51"/>
      <c r="F6" s="51"/>
      <c r="G6" s="51"/>
      <c r="H6" s="51"/>
      <c r="I6" s="10"/>
      <c r="J6" s="10"/>
      <c r="K6" s="10"/>
      <c r="L6" s="10"/>
      <c r="M6" s="10"/>
      <c r="N6" s="10"/>
      <c r="O6" s="10"/>
      <c r="P6" s="10"/>
      <c r="Q6" s="10"/>
      <c r="R6" s="10"/>
      <c r="S6" s="10"/>
      <c r="T6" s="10"/>
      <c r="U6" s="10"/>
      <c r="V6" s="10"/>
      <c r="W6" s="10"/>
      <c r="X6" s="10"/>
      <c r="Y6" s="10"/>
      <c r="Z6" s="10"/>
    </row>
    <row r="7" spans="2:26" ht="15.75" customHeight="1" x14ac:dyDescent="0.3">
      <c r="B7" s="10"/>
      <c r="C7" s="10"/>
      <c r="D7" s="12"/>
      <c r="E7" s="12"/>
      <c r="F7" s="12"/>
      <c r="G7" s="12"/>
      <c r="H7" s="10"/>
      <c r="I7" s="10"/>
      <c r="J7" s="10"/>
      <c r="K7" s="10"/>
      <c r="L7" s="10"/>
      <c r="M7" s="10"/>
      <c r="N7" s="10"/>
      <c r="O7" s="10"/>
      <c r="P7" s="10"/>
      <c r="Q7" s="10"/>
      <c r="R7" s="10"/>
      <c r="S7" s="10"/>
      <c r="T7" s="10"/>
      <c r="U7" s="10"/>
      <c r="V7" s="10"/>
      <c r="W7" s="10"/>
      <c r="X7" s="10"/>
      <c r="Y7" s="10"/>
      <c r="Z7" s="10"/>
    </row>
    <row r="8" spans="2:26" ht="15.75" customHeight="1" x14ac:dyDescent="0.35">
      <c r="B8" s="10"/>
      <c r="C8" s="16"/>
      <c r="D8" s="53" t="s">
        <v>7</v>
      </c>
      <c r="E8" s="54"/>
      <c r="F8" s="55"/>
      <c r="G8" s="54"/>
      <c r="H8" s="10"/>
      <c r="I8" s="17" t="s">
        <v>204</v>
      </c>
      <c r="J8" s="10"/>
      <c r="K8" s="10"/>
      <c r="L8" s="10"/>
      <c r="M8" s="10"/>
      <c r="N8" s="10"/>
      <c r="O8" s="10"/>
      <c r="P8" s="10"/>
      <c r="Q8" s="10"/>
      <c r="R8" s="10"/>
      <c r="S8" s="10"/>
      <c r="T8" s="10"/>
      <c r="U8" s="10"/>
      <c r="V8" s="10"/>
      <c r="W8" s="10"/>
      <c r="X8" s="10"/>
      <c r="Y8" s="10"/>
      <c r="Z8" s="10"/>
    </row>
    <row r="9" spans="2:26" ht="15.75" customHeight="1" x14ac:dyDescent="0.3">
      <c r="B9" s="10"/>
      <c r="C9" s="10"/>
      <c r="D9" s="12"/>
      <c r="E9" s="12"/>
      <c r="F9" s="12"/>
      <c r="G9" s="12"/>
      <c r="H9" s="10"/>
      <c r="I9" s="10"/>
      <c r="J9" s="10"/>
      <c r="K9" s="10"/>
      <c r="L9" s="10"/>
      <c r="M9" s="10"/>
      <c r="N9" s="10"/>
      <c r="O9" s="10"/>
      <c r="P9" s="10"/>
      <c r="Q9" s="10"/>
      <c r="R9" s="10"/>
      <c r="S9" s="10"/>
      <c r="T9" s="10"/>
      <c r="U9" s="10"/>
      <c r="V9" s="10"/>
      <c r="W9" s="10"/>
      <c r="X9" s="10"/>
      <c r="Y9" s="10"/>
      <c r="Z9" s="10"/>
    </row>
    <row r="10" spans="2:26" ht="15.75" customHeight="1" x14ac:dyDescent="0.35">
      <c r="B10" s="10"/>
      <c r="C10" s="16"/>
      <c r="D10" s="53" t="s">
        <v>205</v>
      </c>
      <c r="E10" s="54"/>
      <c r="F10" s="56"/>
      <c r="G10" s="54"/>
      <c r="H10" s="10"/>
      <c r="I10" s="17" t="s">
        <v>206</v>
      </c>
      <c r="J10" s="10"/>
      <c r="K10" s="10"/>
      <c r="L10" s="10"/>
      <c r="M10" s="10"/>
      <c r="N10" s="10"/>
      <c r="O10" s="10"/>
      <c r="P10" s="10"/>
      <c r="Q10" s="10"/>
      <c r="R10" s="10"/>
      <c r="S10" s="10"/>
      <c r="T10" s="10"/>
      <c r="U10" s="10"/>
      <c r="V10" s="10"/>
      <c r="W10" s="10"/>
      <c r="X10" s="10"/>
      <c r="Y10" s="10"/>
      <c r="Z10" s="10"/>
    </row>
    <row r="11" spans="2:26" ht="15.75" customHeight="1" x14ac:dyDescent="0.3">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2:26" ht="15.75" customHeight="1" x14ac:dyDescent="0.35">
      <c r="B12" s="10"/>
      <c r="C12" s="10"/>
      <c r="D12" s="57" t="s">
        <v>207</v>
      </c>
      <c r="E12" s="58"/>
      <c r="F12" s="60"/>
      <c r="G12" s="58"/>
      <c r="H12" s="10"/>
      <c r="I12" s="17" t="s">
        <v>208</v>
      </c>
      <c r="J12" s="10"/>
      <c r="K12" s="10"/>
      <c r="L12" s="10"/>
      <c r="M12" s="10"/>
      <c r="N12" s="10"/>
      <c r="O12" s="10"/>
      <c r="P12" s="10"/>
      <c r="Q12" s="10"/>
      <c r="R12" s="10"/>
      <c r="S12" s="10"/>
      <c r="T12" s="10"/>
      <c r="U12" s="10"/>
      <c r="V12" s="10"/>
      <c r="W12" s="10"/>
      <c r="X12" s="10"/>
      <c r="Y12" s="10"/>
      <c r="Z12" s="10"/>
    </row>
    <row r="13" spans="2:26" ht="15.75" customHeight="1" x14ac:dyDescent="0.3">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2:26" ht="15.75" customHeight="1" x14ac:dyDescent="0.35">
      <c r="B14" s="10"/>
      <c r="C14" s="10"/>
      <c r="D14" s="59"/>
      <c r="E14" s="51"/>
      <c r="F14" s="51"/>
      <c r="G14" s="51"/>
      <c r="H14" s="10"/>
      <c r="I14" s="17"/>
      <c r="J14" s="10"/>
      <c r="K14" s="10"/>
      <c r="L14" s="10"/>
      <c r="M14" s="10"/>
      <c r="N14" s="10"/>
      <c r="O14" s="10"/>
      <c r="P14" s="10"/>
      <c r="Q14" s="10"/>
      <c r="R14" s="10"/>
      <c r="S14" s="10"/>
      <c r="T14" s="10"/>
      <c r="U14" s="10"/>
      <c r="V14" s="10"/>
      <c r="W14" s="10"/>
      <c r="X14" s="10"/>
      <c r="Y14" s="10"/>
      <c r="Z14" s="10"/>
    </row>
    <row r="15" spans="2:26" ht="15.75" customHeight="1" x14ac:dyDescent="0.3">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2:26" ht="15.75" customHeight="1" x14ac:dyDescent="0.35">
      <c r="B16" s="10"/>
      <c r="C16" s="10"/>
      <c r="D16" s="59"/>
      <c r="E16" s="51"/>
      <c r="F16" s="51"/>
      <c r="G16" s="51"/>
      <c r="H16" s="10"/>
      <c r="I16" s="17"/>
      <c r="J16" s="10"/>
      <c r="K16" s="10"/>
      <c r="L16" s="10"/>
      <c r="M16" s="10"/>
      <c r="N16" s="10"/>
      <c r="O16" s="10"/>
      <c r="P16" s="10"/>
      <c r="Q16" s="10"/>
      <c r="R16" s="10"/>
      <c r="S16" s="10"/>
      <c r="T16" s="10"/>
      <c r="U16" s="10"/>
      <c r="V16" s="10"/>
      <c r="W16" s="10"/>
      <c r="X16" s="10"/>
      <c r="Y16" s="10"/>
      <c r="Z16" s="10"/>
    </row>
  </sheetData>
  <mergeCells count="12">
    <mergeCell ref="D12:E12"/>
    <mergeCell ref="D14:E14"/>
    <mergeCell ref="F14:G14"/>
    <mergeCell ref="D16:E16"/>
    <mergeCell ref="F16:G16"/>
    <mergeCell ref="F12:G12"/>
    <mergeCell ref="C4:I4"/>
    <mergeCell ref="C6:H6"/>
    <mergeCell ref="D8:E8"/>
    <mergeCell ref="F8:G8"/>
    <mergeCell ref="D10:E10"/>
    <mergeCell ref="F10:G10"/>
  </mergeCells>
  <dataValidations count="3">
    <dataValidation type="textLength" allowBlank="1" showInputMessage="1" showErrorMessage="1" errorTitle="Error" error="Enter name with in 5-12  characters" promptTitle="Enter Name" prompt="_x000a_" sqref="F8:G8">
      <formula1>5</formula1>
      <formula2>12</formula2>
    </dataValidation>
    <dataValidation type="whole" showInputMessage="1" showErrorMessage="1" errorTitle="Error" error="Enter whole numbers only" promptTitle="Enter Number" prompt=" " sqref="F10:G10">
      <formula1>1000000000</formula1>
      <formula2>9999999999</formula2>
    </dataValidation>
    <dataValidation type="date" allowBlank="1" showInputMessage="1" showErrorMessage="1" errorTitle="Error" error="You are not eligible" promptTitle="Enter DOB" prompt=" " sqref="F12:G12">
      <formula1>34700</formula1>
      <formula2>44562</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60"/>
  <sheetViews>
    <sheetView topLeftCell="G1" workbookViewId="0">
      <selection activeCell="J9" sqref="J9"/>
    </sheetView>
  </sheetViews>
  <sheetFormatPr defaultColWidth="12.6640625" defaultRowHeight="15.75" customHeight="1" x14ac:dyDescent="0.25"/>
  <cols>
    <col min="3" max="3" width="17.21875" customWidth="1"/>
    <col min="10" max="10" width="84" customWidth="1"/>
    <col min="11" max="11" width="20" customWidth="1"/>
    <col min="12" max="12" width="20.6640625" customWidth="1"/>
  </cols>
  <sheetData>
    <row r="1" spans="1:23" ht="15.75" customHeight="1" x14ac:dyDescent="0.3">
      <c r="A1" s="18" t="s">
        <v>209</v>
      </c>
      <c r="B1" s="19" t="s">
        <v>210</v>
      </c>
      <c r="C1" s="19" t="s">
        <v>211</v>
      </c>
      <c r="D1" s="19" t="s">
        <v>212</v>
      </c>
      <c r="E1" s="19" t="s">
        <v>213</v>
      </c>
      <c r="F1" s="19" t="s">
        <v>214</v>
      </c>
      <c r="G1" s="19" t="s">
        <v>215</v>
      </c>
      <c r="H1" s="2"/>
      <c r="I1" s="2"/>
      <c r="J1" s="20" t="s">
        <v>216</v>
      </c>
      <c r="K1" s="2"/>
      <c r="L1" s="2"/>
      <c r="M1" s="2"/>
      <c r="N1" s="2"/>
      <c r="O1" s="2"/>
      <c r="P1" s="2"/>
      <c r="Q1" s="2"/>
      <c r="R1" s="2"/>
      <c r="S1" s="2"/>
      <c r="T1" s="2"/>
      <c r="U1" s="2"/>
      <c r="V1" s="2"/>
      <c r="W1" s="2"/>
    </row>
    <row r="2" spans="1:23" ht="15.75" customHeight="1" x14ac:dyDescent="0.3">
      <c r="A2" s="21" t="s">
        <v>217</v>
      </c>
      <c r="B2" s="22" t="s">
        <v>218</v>
      </c>
      <c r="C2" s="22" t="s">
        <v>219</v>
      </c>
      <c r="D2" s="23">
        <v>74.69</v>
      </c>
      <c r="E2" s="23">
        <v>7</v>
      </c>
      <c r="F2" s="22" t="s">
        <v>220</v>
      </c>
      <c r="G2" s="22" t="s">
        <v>221</v>
      </c>
      <c r="H2" s="2"/>
      <c r="I2" s="2"/>
      <c r="J2" s="24" t="s">
        <v>222</v>
      </c>
      <c r="K2" s="25" t="s">
        <v>223</v>
      </c>
      <c r="L2" s="26"/>
      <c r="M2" s="26"/>
      <c r="N2" s="26"/>
      <c r="O2" s="26"/>
      <c r="P2" s="26"/>
      <c r="Q2" s="26"/>
      <c r="R2" s="27"/>
      <c r="S2" s="28"/>
      <c r="T2" s="28"/>
      <c r="U2" s="2"/>
      <c r="V2" s="2"/>
      <c r="W2" s="2"/>
    </row>
    <row r="3" spans="1:23" ht="15.75" customHeight="1" x14ac:dyDescent="0.3">
      <c r="A3" s="21" t="s">
        <v>224</v>
      </c>
      <c r="B3" s="22" t="s">
        <v>218</v>
      </c>
      <c r="C3" s="22" t="s">
        <v>225</v>
      </c>
      <c r="D3" s="23">
        <v>15.28</v>
      </c>
      <c r="E3" s="23">
        <v>5</v>
      </c>
      <c r="F3" s="22" t="s">
        <v>226</v>
      </c>
      <c r="G3" s="22" t="s">
        <v>227</v>
      </c>
      <c r="H3" s="2"/>
      <c r="I3" s="2"/>
      <c r="J3" s="29" t="s">
        <v>228</v>
      </c>
      <c r="K3" s="30">
        <f>COUNTIF(F2:F57, "January")</f>
        <v>13</v>
      </c>
      <c r="L3" s="28" t="s">
        <v>271</v>
      </c>
      <c r="M3" s="28"/>
      <c r="N3" s="28"/>
      <c r="O3" s="28"/>
      <c r="P3" s="28"/>
      <c r="Q3" s="28"/>
      <c r="R3" s="28"/>
      <c r="S3" s="28"/>
      <c r="T3" s="28"/>
      <c r="U3" s="28"/>
      <c r="V3" s="2"/>
      <c r="W3" s="2"/>
    </row>
    <row r="4" spans="1:23" ht="15.75" customHeight="1" x14ac:dyDescent="0.3">
      <c r="A4" s="21" t="s">
        <v>217</v>
      </c>
      <c r="B4" s="22" t="s">
        <v>229</v>
      </c>
      <c r="C4" s="22" t="s">
        <v>230</v>
      </c>
      <c r="D4" s="23">
        <v>46.33</v>
      </c>
      <c r="E4" s="23">
        <v>7</v>
      </c>
      <c r="F4" s="22" t="s">
        <v>226</v>
      </c>
      <c r="G4" s="22" t="s">
        <v>231</v>
      </c>
      <c r="H4" s="2"/>
      <c r="I4" s="2"/>
      <c r="J4" s="29" t="s">
        <v>232</v>
      </c>
      <c r="K4" s="30">
        <f>COUNTIF(C2:C57,"Food and beverages")</f>
        <v>9</v>
      </c>
      <c r="L4" s="28"/>
      <c r="M4" s="28"/>
      <c r="N4" s="28"/>
      <c r="O4" s="28"/>
      <c r="P4" s="28"/>
      <c r="Q4" s="28"/>
      <c r="R4" s="28"/>
      <c r="S4" s="28"/>
      <c r="T4" s="28"/>
      <c r="U4" s="28"/>
      <c r="V4" s="2"/>
      <c r="W4" s="2"/>
    </row>
    <row r="5" spans="1:23" ht="15.75" customHeight="1" x14ac:dyDescent="0.3">
      <c r="A5" s="21" t="s">
        <v>217</v>
      </c>
      <c r="B5" s="22" t="s">
        <v>229</v>
      </c>
      <c r="C5" s="22" t="s">
        <v>219</v>
      </c>
      <c r="D5" s="23">
        <v>58.22</v>
      </c>
      <c r="E5" s="23">
        <v>8</v>
      </c>
      <c r="F5" s="22" t="s">
        <v>220</v>
      </c>
      <c r="G5" s="22" t="s">
        <v>221</v>
      </c>
      <c r="H5" s="2"/>
      <c r="I5" s="2"/>
      <c r="J5" s="31" t="s">
        <v>233</v>
      </c>
      <c r="K5" s="30">
        <f>SUMPRODUCT((G2:G57= G36)+ (G2:G57= G48), D2:D57, E2:E57)</f>
        <v>11849.24</v>
      </c>
      <c r="L5" s="28"/>
      <c r="M5" s="28"/>
      <c r="N5" s="28"/>
      <c r="O5" s="28"/>
      <c r="P5" s="28"/>
      <c r="Q5" s="28"/>
      <c r="R5" s="28"/>
      <c r="S5" s="28"/>
      <c r="T5" s="28"/>
      <c r="U5" s="28"/>
      <c r="V5" s="2"/>
      <c r="W5" s="2"/>
    </row>
    <row r="6" spans="1:23" ht="15.75" customHeight="1" x14ac:dyDescent="0.3">
      <c r="A6" s="21" t="s">
        <v>217</v>
      </c>
      <c r="B6" s="22" t="s">
        <v>229</v>
      </c>
      <c r="C6" s="22" t="s">
        <v>234</v>
      </c>
      <c r="D6" s="23">
        <v>86.31</v>
      </c>
      <c r="E6" s="23">
        <v>7</v>
      </c>
      <c r="F6" s="22" t="s">
        <v>235</v>
      </c>
      <c r="G6" s="22" t="s">
        <v>221</v>
      </c>
      <c r="H6" s="2"/>
      <c r="I6" s="2"/>
      <c r="J6" s="32"/>
      <c r="K6" s="28"/>
      <c r="L6" s="28"/>
      <c r="M6" s="28"/>
      <c r="N6" s="28"/>
      <c r="O6" s="28"/>
      <c r="P6" s="28"/>
      <c r="Q6" s="28"/>
      <c r="R6" s="28"/>
      <c r="S6" s="28"/>
      <c r="T6" s="28"/>
      <c r="U6" s="28"/>
      <c r="V6" s="2"/>
      <c r="W6" s="2"/>
    </row>
    <row r="7" spans="1:23" ht="15.75" customHeight="1" x14ac:dyDescent="0.3">
      <c r="A7" s="21" t="s">
        <v>224</v>
      </c>
      <c r="B7" s="22" t="s">
        <v>229</v>
      </c>
      <c r="C7" s="22" t="s">
        <v>225</v>
      </c>
      <c r="D7" s="23">
        <v>85.39</v>
      </c>
      <c r="E7" s="23">
        <v>7</v>
      </c>
      <c r="F7" s="22" t="s">
        <v>226</v>
      </c>
      <c r="G7" s="22" t="s">
        <v>221</v>
      </c>
      <c r="H7" s="2"/>
      <c r="I7" s="2"/>
      <c r="L7" s="28"/>
      <c r="M7" s="28"/>
      <c r="N7" s="28"/>
      <c r="O7" s="28"/>
      <c r="P7" s="28"/>
      <c r="Q7" s="28"/>
      <c r="R7" s="28"/>
      <c r="S7" s="28"/>
      <c r="T7" s="28"/>
      <c r="U7" s="28"/>
      <c r="V7" s="2"/>
      <c r="W7" s="2"/>
    </row>
    <row r="8" spans="1:23" ht="15.75" customHeight="1" x14ac:dyDescent="0.3">
      <c r="A8" s="21" t="s">
        <v>217</v>
      </c>
      <c r="B8" s="22" t="s">
        <v>218</v>
      </c>
      <c r="C8" s="22" t="s">
        <v>225</v>
      </c>
      <c r="D8" s="23">
        <v>68.84</v>
      </c>
      <c r="E8" s="23">
        <v>6</v>
      </c>
      <c r="F8" s="22" t="s">
        <v>235</v>
      </c>
      <c r="G8" s="22" t="s">
        <v>221</v>
      </c>
      <c r="H8" s="2"/>
      <c r="I8" s="2"/>
      <c r="L8" s="28"/>
      <c r="M8" s="28"/>
      <c r="N8" s="28"/>
      <c r="O8" s="28"/>
      <c r="P8" s="28"/>
      <c r="Q8" s="28"/>
      <c r="R8" s="28"/>
      <c r="S8" s="28"/>
      <c r="T8" s="28"/>
      <c r="U8" s="28"/>
      <c r="V8" s="2"/>
      <c r="W8" s="2"/>
    </row>
    <row r="9" spans="1:23" ht="15.75" customHeight="1" x14ac:dyDescent="0.3">
      <c r="A9" s="21" t="s">
        <v>224</v>
      </c>
      <c r="B9" s="22" t="s">
        <v>218</v>
      </c>
      <c r="C9" s="22" t="s">
        <v>230</v>
      </c>
      <c r="D9" s="23">
        <v>73.56</v>
      </c>
      <c r="E9" s="23">
        <v>10</v>
      </c>
      <c r="F9" s="22" t="s">
        <v>235</v>
      </c>
      <c r="G9" s="22" t="s">
        <v>221</v>
      </c>
      <c r="H9" s="2"/>
      <c r="I9" s="2"/>
      <c r="J9" s="29" t="s">
        <v>272</v>
      </c>
      <c r="K9" s="29"/>
      <c r="L9" s="2"/>
      <c r="M9" s="2"/>
      <c r="N9" s="2"/>
      <c r="O9" s="2"/>
      <c r="P9" s="2"/>
      <c r="Q9" s="2"/>
      <c r="R9" s="2"/>
      <c r="S9" s="2"/>
      <c r="T9" s="2"/>
      <c r="U9" s="2"/>
      <c r="V9" s="2"/>
      <c r="W9" s="2"/>
    </row>
    <row r="10" spans="1:23" ht="15.75" customHeight="1" x14ac:dyDescent="0.3">
      <c r="A10" s="21" t="s">
        <v>217</v>
      </c>
      <c r="B10" s="22" t="s">
        <v>218</v>
      </c>
      <c r="C10" s="22" t="s">
        <v>219</v>
      </c>
      <c r="D10" s="23">
        <v>36.26</v>
      </c>
      <c r="E10" s="23">
        <v>2</v>
      </c>
      <c r="F10" s="22" t="s">
        <v>220</v>
      </c>
      <c r="G10" s="22" t="s">
        <v>231</v>
      </c>
      <c r="H10" s="2"/>
      <c r="I10" s="2"/>
      <c r="J10" s="22" t="s">
        <v>220</v>
      </c>
      <c r="K10" s="22" t="s">
        <v>221</v>
      </c>
      <c r="L10" s="2"/>
      <c r="M10" s="2"/>
      <c r="N10" s="2"/>
      <c r="O10" s="2"/>
      <c r="P10" s="2"/>
      <c r="Q10" s="2"/>
      <c r="R10" s="2"/>
      <c r="S10" s="2"/>
      <c r="T10" s="2"/>
      <c r="U10" s="2"/>
      <c r="V10" s="2"/>
      <c r="W10" s="2"/>
    </row>
    <row r="11" spans="1:23" ht="15.75" customHeight="1" x14ac:dyDescent="0.3">
      <c r="A11" s="21" t="s">
        <v>236</v>
      </c>
      <c r="B11" s="22" t="s">
        <v>218</v>
      </c>
      <c r="C11" s="22" t="s">
        <v>237</v>
      </c>
      <c r="D11" s="23">
        <v>54.84</v>
      </c>
      <c r="E11" s="23">
        <v>3</v>
      </c>
      <c r="F11" s="22" t="s">
        <v>235</v>
      </c>
      <c r="G11" s="22" t="s">
        <v>231</v>
      </c>
      <c r="H11" s="2"/>
      <c r="I11" s="2"/>
      <c r="J11" s="22" t="s">
        <v>220</v>
      </c>
      <c r="K11" s="22" t="s">
        <v>221</v>
      </c>
      <c r="L11" s="2"/>
      <c r="M11" s="2"/>
      <c r="N11" s="2"/>
      <c r="O11" s="2"/>
      <c r="P11" s="2"/>
      <c r="Q11" s="2"/>
      <c r="R11" s="2"/>
      <c r="S11" s="2"/>
      <c r="T11" s="2"/>
      <c r="U11" s="2"/>
      <c r="V11" s="2"/>
      <c r="W11" s="2"/>
    </row>
    <row r="12" spans="1:23" ht="15.75" customHeight="1" x14ac:dyDescent="0.3">
      <c r="A12" s="21" t="s">
        <v>236</v>
      </c>
      <c r="B12" s="22" t="s">
        <v>218</v>
      </c>
      <c r="C12" s="22" t="s">
        <v>238</v>
      </c>
      <c r="D12" s="23">
        <v>14.48</v>
      </c>
      <c r="E12" s="23">
        <v>4</v>
      </c>
      <c r="F12" s="22" t="s">
        <v>235</v>
      </c>
      <c r="G12" s="22" t="s">
        <v>221</v>
      </c>
      <c r="H12" s="2"/>
      <c r="I12" s="2"/>
      <c r="J12" s="22" t="s">
        <v>220</v>
      </c>
      <c r="K12" s="22" t="s">
        <v>231</v>
      </c>
      <c r="L12" s="2"/>
      <c r="M12" s="2"/>
      <c r="N12" s="2"/>
      <c r="O12" s="2"/>
      <c r="P12" s="2"/>
      <c r="Q12" s="2"/>
      <c r="R12" s="2"/>
      <c r="S12" s="2"/>
      <c r="T12" s="2"/>
      <c r="U12" s="2"/>
      <c r="V12" s="2"/>
      <c r="W12" s="2"/>
    </row>
    <row r="13" spans="1:23" ht="15.75" customHeight="1" x14ac:dyDescent="0.3">
      <c r="A13" s="21" t="s">
        <v>236</v>
      </c>
      <c r="B13" s="22" t="s">
        <v>229</v>
      </c>
      <c r="C13" s="22" t="s">
        <v>225</v>
      </c>
      <c r="D13" s="23">
        <v>25.51</v>
      </c>
      <c r="E13" s="23">
        <v>4</v>
      </c>
      <c r="F13" s="22" t="s">
        <v>226</v>
      </c>
      <c r="G13" s="22" t="s">
        <v>227</v>
      </c>
      <c r="H13" s="2"/>
      <c r="I13" s="2"/>
      <c r="J13" s="22" t="s">
        <v>220</v>
      </c>
      <c r="K13" s="22" t="s">
        <v>227</v>
      </c>
      <c r="L13" s="2"/>
      <c r="M13" s="2"/>
      <c r="N13" s="2"/>
      <c r="O13" s="2"/>
      <c r="P13" s="2"/>
      <c r="Q13" s="2"/>
      <c r="R13" s="2"/>
      <c r="S13" s="2"/>
      <c r="T13" s="2"/>
      <c r="U13" s="2"/>
      <c r="V13" s="2"/>
      <c r="W13" s="2"/>
    </row>
    <row r="14" spans="1:23" ht="15.75" customHeight="1" x14ac:dyDescent="0.3">
      <c r="A14" s="21" t="s">
        <v>217</v>
      </c>
      <c r="B14" s="22" t="s">
        <v>218</v>
      </c>
      <c r="C14" s="22" t="s">
        <v>225</v>
      </c>
      <c r="D14" s="23">
        <v>46.95</v>
      </c>
      <c r="E14" s="23">
        <v>5</v>
      </c>
      <c r="F14" s="22" t="s">
        <v>235</v>
      </c>
      <c r="G14" s="22" t="s">
        <v>221</v>
      </c>
      <c r="H14" s="2"/>
      <c r="I14" s="2"/>
      <c r="J14" s="22" t="s">
        <v>220</v>
      </c>
      <c r="K14" s="22" t="s">
        <v>231</v>
      </c>
      <c r="L14" s="2"/>
      <c r="M14" s="2"/>
      <c r="N14" s="2"/>
      <c r="O14" s="2"/>
      <c r="P14" s="2"/>
      <c r="Q14" s="2"/>
      <c r="R14" s="2"/>
      <c r="S14" s="2"/>
      <c r="T14" s="2"/>
      <c r="U14" s="2"/>
      <c r="V14" s="2"/>
      <c r="W14" s="2"/>
    </row>
    <row r="15" spans="1:23" ht="15.75" customHeight="1" x14ac:dyDescent="0.3">
      <c r="A15" s="21" t="s">
        <v>217</v>
      </c>
      <c r="B15" s="22" t="s">
        <v>229</v>
      </c>
      <c r="C15" s="22" t="s">
        <v>237</v>
      </c>
      <c r="D15" s="23">
        <v>43.19</v>
      </c>
      <c r="E15" s="23">
        <v>10</v>
      </c>
      <c r="F15" s="22" t="s">
        <v>235</v>
      </c>
      <c r="G15" s="22" t="s">
        <v>221</v>
      </c>
      <c r="H15" s="2"/>
      <c r="I15" s="2"/>
      <c r="J15" s="22" t="s">
        <v>220</v>
      </c>
      <c r="K15" s="22" t="s">
        <v>231</v>
      </c>
      <c r="L15" s="2"/>
      <c r="M15" s="2"/>
      <c r="N15" s="2"/>
      <c r="O15" s="2"/>
      <c r="P15" s="2"/>
      <c r="Q15" s="2"/>
      <c r="R15" s="2"/>
      <c r="S15" s="2"/>
      <c r="T15" s="2"/>
      <c r="U15" s="2"/>
      <c r="V15" s="2"/>
      <c r="W15" s="2"/>
    </row>
    <row r="16" spans="1:23" ht="15.75" customHeight="1" x14ac:dyDescent="0.3">
      <c r="A16" s="21" t="s">
        <v>217</v>
      </c>
      <c r="B16" s="22" t="s">
        <v>218</v>
      </c>
      <c r="C16" s="22" t="s">
        <v>219</v>
      </c>
      <c r="D16" s="23">
        <v>71.38</v>
      </c>
      <c r="E16" s="23">
        <v>10</v>
      </c>
      <c r="F16" s="22" t="s">
        <v>226</v>
      </c>
      <c r="G16" s="22" t="s">
        <v>227</v>
      </c>
      <c r="H16" s="2"/>
      <c r="I16" s="2"/>
      <c r="J16" s="22" t="s">
        <v>220</v>
      </c>
      <c r="K16" s="22" t="s">
        <v>227</v>
      </c>
      <c r="L16" s="2"/>
      <c r="M16" s="2"/>
      <c r="N16" s="2"/>
      <c r="O16" s="2"/>
      <c r="P16" s="2"/>
      <c r="Q16" s="2"/>
      <c r="R16" s="2"/>
      <c r="S16" s="2"/>
      <c r="T16" s="2"/>
      <c r="U16" s="2"/>
      <c r="V16" s="2"/>
      <c r="W16" s="2"/>
    </row>
    <row r="17" spans="1:23" ht="15.75" customHeight="1" x14ac:dyDescent="0.3">
      <c r="A17" s="21" t="s">
        <v>236</v>
      </c>
      <c r="B17" s="22" t="s">
        <v>218</v>
      </c>
      <c r="C17" s="22" t="s">
        <v>234</v>
      </c>
      <c r="D17" s="23">
        <v>93.72</v>
      </c>
      <c r="E17" s="23">
        <v>6</v>
      </c>
      <c r="F17" s="22" t="s">
        <v>220</v>
      </c>
      <c r="G17" s="22" t="s">
        <v>227</v>
      </c>
      <c r="H17" s="2"/>
      <c r="I17" s="2"/>
      <c r="J17" s="22" t="s">
        <v>220</v>
      </c>
      <c r="K17" s="22" t="s">
        <v>227</v>
      </c>
      <c r="L17" s="2"/>
      <c r="M17" s="2"/>
      <c r="N17" s="2"/>
      <c r="O17" s="2"/>
      <c r="P17" s="2"/>
      <c r="Q17" s="2"/>
      <c r="R17" s="2"/>
      <c r="S17" s="2"/>
      <c r="T17" s="2"/>
      <c r="U17" s="2"/>
      <c r="V17" s="2"/>
      <c r="W17" s="2"/>
    </row>
    <row r="18" spans="1:23" ht="15.75" customHeight="1" x14ac:dyDescent="0.3">
      <c r="A18" s="21" t="s">
        <v>217</v>
      </c>
      <c r="B18" s="22" t="s">
        <v>218</v>
      </c>
      <c r="C18" s="22" t="s">
        <v>219</v>
      </c>
      <c r="D18" s="23">
        <v>68.930000000000007</v>
      </c>
      <c r="E18" s="23">
        <v>7</v>
      </c>
      <c r="F18" s="22" t="s">
        <v>226</v>
      </c>
      <c r="G18" s="22" t="s">
        <v>231</v>
      </c>
      <c r="H18" s="2"/>
      <c r="I18" s="2"/>
      <c r="J18" s="22" t="s">
        <v>220</v>
      </c>
      <c r="K18" s="22" t="s">
        <v>227</v>
      </c>
      <c r="L18" s="2"/>
      <c r="M18" s="2"/>
      <c r="N18" s="2"/>
      <c r="O18" s="2"/>
      <c r="P18" s="2"/>
      <c r="Q18" s="2"/>
      <c r="R18" s="2"/>
      <c r="S18" s="2"/>
      <c r="T18" s="2"/>
      <c r="U18" s="2"/>
      <c r="V18" s="2"/>
      <c r="W18" s="2"/>
    </row>
    <row r="19" spans="1:23" ht="15.75" customHeight="1" x14ac:dyDescent="0.3">
      <c r="A19" s="21" t="s">
        <v>217</v>
      </c>
      <c r="B19" s="22" t="s">
        <v>229</v>
      </c>
      <c r="C19" s="22" t="s">
        <v>234</v>
      </c>
      <c r="D19" s="23">
        <v>72.61</v>
      </c>
      <c r="E19" s="23">
        <v>6</v>
      </c>
      <c r="F19" s="22" t="s">
        <v>220</v>
      </c>
      <c r="G19" s="22" t="s">
        <v>231</v>
      </c>
      <c r="H19" s="2"/>
      <c r="I19" s="2"/>
      <c r="J19" s="22" t="s">
        <v>220</v>
      </c>
      <c r="K19" s="22" t="s">
        <v>221</v>
      </c>
      <c r="L19" s="2"/>
      <c r="M19" s="2"/>
      <c r="N19" s="2"/>
      <c r="O19" s="2"/>
      <c r="P19" s="2"/>
      <c r="Q19" s="2"/>
      <c r="R19" s="2"/>
      <c r="S19" s="2"/>
      <c r="T19" s="2"/>
      <c r="U19" s="2"/>
      <c r="V19" s="2"/>
      <c r="W19" s="2"/>
    </row>
    <row r="20" spans="1:23" ht="15.75" customHeight="1" x14ac:dyDescent="0.3">
      <c r="A20" s="21" t="s">
        <v>217</v>
      </c>
      <c r="B20" s="22" t="s">
        <v>229</v>
      </c>
      <c r="C20" s="22" t="s">
        <v>237</v>
      </c>
      <c r="D20" s="23">
        <v>54.67</v>
      </c>
      <c r="E20" s="23">
        <v>3</v>
      </c>
      <c r="F20" s="22" t="s">
        <v>220</v>
      </c>
      <c r="G20" s="22" t="s">
        <v>231</v>
      </c>
      <c r="H20" s="2"/>
      <c r="I20" s="2"/>
      <c r="J20" s="22" t="s">
        <v>220</v>
      </c>
      <c r="K20" s="22" t="s">
        <v>221</v>
      </c>
      <c r="L20" s="2"/>
      <c r="M20" s="2"/>
      <c r="N20" s="2"/>
      <c r="O20" s="2"/>
      <c r="P20" s="2"/>
      <c r="Q20" s="2"/>
      <c r="R20" s="2"/>
      <c r="S20" s="2"/>
      <c r="T20" s="2"/>
      <c r="U20" s="2"/>
      <c r="V20" s="2"/>
      <c r="W20" s="2"/>
    </row>
    <row r="21" spans="1:23" ht="15.75" customHeight="1" x14ac:dyDescent="0.3">
      <c r="A21" s="21" t="s">
        <v>236</v>
      </c>
      <c r="B21" s="22" t="s">
        <v>218</v>
      </c>
      <c r="C21" s="22" t="s">
        <v>230</v>
      </c>
      <c r="D21" s="23">
        <v>40.299999999999997</v>
      </c>
      <c r="E21" s="23">
        <v>2</v>
      </c>
      <c r="F21" s="22" t="s">
        <v>226</v>
      </c>
      <c r="G21" s="22" t="s">
        <v>221</v>
      </c>
      <c r="H21" s="2"/>
      <c r="I21" s="2"/>
      <c r="J21" s="22" t="s">
        <v>220</v>
      </c>
      <c r="K21" s="22" t="s">
        <v>221</v>
      </c>
      <c r="L21" s="2"/>
      <c r="M21" s="2"/>
      <c r="N21" s="2"/>
      <c r="O21" s="2"/>
      <c r="P21" s="2"/>
      <c r="Q21" s="2"/>
      <c r="R21" s="2"/>
      <c r="S21" s="2"/>
      <c r="T21" s="2"/>
      <c r="U21" s="2"/>
      <c r="V21" s="2"/>
      <c r="W21" s="2"/>
    </row>
    <row r="22" spans="1:23" ht="15.75" customHeight="1" x14ac:dyDescent="0.3">
      <c r="A22" s="21" t="s">
        <v>224</v>
      </c>
      <c r="B22" s="22" t="s">
        <v>229</v>
      </c>
      <c r="C22" s="22" t="s">
        <v>225</v>
      </c>
      <c r="D22" s="23">
        <v>86.04</v>
      </c>
      <c r="E22" s="23">
        <v>5</v>
      </c>
      <c r="F22" s="22" t="s">
        <v>235</v>
      </c>
      <c r="G22" s="22" t="s">
        <v>221</v>
      </c>
      <c r="H22" s="2"/>
      <c r="I22" s="2"/>
      <c r="J22" s="22" t="s">
        <v>220</v>
      </c>
      <c r="K22" s="22" t="s">
        <v>231</v>
      </c>
      <c r="L22" s="2"/>
      <c r="M22" s="2"/>
      <c r="N22" s="2"/>
      <c r="O22" s="2"/>
      <c r="P22" s="2"/>
      <c r="Q22" s="2"/>
      <c r="R22" s="2"/>
      <c r="S22" s="2"/>
      <c r="T22" s="2"/>
      <c r="U22" s="2"/>
      <c r="V22" s="2"/>
      <c r="W22" s="2"/>
    </row>
    <row r="23" spans="1:23" ht="15.75" customHeight="1" x14ac:dyDescent="0.3">
      <c r="A23" s="21" t="s">
        <v>236</v>
      </c>
      <c r="B23" s="22" t="s">
        <v>229</v>
      </c>
      <c r="C23" s="22" t="s">
        <v>219</v>
      </c>
      <c r="D23" s="23">
        <v>87.98</v>
      </c>
      <c r="E23" s="23">
        <v>3</v>
      </c>
      <c r="F23" s="22" t="s">
        <v>226</v>
      </c>
      <c r="G23" s="22" t="s">
        <v>221</v>
      </c>
      <c r="H23" s="2"/>
      <c r="I23" s="2"/>
      <c r="J23" s="2"/>
      <c r="K23" s="2"/>
      <c r="L23" s="2"/>
      <c r="M23" s="2"/>
      <c r="N23" s="2"/>
      <c r="O23" s="2"/>
      <c r="P23" s="2"/>
      <c r="Q23" s="2"/>
      <c r="R23" s="2"/>
      <c r="S23" s="2"/>
      <c r="T23" s="2"/>
      <c r="U23" s="2"/>
      <c r="V23" s="2"/>
      <c r="W23" s="2"/>
    </row>
    <row r="24" spans="1:23" ht="15.75" customHeight="1" x14ac:dyDescent="0.3">
      <c r="A24" s="21" t="s">
        <v>236</v>
      </c>
      <c r="B24" s="22" t="s">
        <v>229</v>
      </c>
      <c r="C24" s="22" t="s">
        <v>230</v>
      </c>
      <c r="D24" s="23">
        <v>33.200000000000003</v>
      </c>
      <c r="E24" s="23">
        <v>2</v>
      </c>
      <c r="F24" s="22" t="s">
        <v>226</v>
      </c>
      <c r="G24" s="22" t="s">
        <v>231</v>
      </c>
      <c r="H24" s="2"/>
      <c r="I24" s="2"/>
      <c r="J24" s="2"/>
      <c r="K24" s="2"/>
      <c r="L24" s="2"/>
      <c r="M24" s="2"/>
      <c r="N24" s="2"/>
      <c r="O24" s="2"/>
      <c r="P24" s="2"/>
      <c r="Q24" s="2"/>
      <c r="R24" s="2"/>
      <c r="S24" s="2"/>
      <c r="T24" s="2"/>
      <c r="U24" s="2"/>
      <c r="V24" s="2"/>
      <c r="W24" s="2"/>
    </row>
    <row r="25" spans="1:23" ht="15.75" customHeight="1" x14ac:dyDescent="0.3">
      <c r="A25" s="21" t="s">
        <v>217</v>
      </c>
      <c r="B25" s="22" t="s">
        <v>229</v>
      </c>
      <c r="C25" s="22" t="s">
        <v>225</v>
      </c>
      <c r="D25" s="23">
        <v>34.56</v>
      </c>
      <c r="E25" s="23">
        <v>5</v>
      </c>
      <c r="F25" s="22" t="s">
        <v>235</v>
      </c>
      <c r="G25" s="22" t="s">
        <v>221</v>
      </c>
      <c r="H25" s="2"/>
      <c r="I25" s="2"/>
      <c r="J25" s="2"/>
      <c r="K25" s="2"/>
      <c r="L25" s="2"/>
      <c r="M25" s="2"/>
      <c r="N25" s="2"/>
      <c r="O25" s="2"/>
      <c r="P25" s="2"/>
      <c r="Q25" s="2"/>
      <c r="R25" s="2"/>
      <c r="S25" s="2"/>
      <c r="T25" s="2"/>
      <c r="U25" s="2"/>
      <c r="V25" s="2"/>
      <c r="W25" s="2"/>
    </row>
    <row r="26" spans="1:23" ht="15.75" customHeight="1" x14ac:dyDescent="0.3">
      <c r="A26" s="21" t="s">
        <v>217</v>
      </c>
      <c r="B26" s="22" t="s">
        <v>229</v>
      </c>
      <c r="C26" s="22" t="s">
        <v>234</v>
      </c>
      <c r="D26" s="23">
        <v>88.63</v>
      </c>
      <c r="E26" s="23">
        <v>3</v>
      </c>
      <c r="F26" s="22" t="s">
        <v>226</v>
      </c>
      <c r="G26" s="22" t="s">
        <v>221</v>
      </c>
      <c r="H26" s="2"/>
      <c r="I26" s="2"/>
      <c r="J26" s="2"/>
      <c r="K26" s="2"/>
      <c r="L26" s="2"/>
      <c r="M26" s="2"/>
      <c r="N26" s="2"/>
      <c r="O26" s="2"/>
      <c r="P26" s="2"/>
      <c r="Q26" s="2"/>
      <c r="R26" s="2"/>
      <c r="S26" s="2"/>
      <c r="T26" s="2"/>
      <c r="U26" s="2"/>
      <c r="V26" s="2"/>
      <c r="W26" s="2"/>
    </row>
    <row r="27" spans="1:23" ht="14.4" x14ac:dyDescent="0.3">
      <c r="A27" s="21" t="s">
        <v>217</v>
      </c>
      <c r="B27" s="22" t="s">
        <v>218</v>
      </c>
      <c r="C27" s="22" t="s">
        <v>230</v>
      </c>
      <c r="D27" s="23">
        <v>52.59</v>
      </c>
      <c r="E27" s="23">
        <v>8</v>
      </c>
      <c r="F27" s="22" t="s">
        <v>226</v>
      </c>
      <c r="G27" s="22" t="s">
        <v>231</v>
      </c>
      <c r="H27" s="2"/>
      <c r="I27" s="2"/>
      <c r="J27" s="2"/>
      <c r="K27" s="2"/>
      <c r="L27" s="2"/>
      <c r="M27" s="2"/>
      <c r="N27" s="2"/>
      <c r="O27" s="2"/>
      <c r="P27" s="2"/>
      <c r="Q27" s="2"/>
      <c r="R27" s="2"/>
      <c r="S27" s="2"/>
      <c r="T27" s="2"/>
      <c r="U27" s="2"/>
      <c r="V27" s="2"/>
      <c r="W27" s="2"/>
    </row>
    <row r="28" spans="1:23" ht="14.4" x14ac:dyDescent="0.3">
      <c r="A28" s="21" t="s">
        <v>236</v>
      </c>
      <c r="B28" s="22" t="s">
        <v>229</v>
      </c>
      <c r="C28" s="22" t="s">
        <v>238</v>
      </c>
      <c r="D28" s="23">
        <v>33.520000000000003</v>
      </c>
      <c r="E28" s="23">
        <v>1</v>
      </c>
      <c r="F28" s="22" t="s">
        <v>235</v>
      </c>
      <c r="G28" s="22" t="s">
        <v>227</v>
      </c>
      <c r="H28" s="2"/>
      <c r="I28" s="2"/>
      <c r="J28" s="2"/>
      <c r="K28" s="2"/>
      <c r="L28" s="2"/>
      <c r="M28" s="2"/>
      <c r="N28" s="2"/>
      <c r="O28" s="2"/>
      <c r="P28" s="2"/>
      <c r="Q28" s="2"/>
      <c r="R28" s="2"/>
      <c r="S28" s="2"/>
      <c r="T28" s="2"/>
      <c r="U28" s="2"/>
      <c r="V28" s="2"/>
      <c r="W28" s="2"/>
    </row>
    <row r="29" spans="1:23" ht="14.4" x14ac:dyDescent="0.3">
      <c r="A29" s="21" t="s">
        <v>217</v>
      </c>
      <c r="B29" s="22" t="s">
        <v>218</v>
      </c>
      <c r="C29" s="22" t="s">
        <v>238</v>
      </c>
      <c r="D29" s="23">
        <v>87.67</v>
      </c>
      <c r="E29" s="23">
        <v>2</v>
      </c>
      <c r="F29" s="22" t="s">
        <v>226</v>
      </c>
      <c r="G29" s="22" t="s">
        <v>231</v>
      </c>
      <c r="H29" s="2"/>
      <c r="I29" s="2"/>
      <c r="J29" s="2"/>
      <c r="K29" s="2"/>
      <c r="L29" s="2"/>
      <c r="M29" s="2"/>
      <c r="N29" s="2"/>
      <c r="O29" s="2"/>
      <c r="P29" s="2"/>
      <c r="Q29" s="2"/>
      <c r="R29" s="2"/>
      <c r="S29" s="2"/>
      <c r="T29" s="2"/>
      <c r="U29" s="2"/>
      <c r="V29" s="2"/>
      <c r="W29" s="2"/>
    </row>
    <row r="30" spans="1:23" ht="14.4" x14ac:dyDescent="0.3">
      <c r="A30" s="21" t="s">
        <v>236</v>
      </c>
      <c r="B30" s="22" t="s">
        <v>218</v>
      </c>
      <c r="C30" s="22" t="s">
        <v>237</v>
      </c>
      <c r="D30" s="23">
        <v>88.36</v>
      </c>
      <c r="E30" s="23">
        <v>5</v>
      </c>
      <c r="F30" s="22" t="s">
        <v>220</v>
      </c>
      <c r="G30" s="22" t="s">
        <v>227</v>
      </c>
      <c r="H30" s="2"/>
      <c r="I30" s="2"/>
      <c r="J30" s="2"/>
      <c r="K30" s="2"/>
      <c r="L30" s="2"/>
      <c r="M30" s="2"/>
      <c r="N30" s="2"/>
      <c r="O30" s="2"/>
      <c r="P30" s="2"/>
      <c r="Q30" s="2"/>
      <c r="R30" s="2"/>
      <c r="S30" s="2"/>
      <c r="T30" s="2"/>
      <c r="U30" s="2"/>
      <c r="V30" s="2"/>
      <c r="W30" s="2"/>
    </row>
    <row r="31" spans="1:23" ht="14.4" x14ac:dyDescent="0.3">
      <c r="A31" s="21" t="s">
        <v>217</v>
      </c>
      <c r="B31" s="22" t="s">
        <v>229</v>
      </c>
      <c r="C31" s="22" t="s">
        <v>219</v>
      </c>
      <c r="D31" s="23">
        <v>24.89</v>
      </c>
      <c r="E31" s="23">
        <v>9</v>
      </c>
      <c r="F31" s="22" t="s">
        <v>226</v>
      </c>
      <c r="G31" s="22" t="s">
        <v>227</v>
      </c>
      <c r="H31" s="2"/>
      <c r="I31" s="2"/>
      <c r="J31" s="2"/>
      <c r="K31" s="2"/>
      <c r="L31" s="2"/>
      <c r="M31" s="2"/>
      <c r="N31" s="2"/>
      <c r="O31" s="2"/>
      <c r="P31" s="2"/>
      <c r="Q31" s="2"/>
      <c r="R31" s="2"/>
      <c r="S31" s="2"/>
      <c r="T31" s="2"/>
      <c r="U31" s="2"/>
      <c r="V31" s="2"/>
      <c r="W31" s="2"/>
    </row>
    <row r="32" spans="1:23" ht="14.4" x14ac:dyDescent="0.3">
      <c r="A32" s="21" t="s">
        <v>236</v>
      </c>
      <c r="B32" s="22" t="s">
        <v>229</v>
      </c>
      <c r="C32" s="22" t="s">
        <v>238</v>
      </c>
      <c r="D32" s="23">
        <v>94.13</v>
      </c>
      <c r="E32" s="23">
        <v>5</v>
      </c>
      <c r="F32" s="22" t="s">
        <v>235</v>
      </c>
      <c r="G32" s="22" t="s">
        <v>231</v>
      </c>
      <c r="H32" s="2"/>
      <c r="I32" s="2"/>
      <c r="J32" s="2"/>
      <c r="K32" s="2"/>
      <c r="L32" s="2"/>
      <c r="M32" s="2"/>
      <c r="N32" s="2"/>
      <c r="O32" s="2"/>
      <c r="P32" s="2"/>
      <c r="Q32" s="2"/>
      <c r="R32" s="2"/>
      <c r="S32" s="2"/>
      <c r="T32" s="2"/>
      <c r="U32" s="2"/>
      <c r="V32" s="2"/>
      <c r="W32" s="2"/>
    </row>
    <row r="33" spans="1:23" ht="14.4" x14ac:dyDescent="0.3">
      <c r="A33" s="21" t="s">
        <v>236</v>
      </c>
      <c r="B33" s="22" t="s">
        <v>229</v>
      </c>
      <c r="C33" s="22" t="s">
        <v>234</v>
      </c>
      <c r="D33" s="23">
        <v>78.069999999999993</v>
      </c>
      <c r="E33" s="23">
        <v>9</v>
      </c>
      <c r="F33" s="22" t="s">
        <v>220</v>
      </c>
      <c r="G33" s="22" t="s">
        <v>227</v>
      </c>
      <c r="H33" s="2"/>
      <c r="I33" s="2"/>
      <c r="J33" s="2"/>
      <c r="K33" s="2"/>
      <c r="L33" s="2"/>
      <c r="M33" s="2"/>
      <c r="N33" s="2"/>
      <c r="O33" s="2"/>
      <c r="P33" s="2"/>
      <c r="Q33" s="2"/>
      <c r="R33" s="2"/>
      <c r="S33" s="2"/>
      <c r="T33" s="2"/>
      <c r="U33" s="2"/>
      <c r="V33" s="2"/>
      <c r="W33" s="2"/>
    </row>
    <row r="34" spans="1:23" ht="14.4" x14ac:dyDescent="0.3">
      <c r="A34" s="21" t="s">
        <v>236</v>
      </c>
      <c r="B34" s="22" t="s">
        <v>229</v>
      </c>
      <c r="C34" s="22" t="s">
        <v>234</v>
      </c>
      <c r="D34" s="23">
        <v>83.78</v>
      </c>
      <c r="E34" s="23">
        <v>8</v>
      </c>
      <c r="F34" s="22" t="s">
        <v>220</v>
      </c>
      <c r="G34" s="22" t="s">
        <v>227</v>
      </c>
      <c r="H34" s="2"/>
      <c r="I34" s="2"/>
      <c r="J34" s="2"/>
      <c r="K34" s="2"/>
      <c r="L34" s="2"/>
      <c r="M34" s="2"/>
      <c r="N34" s="2"/>
      <c r="O34" s="2"/>
      <c r="P34" s="2"/>
      <c r="Q34" s="2"/>
      <c r="R34" s="2"/>
      <c r="S34" s="2"/>
      <c r="T34" s="2"/>
      <c r="U34" s="2"/>
      <c r="V34" s="2"/>
      <c r="W34" s="2"/>
    </row>
    <row r="35" spans="1:23" ht="14.4" x14ac:dyDescent="0.3">
      <c r="A35" s="21" t="s">
        <v>217</v>
      </c>
      <c r="B35" s="22" t="s">
        <v>229</v>
      </c>
      <c r="C35" s="22" t="s">
        <v>219</v>
      </c>
      <c r="D35" s="23">
        <v>96.58</v>
      </c>
      <c r="E35" s="23">
        <v>2</v>
      </c>
      <c r="F35" s="22" t="s">
        <v>226</v>
      </c>
      <c r="G35" s="22" t="s">
        <v>231</v>
      </c>
      <c r="H35" s="2"/>
      <c r="I35" s="2"/>
      <c r="J35" s="2"/>
      <c r="K35" s="2"/>
      <c r="L35" s="2"/>
      <c r="M35" s="2"/>
      <c r="N35" s="2"/>
      <c r="O35" s="2"/>
      <c r="P35" s="2"/>
      <c r="Q35" s="2"/>
      <c r="R35" s="2"/>
      <c r="S35" s="2"/>
      <c r="T35" s="2"/>
      <c r="U35" s="2"/>
      <c r="V35" s="2"/>
      <c r="W35" s="2"/>
    </row>
    <row r="36" spans="1:23" ht="14.4" x14ac:dyDescent="0.3">
      <c r="A36" s="21" t="s">
        <v>224</v>
      </c>
      <c r="B36" s="22" t="s">
        <v>218</v>
      </c>
      <c r="C36" s="22" t="s">
        <v>237</v>
      </c>
      <c r="D36" s="23">
        <v>99.42</v>
      </c>
      <c r="E36" s="23">
        <v>4</v>
      </c>
      <c r="F36" s="22" t="s">
        <v>235</v>
      </c>
      <c r="G36" s="22" t="s">
        <v>221</v>
      </c>
      <c r="H36" s="2"/>
      <c r="I36" s="2"/>
      <c r="J36" s="2"/>
      <c r="K36" s="2"/>
      <c r="L36" s="2"/>
      <c r="M36" s="2"/>
      <c r="N36" s="2"/>
      <c r="O36" s="2"/>
      <c r="P36" s="2"/>
      <c r="Q36" s="2"/>
      <c r="R36" s="2"/>
      <c r="S36" s="2"/>
      <c r="T36" s="2"/>
      <c r="U36" s="2"/>
      <c r="V36" s="2"/>
      <c r="W36" s="2"/>
    </row>
    <row r="37" spans="1:23" ht="14.4" x14ac:dyDescent="0.3">
      <c r="A37" s="21" t="s">
        <v>224</v>
      </c>
      <c r="B37" s="22" t="s">
        <v>218</v>
      </c>
      <c r="C37" s="22" t="s">
        <v>234</v>
      </c>
      <c r="D37" s="23">
        <v>68.12</v>
      </c>
      <c r="E37" s="23">
        <v>1</v>
      </c>
      <c r="F37" s="22" t="s">
        <v>220</v>
      </c>
      <c r="G37" s="22" t="s">
        <v>221</v>
      </c>
      <c r="H37" s="2"/>
      <c r="I37" s="2"/>
      <c r="J37" s="2"/>
      <c r="K37" s="2"/>
      <c r="L37" s="2"/>
      <c r="M37" s="2"/>
      <c r="N37" s="2"/>
      <c r="O37" s="2"/>
      <c r="P37" s="2"/>
      <c r="Q37" s="2"/>
      <c r="R37" s="2"/>
      <c r="S37" s="2"/>
      <c r="T37" s="2"/>
      <c r="U37" s="2"/>
      <c r="V37" s="2"/>
      <c r="W37" s="2"/>
    </row>
    <row r="38" spans="1:23" ht="14.4" x14ac:dyDescent="0.3">
      <c r="A38" s="21" t="s">
        <v>217</v>
      </c>
      <c r="B38" s="22" t="s">
        <v>229</v>
      </c>
      <c r="C38" s="22" t="s">
        <v>234</v>
      </c>
      <c r="D38" s="23">
        <v>62.62</v>
      </c>
      <c r="E38" s="23">
        <v>5</v>
      </c>
      <c r="F38" s="22" t="s">
        <v>226</v>
      </c>
      <c r="G38" s="22" t="s">
        <v>221</v>
      </c>
      <c r="H38" s="2"/>
      <c r="I38" s="2"/>
      <c r="J38" s="2"/>
      <c r="K38" s="2"/>
      <c r="L38" s="2"/>
      <c r="M38" s="2"/>
      <c r="N38" s="2"/>
      <c r="O38" s="2"/>
      <c r="P38" s="2"/>
      <c r="Q38" s="2"/>
      <c r="R38" s="2"/>
      <c r="S38" s="2"/>
      <c r="T38" s="2"/>
      <c r="U38" s="2"/>
      <c r="V38" s="2"/>
      <c r="W38" s="2"/>
    </row>
    <row r="39" spans="1:23" ht="14.4" x14ac:dyDescent="0.3">
      <c r="A39" s="21" t="s">
        <v>217</v>
      </c>
      <c r="B39" s="22" t="s">
        <v>218</v>
      </c>
      <c r="C39" s="22" t="s">
        <v>225</v>
      </c>
      <c r="D39" s="23">
        <v>60.88</v>
      </c>
      <c r="E39" s="23">
        <v>9</v>
      </c>
      <c r="F39" s="22" t="s">
        <v>220</v>
      </c>
      <c r="G39" s="22" t="s">
        <v>221</v>
      </c>
      <c r="H39" s="2"/>
      <c r="I39" s="2"/>
      <c r="J39" s="2"/>
      <c r="K39" s="2"/>
      <c r="L39" s="2"/>
      <c r="M39" s="2"/>
      <c r="N39" s="2"/>
      <c r="O39" s="2"/>
      <c r="P39" s="2"/>
      <c r="Q39" s="2"/>
      <c r="R39" s="2"/>
      <c r="S39" s="2"/>
      <c r="T39" s="2"/>
      <c r="U39" s="2"/>
      <c r="V39" s="2"/>
      <c r="W39" s="2"/>
    </row>
    <row r="40" spans="1:23" ht="14.4" x14ac:dyDescent="0.3">
      <c r="A40" s="21" t="s">
        <v>224</v>
      </c>
      <c r="B40" s="22" t="s">
        <v>218</v>
      </c>
      <c r="C40" s="22" t="s">
        <v>219</v>
      </c>
      <c r="D40" s="23">
        <v>54.92</v>
      </c>
      <c r="E40" s="23">
        <v>8</v>
      </c>
      <c r="F40" s="22" t="s">
        <v>226</v>
      </c>
      <c r="G40" s="22" t="s">
        <v>221</v>
      </c>
      <c r="H40" s="2"/>
      <c r="I40" s="2"/>
      <c r="J40" s="2"/>
      <c r="K40" s="2"/>
      <c r="L40" s="2"/>
      <c r="M40" s="2"/>
      <c r="N40" s="2"/>
      <c r="O40" s="2"/>
      <c r="P40" s="2"/>
      <c r="Q40" s="2"/>
      <c r="R40" s="2"/>
      <c r="S40" s="2"/>
      <c r="T40" s="2"/>
      <c r="U40" s="2"/>
      <c r="V40" s="2"/>
      <c r="W40" s="2"/>
    </row>
    <row r="41" spans="1:23" ht="14.4" x14ac:dyDescent="0.3">
      <c r="A41" s="21" t="s">
        <v>236</v>
      </c>
      <c r="B41" s="22" t="s">
        <v>229</v>
      </c>
      <c r="C41" s="22" t="s">
        <v>230</v>
      </c>
      <c r="D41" s="23">
        <v>30.12</v>
      </c>
      <c r="E41" s="23">
        <v>8</v>
      </c>
      <c r="F41" s="22" t="s">
        <v>226</v>
      </c>
      <c r="G41" s="22" t="s">
        <v>227</v>
      </c>
      <c r="H41" s="2"/>
      <c r="I41" s="2"/>
      <c r="J41" s="2"/>
      <c r="K41" s="2"/>
      <c r="L41" s="2"/>
      <c r="M41" s="2"/>
      <c r="N41" s="2"/>
      <c r="O41" s="2"/>
      <c r="P41" s="2"/>
      <c r="Q41" s="2"/>
      <c r="R41" s="2"/>
      <c r="S41" s="2"/>
      <c r="T41" s="2"/>
      <c r="U41" s="2"/>
      <c r="V41" s="2"/>
      <c r="W41" s="2"/>
    </row>
    <row r="42" spans="1:23" ht="14.4" x14ac:dyDescent="0.3">
      <c r="A42" s="21" t="s">
        <v>236</v>
      </c>
      <c r="B42" s="22" t="s">
        <v>218</v>
      </c>
      <c r="C42" s="22" t="s">
        <v>230</v>
      </c>
      <c r="D42" s="23">
        <v>86.72</v>
      </c>
      <c r="E42" s="23">
        <v>1</v>
      </c>
      <c r="F42" s="22" t="s">
        <v>220</v>
      </c>
      <c r="G42" s="22" t="s">
        <v>221</v>
      </c>
      <c r="H42" s="2"/>
      <c r="I42" s="2"/>
      <c r="J42" s="2"/>
      <c r="K42" s="2"/>
      <c r="L42" s="2"/>
      <c r="M42" s="2"/>
      <c r="N42" s="2"/>
      <c r="O42" s="2"/>
      <c r="P42" s="2"/>
      <c r="Q42" s="2"/>
      <c r="R42" s="2"/>
      <c r="S42" s="2"/>
      <c r="T42" s="2"/>
      <c r="U42" s="2"/>
      <c r="V42" s="2"/>
      <c r="W42" s="2"/>
    </row>
    <row r="43" spans="1:23" ht="14.4" x14ac:dyDescent="0.3">
      <c r="A43" s="21" t="s">
        <v>224</v>
      </c>
      <c r="B43" s="22" t="s">
        <v>229</v>
      </c>
      <c r="C43" s="22" t="s">
        <v>230</v>
      </c>
      <c r="D43" s="23">
        <v>56.11</v>
      </c>
      <c r="E43" s="23">
        <v>2</v>
      </c>
      <c r="F43" s="22" t="s">
        <v>235</v>
      </c>
      <c r="G43" s="22" t="s">
        <v>227</v>
      </c>
      <c r="H43" s="2"/>
      <c r="I43" s="2"/>
      <c r="J43" s="2"/>
      <c r="K43" s="2"/>
      <c r="L43" s="2"/>
      <c r="M43" s="2"/>
      <c r="N43" s="2"/>
      <c r="O43" s="2"/>
      <c r="P43" s="2"/>
      <c r="Q43" s="2"/>
      <c r="R43" s="2"/>
      <c r="S43" s="2"/>
      <c r="T43" s="2"/>
      <c r="U43" s="2"/>
      <c r="V43" s="2"/>
      <c r="W43" s="2"/>
    </row>
    <row r="44" spans="1:23" ht="14.4" x14ac:dyDescent="0.3">
      <c r="A44" s="21" t="s">
        <v>236</v>
      </c>
      <c r="B44" s="22" t="s">
        <v>218</v>
      </c>
      <c r="C44" s="22" t="s">
        <v>234</v>
      </c>
      <c r="D44" s="23">
        <v>69.12</v>
      </c>
      <c r="E44" s="23">
        <v>6</v>
      </c>
      <c r="F44" s="22" t="s">
        <v>235</v>
      </c>
      <c r="G44" s="22" t="s">
        <v>227</v>
      </c>
      <c r="H44" s="2"/>
      <c r="I44" s="2"/>
      <c r="J44" s="2"/>
      <c r="K44" s="2"/>
      <c r="L44" s="2"/>
      <c r="M44" s="2"/>
      <c r="N44" s="2"/>
      <c r="O44" s="2"/>
      <c r="P44" s="2"/>
      <c r="Q44" s="2"/>
      <c r="R44" s="2"/>
      <c r="S44" s="2"/>
      <c r="T44" s="2"/>
      <c r="U44" s="2"/>
      <c r="V44" s="2"/>
      <c r="W44" s="2"/>
    </row>
    <row r="45" spans="1:23" ht="14.4" x14ac:dyDescent="0.3">
      <c r="A45" s="21" t="s">
        <v>224</v>
      </c>
      <c r="B45" s="22" t="s">
        <v>218</v>
      </c>
      <c r="C45" s="22" t="s">
        <v>237</v>
      </c>
      <c r="D45" s="23">
        <v>98.7</v>
      </c>
      <c r="E45" s="23">
        <v>8</v>
      </c>
      <c r="F45" s="22" t="s">
        <v>226</v>
      </c>
      <c r="G45" s="22" t="s">
        <v>227</v>
      </c>
      <c r="H45" s="2"/>
      <c r="I45" s="2"/>
      <c r="J45" s="2"/>
      <c r="K45" s="2"/>
      <c r="L45" s="2"/>
      <c r="M45" s="2"/>
      <c r="N45" s="2"/>
      <c r="O45" s="2"/>
      <c r="P45" s="2"/>
      <c r="Q45" s="2"/>
      <c r="R45" s="2"/>
      <c r="S45" s="2"/>
      <c r="T45" s="2"/>
      <c r="U45" s="2"/>
      <c r="V45" s="2"/>
      <c r="W45" s="2"/>
    </row>
    <row r="46" spans="1:23" ht="14.4" x14ac:dyDescent="0.3">
      <c r="A46" s="21" t="s">
        <v>224</v>
      </c>
      <c r="B46" s="22" t="s">
        <v>229</v>
      </c>
      <c r="C46" s="22" t="s">
        <v>219</v>
      </c>
      <c r="D46" s="23">
        <v>15.37</v>
      </c>
      <c r="E46" s="23">
        <v>2</v>
      </c>
      <c r="F46" s="22" t="s">
        <v>226</v>
      </c>
      <c r="G46" s="22" t="s">
        <v>227</v>
      </c>
      <c r="H46" s="2"/>
      <c r="I46" s="2"/>
      <c r="J46" s="2"/>
      <c r="K46" s="2"/>
      <c r="L46" s="2"/>
      <c r="M46" s="2"/>
      <c r="N46" s="2"/>
      <c r="O46" s="2"/>
      <c r="P46" s="2"/>
      <c r="Q46" s="2"/>
      <c r="R46" s="2"/>
      <c r="S46" s="2"/>
      <c r="T46" s="2"/>
      <c r="U46" s="2"/>
      <c r="V46" s="2"/>
      <c r="W46" s="2"/>
    </row>
    <row r="47" spans="1:23" ht="14.4" x14ac:dyDescent="0.3">
      <c r="A47" s="21" t="s">
        <v>236</v>
      </c>
      <c r="B47" s="22" t="s">
        <v>218</v>
      </c>
      <c r="C47" s="22" t="s">
        <v>225</v>
      </c>
      <c r="D47" s="23">
        <v>93.96</v>
      </c>
      <c r="E47" s="23">
        <v>4</v>
      </c>
      <c r="F47" s="22" t="s">
        <v>226</v>
      </c>
      <c r="G47" s="22" t="s">
        <v>227</v>
      </c>
      <c r="H47" s="2"/>
      <c r="I47" s="2"/>
      <c r="J47" s="2"/>
      <c r="K47" s="2"/>
      <c r="L47" s="2"/>
      <c r="M47" s="2"/>
      <c r="N47" s="2"/>
      <c r="O47" s="2"/>
      <c r="P47" s="2"/>
      <c r="Q47" s="2"/>
      <c r="R47" s="2"/>
      <c r="S47" s="2"/>
      <c r="T47" s="2"/>
      <c r="U47" s="2"/>
      <c r="V47" s="2"/>
      <c r="W47" s="2"/>
    </row>
    <row r="48" spans="1:23" ht="14.4" x14ac:dyDescent="0.3">
      <c r="A48" s="21" t="s">
        <v>236</v>
      </c>
      <c r="B48" s="22" t="s">
        <v>229</v>
      </c>
      <c r="C48" s="22" t="s">
        <v>219</v>
      </c>
      <c r="D48" s="23">
        <v>56.69</v>
      </c>
      <c r="E48" s="23">
        <v>9</v>
      </c>
      <c r="F48" s="22" t="s">
        <v>235</v>
      </c>
      <c r="G48" s="22" t="s">
        <v>231</v>
      </c>
      <c r="H48" s="2"/>
      <c r="I48" s="2"/>
      <c r="J48" s="2"/>
      <c r="K48" s="2"/>
      <c r="L48" s="2"/>
      <c r="M48" s="2"/>
      <c r="N48" s="2"/>
      <c r="O48" s="2"/>
      <c r="P48" s="2"/>
      <c r="Q48" s="2"/>
      <c r="R48" s="2"/>
      <c r="S48" s="2"/>
      <c r="T48" s="2"/>
      <c r="U48" s="2"/>
      <c r="V48" s="2"/>
      <c r="W48" s="2"/>
    </row>
    <row r="49" spans="1:23" ht="14.4" x14ac:dyDescent="0.3">
      <c r="A49" s="21" t="s">
        <v>236</v>
      </c>
      <c r="B49" s="22" t="s">
        <v>218</v>
      </c>
      <c r="C49" s="22" t="s">
        <v>237</v>
      </c>
      <c r="D49" s="23">
        <v>20.010000000000002</v>
      </c>
      <c r="E49" s="23">
        <v>9</v>
      </c>
      <c r="F49" s="22" t="s">
        <v>235</v>
      </c>
      <c r="G49" s="22" t="s">
        <v>221</v>
      </c>
      <c r="H49" s="2"/>
      <c r="I49" s="2"/>
      <c r="J49" s="2"/>
      <c r="K49" s="2"/>
      <c r="L49" s="2"/>
      <c r="M49" s="2"/>
      <c r="N49" s="2"/>
      <c r="O49" s="2"/>
      <c r="P49" s="2"/>
      <c r="Q49" s="2"/>
      <c r="R49" s="2"/>
      <c r="S49" s="2"/>
      <c r="T49" s="2"/>
      <c r="U49" s="2"/>
      <c r="V49" s="2"/>
      <c r="W49" s="2"/>
    </row>
    <row r="50" spans="1:23" ht="14.4" x14ac:dyDescent="0.3">
      <c r="A50" s="21" t="s">
        <v>236</v>
      </c>
      <c r="B50" s="22" t="s">
        <v>229</v>
      </c>
      <c r="C50" s="22" t="s">
        <v>225</v>
      </c>
      <c r="D50" s="23">
        <v>18.93</v>
      </c>
      <c r="E50" s="23">
        <v>6</v>
      </c>
      <c r="F50" s="22" t="s">
        <v>235</v>
      </c>
      <c r="G50" s="22" t="s">
        <v>231</v>
      </c>
      <c r="H50" s="2"/>
      <c r="I50" s="2"/>
      <c r="J50" s="2"/>
      <c r="K50" s="2"/>
      <c r="L50" s="2"/>
      <c r="M50" s="2"/>
      <c r="N50" s="2"/>
      <c r="O50" s="2"/>
      <c r="P50" s="2"/>
      <c r="Q50" s="2"/>
      <c r="R50" s="2"/>
      <c r="S50" s="2"/>
      <c r="T50" s="2"/>
      <c r="U50" s="2"/>
      <c r="V50" s="2"/>
      <c r="W50" s="2"/>
    </row>
    <row r="51" spans="1:23" ht="14.4" x14ac:dyDescent="0.3">
      <c r="A51" s="21" t="s">
        <v>224</v>
      </c>
      <c r="B51" s="22" t="s">
        <v>218</v>
      </c>
      <c r="C51" s="22" t="s">
        <v>238</v>
      </c>
      <c r="D51" s="23">
        <v>82.63</v>
      </c>
      <c r="E51" s="23">
        <v>10</v>
      </c>
      <c r="F51" s="22" t="s">
        <v>226</v>
      </c>
      <c r="G51" s="22" t="s">
        <v>221</v>
      </c>
      <c r="H51" s="2"/>
      <c r="I51" s="2"/>
      <c r="J51" s="2"/>
      <c r="K51" s="2"/>
      <c r="L51" s="2"/>
      <c r="M51" s="2"/>
      <c r="N51" s="2"/>
      <c r="O51" s="2"/>
      <c r="P51" s="2"/>
      <c r="Q51" s="2"/>
      <c r="R51" s="2"/>
      <c r="S51" s="2"/>
      <c r="T51" s="2"/>
      <c r="U51" s="2"/>
      <c r="V51" s="2"/>
      <c r="W51" s="2"/>
    </row>
    <row r="52" spans="1:23" ht="14.4" x14ac:dyDescent="0.3">
      <c r="A52" s="21" t="s">
        <v>224</v>
      </c>
      <c r="B52" s="22" t="s">
        <v>229</v>
      </c>
      <c r="C52" s="22" t="s">
        <v>237</v>
      </c>
      <c r="D52" s="23">
        <v>91.4</v>
      </c>
      <c r="E52" s="23">
        <v>7</v>
      </c>
      <c r="F52" s="22" t="s">
        <v>235</v>
      </c>
      <c r="G52" s="22" t="s">
        <v>227</v>
      </c>
      <c r="H52" s="2"/>
      <c r="I52" s="2"/>
      <c r="J52" s="2"/>
      <c r="K52" s="2"/>
      <c r="L52" s="2"/>
      <c r="M52" s="2"/>
      <c r="N52" s="2"/>
      <c r="O52" s="2"/>
      <c r="P52" s="2"/>
      <c r="Q52" s="2"/>
      <c r="R52" s="2"/>
      <c r="S52" s="2"/>
      <c r="T52" s="2"/>
      <c r="U52" s="2"/>
      <c r="V52" s="2"/>
      <c r="W52" s="2"/>
    </row>
    <row r="53" spans="1:23" ht="14.4" x14ac:dyDescent="0.3">
      <c r="A53" s="21" t="s">
        <v>217</v>
      </c>
      <c r="B53" s="22" t="s">
        <v>218</v>
      </c>
      <c r="C53" s="22" t="s">
        <v>237</v>
      </c>
      <c r="D53" s="23">
        <v>44.59</v>
      </c>
      <c r="E53" s="23">
        <v>5</v>
      </c>
      <c r="F53" s="22" t="s">
        <v>235</v>
      </c>
      <c r="G53" s="22" t="s">
        <v>227</v>
      </c>
      <c r="H53" s="2"/>
      <c r="I53" s="2"/>
      <c r="J53" s="2"/>
      <c r="K53" s="2"/>
      <c r="L53" s="2"/>
      <c r="M53" s="2"/>
      <c r="N53" s="2"/>
      <c r="O53" s="2"/>
      <c r="P53" s="2"/>
      <c r="Q53" s="2"/>
      <c r="R53" s="2"/>
      <c r="S53" s="2"/>
      <c r="T53" s="2"/>
      <c r="U53" s="2"/>
      <c r="V53" s="2"/>
      <c r="W53" s="2"/>
    </row>
    <row r="54" spans="1:23" ht="14.4" x14ac:dyDescent="0.3">
      <c r="A54" s="21" t="s">
        <v>236</v>
      </c>
      <c r="B54" s="22" t="s">
        <v>218</v>
      </c>
      <c r="C54" s="22" t="s">
        <v>238</v>
      </c>
      <c r="D54" s="23">
        <v>17.87</v>
      </c>
      <c r="E54" s="23">
        <v>4</v>
      </c>
      <c r="F54" s="22" t="s">
        <v>226</v>
      </c>
      <c r="G54" s="22" t="s">
        <v>221</v>
      </c>
      <c r="H54" s="2"/>
      <c r="I54" s="2"/>
      <c r="J54" s="2"/>
      <c r="K54" s="2"/>
      <c r="L54" s="2"/>
      <c r="M54" s="2"/>
      <c r="N54" s="2"/>
      <c r="O54" s="2"/>
      <c r="P54" s="2"/>
      <c r="Q54" s="2"/>
      <c r="R54" s="2"/>
      <c r="S54" s="2"/>
      <c r="T54" s="2"/>
      <c r="U54" s="2"/>
      <c r="V54" s="2"/>
      <c r="W54" s="2"/>
    </row>
    <row r="55" spans="1:23" ht="14.4" x14ac:dyDescent="0.3">
      <c r="A55" s="21" t="s">
        <v>224</v>
      </c>
      <c r="B55" s="22" t="s">
        <v>229</v>
      </c>
      <c r="C55" s="22" t="s">
        <v>238</v>
      </c>
      <c r="D55" s="23">
        <v>15.43</v>
      </c>
      <c r="E55" s="23">
        <v>1</v>
      </c>
      <c r="F55" s="22" t="s">
        <v>220</v>
      </c>
      <c r="G55" s="22" t="s">
        <v>231</v>
      </c>
      <c r="H55" s="2"/>
      <c r="I55" s="2"/>
      <c r="J55" s="2"/>
      <c r="K55" s="2"/>
      <c r="L55" s="2"/>
      <c r="M55" s="2"/>
      <c r="N55" s="2"/>
      <c r="O55" s="2"/>
      <c r="P55" s="2"/>
      <c r="Q55" s="2"/>
      <c r="R55" s="2"/>
      <c r="S55" s="2"/>
      <c r="T55" s="2"/>
      <c r="U55" s="2"/>
      <c r="V55" s="2"/>
      <c r="W55" s="2"/>
    </row>
    <row r="56" spans="1:23" ht="14.4" x14ac:dyDescent="0.3">
      <c r="A56" s="21" t="s">
        <v>236</v>
      </c>
      <c r="B56" s="22" t="s">
        <v>229</v>
      </c>
      <c r="C56" s="22" t="s">
        <v>230</v>
      </c>
      <c r="D56" s="23">
        <v>16.16</v>
      </c>
      <c r="E56" s="23">
        <v>2</v>
      </c>
      <c r="F56" s="22" t="s">
        <v>226</v>
      </c>
      <c r="G56" s="22" t="s">
        <v>221</v>
      </c>
      <c r="H56" s="2"/>
      <c r="I56" s="2"/>
      <c r="J56" s="2"/>
      <c r="K56" s="2"/>
      <c r="L56" s="2"/>
      <c r="M56" s="2"/>
      <c r="N56" s="2"/>
      <c r="O56" s="2"/>
      <c r="P56" s="2"/>
      <c r="Q56" s="2"/>
      <c r="R56" s="2"/>
      <c r="S56" s="2"/>
      <c r="T56" s="2"/>
      <c r="U56" s="2"/>
      <c r="V56" s="2"/>
      <c r="W56" s="2"/>
    </row>
    <row r="57" spans="1:23" ht="14.4" x14ac:dyDescent="0.3">
      <c r="A57" s="21" t="s">
        <v>224</v>
      </c>
      <c r="B57" s="22" t="s">
        <v>218</v>
      </c>
      <c r="C57" s="22" t="s">
        <v>225</v>
      </c>
      <c r="D57" s="23">
        <v>85.98</v>
      </c>
      <c r="E57" s="23">
        <v>8</v>
      </c>
      <c r="F57" s="22" t="s">
        <v>235</v>
      </c>
      <c r="G57" s="22" t="s">
        <v>227</v>
      </c>
      <c r="H57" s="2"/>
      <c r="I57" s="2"/>
      <c r="J57" s="2"/>
      <c r="K57" s="2"/>
      <c r="L57" s="2"/>
      <c r="M57" s="2"/>
      <c r="N57" s="2"/>
      <c r="O57" s="2"/>
      <c r="P57" s="2"/>
      <c r="Q57" s="2"/>
      <c r="R57" s="2"/>
      <c r="S57" s="2"/>
      <c r="T57" s="2"/>
      <c r="U57" s="2"/>
      <c r="V57" s="2"/>
      <c r="W57" s="2"/>
    </row>
    <row r="58" spans="1:23" ht="13.2" x14ac:dyDescent="0.25">
      <c r="A58" s="2"/>
      <c r="B58" s="2"/>
      <c r="C58" s="2"/>
      <c r="D58" s="2"/>
      <c r="E58" s="2"/>
      <c r="F58" s="2"/>
      <c r="G58" s="2"/>
      <c r="H58" s="2"/>
      <c r="I58" s="2"/>
      <c r="J58" s="2"/>
      <c r="K58" s="2"/>
      <c r="L58" s="2"/>
      <c r="M58" s="2"/>
      <c r="N58" s="2"/>
      <c r="O58" s="2"/>
      <c r="P58" s="2"/>
      <c r="Q58" s="2"/>
      <c r="R58" s="2"/>
      <c r="S58" s="2"/>
      <c r="T58" s="2"/>
      <c r="U58" s="2"/>
      <c r="V58" s="2"/>
      <c r="W58" s="2"/>
    </row>
    <row r="59" spans="1:23" ht="13.2" x14ac:dyDescent="0.25">
      <c r="A59" s="2"/>
      <c r="B59" s="2"/>
      <c r="C59" s="2"/>
      <c r="D59" s="2"/>
      <c r="E59" s="2"/>
      <c r="F59" s="2"/>
      <c r="G59" s="2"/>
      <c r="H59" s="2"/>
      <c r="I59" s="2"/>
      <c r="J59" s="2"/>
      <c r="K59" s="2"/>
      <c r="L59" s="2"/>
      <c r="M59" s="2"/>
      <c r="N59" s="2"/>
      <c r="O59" s="2"/>
      <c r="P59" s="2"/>
      <c r="Q59" s="2"/>
      <c r="R59" s="2"/>
      <c r="S59" s="2"/>
      <c r="T59" s="2"/>
      <c r="U59" s="2"/>
      <c r="V59" s="2"/>
      <c r="W59" s="2"/>
    </row>
    <row r="60" spans="1:23" ht="13.2" x14ac:dyDescent="0.25">
      <c r="A60" s="2"/>
      <c r="B60" s="2"/>
      <c r="C60" s="2"/>
      <c r="D60" s="2"/>
      <c r="E60" s="2"/>
      <c r="F60" s="2"/>
      <c r="G60" s="2"/>
      <c r="H60" s="2"/>
      <c r="I60" s="2"/>
      <c r="J60" s="2"/>
      <c r="K60" s="2"/>
      <c r="L60" s="2"/>
      <c r="M60" s="2"/>
      <c r="N60" s="2"/>
      <c r="O60" s="2"/>
      <c r="P60" s="2"/>
      <c r="Q60" s="2"/>
      <c r="R60" s="2"/>
      <c r="S60" s="2"/>
      <c r="T60" s="2"/>
      <c r="U60" s="2"/>
      <c r="V60" s="2"/>
      <c r="W60" s="2"/>
    </row>
  </sheetData>
  <autoFilter ref="F1:F6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W28"/>
  <sheetViews>
    <sheetView workbookViewId="0">
      <selection activeCell="G10" sqref="G10"/>
    </sheetView>
  </sheetViews>
  <sheetFormatPr defaultColWidth="12.6640625" defaultRowHeight="15.75" customHeight="1" x14ac:dyDescent="0.25"/>
  <cols>
    <col min="2" max="2" width="15" customWidth="1"/>
    <col min="4" max="4" width="16.5546875" bestFit="1" customWidth="1"/>
    <col min="17" max="17" width="25.109375" customWidth="1"/>
    <col min="20" max="21" width="0.33203125" customWidth="1"/>
    <col min="22" max="22" width="25.109375" customWidth="1"/>
    <col min="24" max="24" width="0.33203125" customWidth="1"/>
  </cols>
  <sheetData>
    <row r="3" spans="2:23" ht="15.75" customHeight="1" x14ac:dyDescent="0.3">
      <c r="B3" s="33" t="s">
        <v>7</v>
      </c>
      <c r="C3" s="34" t="s">
        <v>239</v>
      </c>
      <c r="D3" s="34" t="s">
        <v>270</v>
      </c>
      <c r="E3" s="35" t="s">
        <v>8</v>
      </c>
      <c r="F3" s="35" t="s">
        <v>8</v>
      </c>
      <c r="G3" s="61" t="s">
        <v>240</v>
      </c>
      <c r="H3" s="62"/>
      <c r="I3" s="62"/>
      <c r="J3" s="62"/>
      <c r="K3" s="62"/>
      <c r="L3" s="62"/>
      <c r="M3" s="62"/>
      <c r="N3" s="62"/>
      <c r="O3" s="62"/>
      <c r="P3" s="58"/>
      <c r="Q3" s="36" t="s">
        <v>241</v>
      </c>
    </row>
    <row r="4" spans="2:23" ht="15.75" customHeight="1" x14ac:dyDescent="0.3">
      <c r="B4" s="37" t="s">
        <v>242</v>
      </c>
      <c r="C4" s="38">
        <v>33664</v>
      </c>
      <c r="D4" s="38" t="str">
        <f>TEXT(C4,"mmmm d,yyyy")</f>
        <v>March 1,1992</v>
      </c>
      <c r="E4" s="39">
        <v>46.722817120226743</v>
      </c>
      <c r="F4" s="49">
        <f>E4</f>
        <v>46.722817120226743</v>
      </c>
      <c r="G4" s="41">
        <v>9</v>
      </c>
      <c r="H4" s="63" t="s">
        <v>243</v>
      </c>
      <c r="I4" s="64"/>
      <c r="J4" s="64"/>
      <c r="K4" s="64"/>
      <c r="L4" s="64"/>
      <c r="M4" s="64"/>
      <c r="N4" s="64"/>
      <c r="O4" s="64"/>
      <c r="P4" s="54"/>
      <c r="Q4" s="42" t="s">
        <v>244</v>
      </c>
    </row>
    <row r="5" spans="2:23" ht="15.75" customHeight="1" x14ac:dyDescent="0.3">
      <c r="B5" s="37" t="s">
        <v>245</v>
      </c>
      <c r="C5" s="38">
        <v>33333</v>
      </c>
      <c r="D5" s="38" t="str">
        <f t="shared" ref="D5:D28" si="0">TEXT(C5,"mmmm d,yyyy")</f>
        <v>April 5,1991</v>
      </c>
      <c r="E5" s="39">
        <v>151.04252972810187</v>
      </c>
      <c r="F5" s="49">
        <f t="shared" ref="F5:F28" si="1">E5</f>
        <v>151.04252972810187</v>
      </c>
      <c r="G5" s="43">
        <v>10</v>
      </c>
      <c r="H5" s="65" t="s">
        <v>246</v>
      </c>
      <c r="I5" s="62"/>
      <c r="J5" s="62"/>
      <c r="K5" s="62"/>
      <c r="L5" s="62"/>
      <c r="M5" s="62"/>
      <c r="N5" s="62"/>
      <c r="O5" s="62"/>
      <c r="P5" s="58"/>
      <c r="Q5" s="44" t="s">
        <v>244</v>
      </c>
    </row>
    <row r="6" spans="2:23" ht="15.75" customHeight="1" x14ac:dyDescent="0.3">
      <c r="B6" s="37" t="s">
        <v>247</v>
      </c>
      <c r="C6" s="38">
        <v>32545</v>
      </c>
      <c r="D6" s="38" t="str">
        <f t="shared" si="0"/>
        <v>February 6,1989</v>
      </c>
      <c r="E6" s="39">
        <v>15.467601254697023</v>
      </c>
      <c r="F6" s="49">
        <f t="shared" si="1"/>
        <v>15.467601254697023</v>
      </c>
      <c r="G6" s="40"/>
      <c r="H6" s="40"/>
      <c r="I6" s="40"/>
      <c r="J6" s="40"/>
      <c r="L6" s="45"/>
      <c r="M6" s="66"/>
      <c r="N6" s="51"/>
      <c r="O6" s="51"/>
      <c r="P6" s="51"/>
      <c r="Q6" s="51"/>
      <c r="R6" s="51"/>
      <c r="S6" s="51"/>
      <c r="T6" s="51"/>
      <c r="U6" s="51"/>
      <c r="V6" s="40"/>
      <c r="W6" s="46"/>
    </row>
    <row r="7" spans="2:23" ht="15.75" customHeight="1" x14ac:dyDescent="0.3">
      <c r="B7" s="37" t="s">
        <v>248</v>
      </c>
      <c r="C7" s="38">
        <v>34820</v>
      </c>
      <c r="D7" s="38" t="str">
        <f t="shared" si="0"/>
        <v>May 1,1995</v>
      </c>
      <c r="E7" s="39">
        <v>136.68261773470871</v>
      </c>
      <c r="F7" s="49">
        <f t="shared" si="1"/>
        <v>136.68261773470871</v>
      </c>
      <c r="G7" s="40"/>
      <c r="H7" s="40"/>
      <c r="I7" s="40"/>
      <c r="J7" s="40"/>
    </row>
    <row r="8" spans="2:23" ht="15.75" customHeight="1" x14ac:dyDescent="0.3">
      <c r="B8" s="37" t="s">
        <v>249</v>
      </c>
      <c r="C8" s="38">
        <v>35618</v>
      </c>
      <c r="D8" s="38" t="str">
        <f t="shared" si="0"/>
        <v>July 7,1997</v>
      </c>
      <c r="E8" s="39">
        <v>56.014035032406525</v>
      </c>
      <c r="F8" s="49">
        <f t="shared" si="1"/>
        <v>56.014035032406525</v>
      </c>
      <c r="G8" s="40"/>
      <c r="H8" s="40"/>
      <c r="I8" s="40"/>
      <c r="J8" s="40"/>
    </row>
    <row r="9" spans="2:23" ht="15.75" customHeight="1" x14ac:dyDescent="0.3">
      <c r="B9" s="37" t="s">
        <v>250</v>
      </c>
      <c r="C9" s="38">
        <v>33665</v>
      </c>
      <c r="D9" s="38" t="str">
        <f t="shared" si="0"/>
        <v>March 2,1992</v>
      </c>
      <c r="E9" s="39">
        <v>51.597597121896442</v>
      </c>
      <c r="F9" s="49">
        <f t="shared" si="1"/>
        <v>51.597597121896442</v>
      </c>
      <c r="G9" s="40"/>
      <c r="H9" s="40"/>
      <c r="I9" s="40"/>
      <c r="J9" s="40"/>
    </row>
    <row r="10" spans="2:23" ht="15.75" customHeight="1" x14ac:dyDescent="0.3">
      <c r="B10" s="37" t="s">
        <v>251</v>
      </c>
      <c r="C10" s="38">
        <v>33451</v>
      </c>
      <c r="D10" s="38" t="str">
        <f t="shared" si="0"/>
        <v>August 1,1991</v>
      </c>
      <c r="E10" s="39">
        <v>39.978810141875989</v>
      </c>
      <c r="F10" s="49">
        <f t="shared" si="1"/>
        <v>39.978810141875989</v>
      </c>
      <c r="G10" s="40"/>
      <c r="H10" s="40"/>
      <c r="I10" s="40"/>
      <c r="J10" s="40"/>
    </row>
    <row r="11" spans="2:23" ht="15.75" customHeight="1" x14ac:dyDescent="0.3">
      <c r="B11" s="37" t="s">
        <v>252</v>
      </c>
      <c r="C11" s="38">
        <v>33181</v>
      </c>
      <c r="D11" s="38" t="str">
        <f t="shared" si="0"/>
        <v>November 4,1990</v>
      </c>
      <c r="E11" s="39">
        <v>103.05551800117927</v>
      </c>
      <c r="F11" s="49">
        <f t="shared" si="1"/>
        <v>103.05551800117927</v>
      </c>
      <c r="G11" s="40"/>
      <c r="H11" s="40"/>
      <c r="I11" s="40"/>
      <c r="J11" s="40"/>
    </row>
    <row r="12" spans="2:23" ht="15.75" customHeight="1" x14ac:dyDescent="0.3">
      <c r="B12" s="37" t="s">
        <v>253</v>
      </c>
      <c r="C12" s="38">
        <v>34307</v>
      </c>
      <c r="D12" s="38" t="str">
        <f t="shared" si="0"/>
        <v>December 4,1993</v>
      </c>
      <c r="E12" s="39">
        <v>65.786000000000001</v>
      </c>
      <c r="F12" s="49">
        <f t="shared" si="1"/>
        <v>65.786000000000001</v>
      </c>
      <c r="G12" s="40"/>
      <c r="H12" s="40"/>
      <c r="I12" s="40"/>
      <c r="J12" s="40"/>
    </row>
    <row r="13" spans="2:23" ht="15.75" customHeight="1" x14ac:dyDescent="0.3">
      <c r="B13" s="37" t="s">
        <v>254</v>
      </c>
      <c r="C13" s="38">
        <v>35584</v>
      </c>
      <c r="D13" s="38" t="str">
        <f t="shared" si="0"/>
        <v>June 3,1997</v>
      </c>
      <c r="E13" s="39">
        <v>87.458448549521762</v>
      </c>
      <c r="F13" s="49">
        <f t="shared" si="1"/>
        <v>87.458448549521762</v>
      </c>
      <c r="G13" s="40"/>
      <c r="H13" s="40"/>
      <c r="I13" s="40"/>
      <c r="J13" s="40"/>
    </row>
    <row r="14" spans="2:23" ht="15.75" customHeight="1" x14ac:dyDescent="0.3">
      <c r="B14" s="37" t="s">
        <v>255</v>
      </c>
      <c r="C14" s="38">
        <v>34032</v>
      </c>
      <c r="D14" s="38" t="str">
        <f t="shared" si="0"/>
        <v>March 4,1993</v>
      </c>
      <c r="E14" s="39">
        <v>71.797676367724534</v>
      </c>
      <c r="F14" s="49">
        <f t="shared" si="1"/>
        <v>71.797676367724534</v>
      </c>
      <c r="G14" s="40"/>
      <c r="H14" s="40"/>
      <c r="I14" s="40"/>
      <c r="J14" s="40"/>
    </row>
    <row r="15" spans="2:23" ht="15.75" customHeight="1" x14ac:dyDescent="0.3">
      <c r="B15" s="37" t="s">
        <v>256</v>
      </c>
      <c r="C15" s="38">
        <v>38626</v>
      </c>
      <c r="D15" s="38" t="str">
        <f t="shared" si="0"/>
        <v>October 1,2005</v>
      </c>
      <c r="E15" s="39">
        <v>90.065472505316237</v>
      </c>
      <c r="F15" s="49">
        <f t="shared" si="1"/>
        <v>90.065472505316237</v>
      </c>
      <c r="G15" s="40"/>
      <c r="H15" s="40"/>
      <c r="I15" s="40"/>
      <c r="J15" s="40"/>
    </row>
    <row r="16" spans="2:23" ht="15.75" customHeight="1" x14ac:dyDescent="0.3">
      <c r="B16" s="37" t="s">
        <v>257</v>
      </c>
      <c r="C16" s="38">
        <v>35492</v>
      </c>
      <c r="D16" s="38" t="str">
        <f t="shared" si="0"/>
        <v>March 3,1997</v>
      </c>
      <c r="E16" s="39">
        <v>81.234951666686229</v>
      </c>
      <c r="F16" s="49">
        <f t="shared" si="1"/>
        <v>81.234951666686229</v>
      </c>
      <c r="G16" s="40"/>
      <c r="H16" s="40"/>
      <c r="I16" s="40"/>
      <c r="J16" s="40"/>
    </row>
    <row r="17" spans="2:10" ht="15.75" customHeight="1" x14ac:dyDescent="0.3">
      <c r="B17" s="37" t="s">
        <v>258</v>
      </c>
      <c r="C17" s="38">
        <v>36775</v>
      </c>
      <c r="D17" s="38" t="str">
        <f t="shared" si="0"/>
        <v>September 6,2000</v>
      </c>
      <c r="E17" s="39">
        <v>8.4223299530017055</v>
      </c>
      <c r="F17" s="49">
        <f t="shared" si="1"/>
        <v>8.4223299530017055</v>
      </c>
      <c r="G17" s="40"/>
      <c r="H17" s="40"/>
      <c r="I17" s="40"/>
      <c r="J17" s="40"/>
    </row>
    <row r="18" spans="2:10" ht="15.75" customHeight="1" x14ac:dyDescent="0.3">
      <c r="B18" s="37" t="s">
        <v>259</v>
      </c>
      <c r="C18" s="38">
        <v>34823</v>
      </c>
      <c r="D18" s="38" t="str">
        <f t="shared" si="0"/>
        <v>May 4,1995</v>
      </c>
      <c r="E18" s="39">
        <v>2.8470654445233627</v>
      </c>
      <c r="F18" s="49">
        <f t="shared" si="1"/>
        <v>2.8470654445233627</v>
      </c>
      <c r="G18" s="40"/>
      <c r="H18" s="40"/>
      <c r="I18" s="40"/>
      <c r="J18" s="40"/>
    </row>
    <row r="19" spans="2:10" ht="15.75" customHeight="1" x14ac:dyDescent="0.3">
      <c r="B19" s="37" t="s">
        <v>260</v>
      </c>
      <c r="C19" s="38">
        <v>35667</v>
      </c>
      <c r="D19" s="38" t="str">
        <f t="shared" si="0"/>
        <v>August 25,1997</v>
      </c>
      <c r="E19" s="39">
        <v>76.653999999999996</v>
      </c>
      <c r="F19" s="49">
        <f t="shared" si="1"/>
        <v>76.653999999999996</v>
      </c>
      <c r="G19" s="40"/>
      <c r="H19" s="40"/>
      <c r="I19" s="40"/>
      <c r="J19" s="40"/>
    </row>
    <row r="20" spans="2:10" ht="15.75" customHeight="1" x14ac:dyDescent="0.3">
      <c r="B20" s="37" t="s">
        <v>261</v>
      </c>
      <c r="C20" s="38">
        <v>37319</v>
      </c>
      <c r="D20" s="38" t="str">
        <f t="shared" si="0"/>
        <v>March 4,2002</v>
      </c>
      <c r="E20" s="39">
        <v>111.02879406736959</v>
      </c>
      <c r="F20" s="49">
        <f t="shared" si="1"/>
        <v>111.02879406736959</v>
      </c>
      <c r="G20" s="40"/>
      <c r="H20" s="40"/>
      <c r="I20" s="40"/>
      <c r="J20" s="40"/>
    </row>
    <row r="21" spans="2:10" ht="15.75" customHeight="1" x14ac:dyDescent="0.3">
      <c r="B21" s="37" t="s">
        <v>262</v>
      </c>
      <c r="C21" s="38">
        <v>35613</v>
      </c>
      <c r="D21" s="38" t="str">
        <f t="shared" si="0"/>
        <v>July 2,1997</v>
      </c>
      <c r="E21" s="39">
        <v>29.019153750357773</v>
      </c>
      <c r="F21" s="49">
        <f t="shared" si="1"/>
        <v>29.019153750357773</v>
      </c>
      <c r="G21" s="40"/>
      <c r="H21" s="40"/>
      <c r="I21" s="40"/>
      <c r="J21" s="40"/>
    </row>
    <row r="22" spans="2:10" ht="15.75" customHeight="1" x14ac:dyDescent="0.3">
      <c r="B22" s="37" t="s">
        <v>263</v>
      </c>
      <c r="C22" s="38">
        <v>37043</v>
      </c>
      <c r="D22" s="38" t="str">
        <f t="shared" si="0"/>
        <v>June 1,2001</v>
      </c>
      <c r="E22" s="39">
        <v>105.02427719052923</v>
      </c>
      <c r="F22" s="49">
        <f t="shared" si="1"/>
        <v>105.02427719052923</v>
      </c>
      <c r="G22" s="40"/>
      <c r="H22" s="40"/>
      <c r="I22" s="40"/>
      <c r="J22" s="40"/>
    </row>
    <row r="23" spans="2:10" ht="15.75" customHeight="1" x14ac:dyDescent="0.3">
      <c r="B23" s="37" t="s">
        <v>264</v>
      </c>
      <c r="C23" s="38">
        <v>35432</v>
      </c>
      <c r="D23" s="38" t="str">
        <f t="shared" si="0"/>
        <v>January 2,1997</v>
      </c>
      <c r="E23" s="39">
        <v>36.355667327738288</v>
      </c>
      <c r="F23" s="49">
        <f t="shared" si="1"/>
        <v>36.355667327738288</v>
      </c>
      <c r="G23" s="40"/>
      <c r="H23" s="40"/>
      <c r="I23" s="40"/>
      <c r="J23" s="40"/>
    </row>
    <row r="24" spans="2:10" ht="15.75" customHeight="1" x14ac:dyDescent="0.3">
      <c r="B24" s="37" t="s">
        <v>265</v>
      </c>
      <c r="C24" s="38">
        <v>35128</v>
      </c>
      <c r="D24" s="38" t="str">
        <f t="shared" si="0"/>
        <v>March 4,1996</v>
      </c>
      <c r="E24" s="39">
        <v>133.48093009772882</v>
      </c>
      <c r="F24" s="49">
        <f t="shared" si="1"/>
        <v>133.48093009772882</v>
      </c>
      <c r="G24" s="40"/>
      <c r="H24" s="40"/>
      <c r="I24" s="40"/>
      <c r="J24" s="40"/>
    </row>
    <row r="25" spans="2:10" ht="15.75" customHeight="1" x14ac:dyDescent="0.3">
      <c r="B25" s="37" t="s">
        <v>266</v>
      </c>
      <c r="C25" s="38">
        <v>37491</v>
      </c>
      <c r="D25" s="38" t="str">
        <f t="shared" si="0"/>
        <v>August 23,2002</v>
      </c>
      <c r="E25" s="39">
        <v>27.766070239857875</v>
      </c>
      <c r="F25" s="49">
        <f t="shared" si="1"/>
        <v>27.766070239857875</v>
      </c>
      <c r="G25" s="40"/>
      <c r="H25" s="40"/>
      <c r="I25" s="40"/>
      <c r="J25" s="40"/>
    </row>
    <row r="26" spans="2:10" ht="15.75" customHeight="1" x14ac:dyDescent="0.3">
      <c r="B26" s="37" t="s">
        <v>267</v>
      </c>
      <c r="C26" s="38">
        <v>33321</v>
      </c>
      <c r="D26" s="38" t="str">
        <f t="shared" si="0"/>
        <v>March 24,1991</v>
      </c>
      <c r="E26" s="39">
        <v>49.321725501611077</v>
      </c>
      <c r="F26" s="49">
        <f t="shared" si="1"/>
        <v>49.321725501611077</v>
      </c>
      <c r="G26" s="40"/>
      <c r="H26" s="40"/>
      <c r="I26" s="40"/>
      <c r="J26" s="40"/>
    </row>
    <row r="27" spans="2:10" ht="14.4" x14ac:dyDescent="0.3">
      <c r="B27" s="37" t="s">
        <v>268</v>
      </c>
      <c r="C27" s="38">
        <v>34093</v>
      </c>
      <c r="D27" s="38" t="str">
        <f t="shared" si="0"/>
        <v>May 4,1993</v>
      </c>
      <c r="E27" s="39">
        <v>56.873111164438484</v>
      </c>
      <c r="F27" s="49">
        <f t="shared" si="1"/>
        <v>56.873111164438484</v>
      </c>
      <c r="G27" s="40"/>
      <c r="H27" s="40"/>
      <c r="I27" s="40"/>
      <c r="J27" s="40"/>
    </row>
    <row r="28" spans="2:10" ht="14.4" x14ac:dyDescent="0.3">
      <c r="B28" s="37" t="s">
        <v>269</v>
      </c>
      <c r="C28" s="38">
        <v>36109</v>
      </c>
      <c r="D28" s="38" t="str">
        <f t="shared" si="0"/>
        <v>November 10,1998</v>
      </c>
      <c r="E28" s="39">
        <v>55.56</v>
      </c>
      <c r="F28" s="49">
        <f t="shared" si="1"/>
        <v>55.56</v>
      </c>
      <c r="G28" s="40"/>
      <c r="H28" s="40"/>
      <c r="I28" s="40"/>
      <c r="J28" s="40"/>
    </row>
  </sheetData>
  <mergeCells count="4">
    <mergeCell ref="G3:P3"/>
    <mergeCell ref="H4:P4"/>
    <mergeCell ref="H5:P5"/>
    <mergeCell ref="M6:U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(Q1-Q2)Hockey Team Data</vt:lpstr>
      <vt:lpstr>Q1.Lookup Functions</vt:lpstr>
      <vt:lpstr>Q2.Index_match_lookup</vt:lpstr>
      <vt:lpstr>(Q3-Q5)Data Validation</vt:lpstr>
      <vt:lpstr>(Q6-Q8)</vt:lpstr>
      <vt:lpstr>(Q9-Q10)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Shreyash sao</dc:creator>
  <cp:lastModifiedBy>Shreyash sao</cp:lastModifiedBy>
  <dcterms:created xsi:type="dcterms:W3CDTF">2023-11-21T15:27:44Z</dcterms:created>
  <dcterms:modified xsi:type="dcterms:W3CDTF">2023-11-21T15:27:44Z</dcterms:modified>
</cp:coreProperties>
</file>