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rey\OneDrive\Desktop\"/>
    </mc:Choice>
  </mc:AlternateContent>
  <bookViews>
    <workbookView xWindow="0" yWindow="0" windowWidth="23040" windowHeight="8496" activeTab="4"/>
  </bookViews>
  <sheets>
    <sheet name="Instructions" sheetId="1" r:id="rId1"/>
    <sheet name="Q1.Case_Sensitive_lookup" sheetId="2" r:id="rId2"/>
    <sheet name="(Q2-Q3) Data Validation" sheetId="3" r:id="rId3"/>
    <sheet name="(Q4-Q9) Student Dataset" sheetId="4" r:id="rId4"/>
    <sheet name="(Q10-Q12)" sheetId="5" r:id="rId5"/>
  </sheets>
  <calcPr calcId="162913"/>
</workbook>
</file>

<file path=xl/calcChain.xml><?xml version="1.0" encoding="utf-8"?>
<calcChain xmlns="http://schemas.openxmlformats.org/spreadsheetml/2006/main">
  <c r="V6" i="5" l="1"/>
  <c r="V7" i="5"/>
  <c r="V8" i="5"/>
  <c r="V9" i="5"/>
  <c r="V10" i="5"/>
  <c r="V11" i="5"/>
  <c r="V12" i="5"/>
  <c r="V13" i="5"/>
  <c r="V14" i="5"/>
  <c r="V15" i="5"/>
  <c r="V16" i="5"/>
  <c r="V17" i="5"/>
  <c r="V18" i="5"/>
  <c r="V19" i="5"/>
  <c r="V20" i="5"/>
  <c r="V21" i="5"/>
  <c r="V22" i="5"/>
  <c r="V23" i="5"/>
  <c r="V24" i="5"/>
  <c r="V25" i="5"/>
  <c r="V26" i="5"/>
  <c r="V27" i="5"/>
  <c r="V28" i="5"/>
  <c r="V29" i="5"/>
  <c r="V5" i="5"/>
  <c r="U5" i="5"/>
  <c r="U6" i="5"/>
  <c r="U7" i="5"/>
  <c r="U8" i="5"/>
  <c r="U9" i="5"/>
  <c r="U10" i="5"/>
  <c r="U11" i="5"/>
  <c r="U12" i="5"/>
  <c r="U13" i="5"/>
  <c r="U14" i="5"/>
  <c r="U15" i="5"/>
  <c r="U16" i="5"/>
  <c r="U17" i="5"/>
  <c r="U18" i="5"/>
  <c r="U19" i="5"/>
  <c r="U20" i="5"/>
  <c r="U21" i="5"/>
  <c r="U22" i="5"/>
  <c r="U23" i="5"/>
  <c r="U24" i="5"/>
  <c r="U25" i="5"/>
  <c r="U26" i="5"/>
  <c r="U27" i="5"/>
  <c r="U28" i="5"/>
  <c r="U29" i="5"/>
  <c r="T6" i="5"/>
  <c r="T7" i="5"/>
  <c r="T8" i="5"/>
  <c r="T9" i="5"/>
  <c r="T10" i="5"/>
  <c r="T11" i="5"/>
  <c r="T12" i="5"/>
  <c r="T13" i="5"/>
  <c r="T14" i="5"/>
  <c r="T15" i="5"/>
  <c r="T16" i="5"/>
  <c r="T17" i="5"/>
  <c r="T18" i="5"/>
  <c r="T19" i="5"/>
  <c r="T20" i="5"/>
  <c r="T21" i="5"/>
  <c r="T22" i="5"/>
  <c r="T23" i="5"/>
  <c r="T24" i="5"/>
  <c r="T25" i="5"/>
  <c r="T26" i="5"/>
  <c r="T27" i="5"/>
  <c r="T28" i="5"/>
  <c r="T29" i="5"/>
  <c r="T5" i="5"/>
  <c r="S6" i="5"/>
  <c r="S7" i="5"/>
  <c r="S8" i="5"/>
  <c r="S9" i="5"/>
  <c r="S10" i="5"/>
  <c r="S11" i="5"/>
  <c r="S12" i="5"/>
  <c r="S13" i="5"/>
  <c r="S14" i="5"/>
  <c r="S15" i="5"/>
  <c r="S16" i="5"/>
  <c r="S17" i="5"/>
  <c r="S18" i="5"/>
  <c r="S19" i="5"/>
  <c r="S20" i="5"/>
  <c r="S21" i="5"/>
  <c r="S22" i="5"/>
  <c r="S23" i="5"/>
  <c r="S24" i="5"/>
  <c r="S25" i="5"/>
  <c r="S26" i="5"/>
  <c r="S27" i="5"/>
  <c r="S28" i="5"/>
  <c r="S29" i="5"/>
  <c r="S5" i="5"/>
  <c r="R6" i="5"/>
  <c r="R7" i="5"/>
  <c r="R8" i="5"/>
  <c r="R9" i="5"/>
  <c r="R10" i="5"/>
  <c r="R11" i="5"/>
  <c r="R12" i="5"/>
  <c r="R13" i="5"/>
  <c r="R14" i="5"/>
  <c r="R15" i="5"/>
  <c r="R16" i="5"/>
  <c r="R17" i="5"/>
  <c r="R18" i="5"/>
  <c r="R19" i="5"/>
  <c r="R20" i="5"/>
  <c r="R21" i="5"/>
  <c r="R22" i="5"/>
  <c r="R23" i="5"/>
  <c r="R24" i="5"/>
  <c r="R25" i="5"/>
  <c r="R26" i="5"/>
  <c r="R27" i="5"/>
  <c r="R28" i="5"/>
  <c r="R29" i="5"/>
  <c r="R5" i="5"/>
  <c r="Q6" i="5"/>
  <c r="Q7" i="5"/>
  <c r="Q8" i="5"/>
  <c r="Q9" i="5"/>
  <c r="Q10" i="5"/>
  <c r="Q11" i="5"/>
  <c r="Q12" i="5"/>
  <c r="Q13" i="5"/>
  <c r="Q14" i="5"/>
  <c r="Q15" i="5"/>
  <c r="Q16" i="5"/>
  <c r="Q17" i="5"/>
  <c r="Q18" i="5"/>
  <c r="Q19" i="5"/>
  <c r="Q20" i="5"/>
  <c r="Q21" i="5"/>
  <c r="Q22" i="5"/>
  <c r="Q23" i="5"/>
  <c r="Q24" i="5"/>
  <c r="Q25" i="5"/>
  <c r="Q26" i="5"/>
  <c r="Q27" i="5"/>
  <c r="Q28" i="5"/>
  <c r="Q29" i="5"/>
  <c r="Q5" i="5"/>
  <c r="J10" i="4"/>
  <c r="J9" i="4"/>
  <c r="J8" i="4"/>
  <c r="J7" i="4"/>
  <c r="J6" i="4"/>
  <c r="J5" i="4"/>
  <c r="M9" i="2"/>
  <c r="L9" i="2" a="1"/>
  <c r="L9" i="2" s="1"/>
  <c r="J9" i="2" a="1"/>
  <c r="J9" i="2"/>
  <c r="K9" i="2" a="1"/>
  <c r="K9" i="2" s="1"/>
  <c r="I12" i="2"/>
</calcChain>
</file>

<file path=xl/sharedStrings.xml><?xml version="1.0" encoding="utf-8"?>
<sst xmlns="http://schemas.openxmlformats.org/spreadsheetml/2006/main" count="162" uniqueCount="123">
  <si>
    <t>INSTRUCTIONS</t>
  </si>
  <si>
    <t xml:space="preserve">1. Read the question carefully </t>
  </si>
  <si>
    <t>2. provide your solution beside the question mentioned in the table and if you have to do the changes in the given data set perform the task in given dataset as per question</t>
  </si>
  <si>
    <t xml:space="preserve">3. make sure to download the XLSX file format to solve the question as well as for submission </t>
  </si>
  <si>
    <t>Student_Name</t>
  </si>
  <si>
    <t>Excel_marks</t>
  </si>
  <si>
    <t>Python_marks</t>
  </si>
  <si>
    <t>ML_Marks</t>
  </si>
  <si>
    <t>SAURABH</t>
  </si>
  <si>
    <t>Gaurav</t>
  </si>
  <si>
    <t>Ques(1)</t>
  </si>
  <si>
    <t>Using lookup function get marks of "saurabh" from given table</t>
  </si>
  <si>
    <t>saurabh</t>
  </si>
  <si>
    <t>Excel</t>
  </si>
  <si>
    <t>python</t>
  </si>
  <si>
    <t>ML</t>
  </si>
  <si>
    <t>Total_marks</t>
  </si>
  <si>
    <t>Sandeep</t>
  </si>
  <si>
    <t>Syam</t>
  </si>
  <si>
    <t>Using Data validation to answer the following</t>
  </si>
  <si>
    <t>Personal Data Table</t>
  </si>
  <si>
    <t>Pincode</t>
  </si>
  <si>
    <t>Ques(2)</t>
  </si>
  <si>
    <t>Create a drop down button for this from the available pin codes in pincode table (Take some Pin Codes from the internet)</t>
  </si>
  <si>
    <t>Email</t>
  </si>
  <si>
    <t>Quese(3)</t>
  </si>
  <si>
    <t>Accept only text in email format "xyz@cd.in"</t>
  </si>
  <si>
    <t>Solve the following questions and fill appropriate answer on mentioned cell</t>
  </si>
  <si>
    <t>Sl.No.</t>
  </si>
  <si>
    <t>Date of Joining</t>
  </si>
  <si>
    <t>Students</t>
  </si>
  <si>
    <t>ID</t>
  </si>
  <si>
    <t>Place</t>
  </si>
  <si>
    <t>Marks</t>
  </si>
  <si>
    <t>Questions:</t>
  </si>
  <si>
    <t>Answer</t>
  </si>
  <si>
    <t>Suman</t>
  </si>
  <si>
    <t>ma_0341</t>
  </si>
  <si>
    <t>Bangalore</t>
  </si>
  <si>
    <t xml:space="preserve"> Count total number of students from Bangalore</t>
  </si>
  <si>
    <t>Ajey</t>
  </si>
  <si>
    <t>ma_0342</t>
  </si>
  <si>
    <t>Mumbai</t>
  </si>
  <si>
    <t xml:space="preserve"> Count the number of students who scored more than Mithun</t>
  </si>
  <si>
    <t>Dinesh Kumar</t>
  </si>
  <si>
    <t>ma_0343</t>
  </si>
  <si>
    <t>Pune</t>
  </si>
  <si>
    <t>What is the % of students failed in the test(Marks less than 45=Fail)</t>
  </si>
  <si>
    <t>Saurabh kumar Rai</t>
  </si>
  <si>
    <t>ma_0344</t>
  </si>
  <si>
    <t>Find number of students who has "Kumar" in their name</t>
  </si>
  <si>
    <t>Mithun</t>
  </si>
  <si>
    <t>ma_0345</t>
  </si>
  <si>
    <t>Hyderbad</t>
  </si>
  <si>
    <t>Total number of names that ends with letter "i"</t>
  </si>
  <si>
    <t>Vaishali</t>
  </si>
  <si>
    <t>ma_0346</t>
  </si>
  <si>
    <t>Count number of students whose marks has not been uploaded</t>
  </si>
  <si>
    <t>Divya</t>
  </si>
  <si>
    <t>ma_0347</t>
  </si>
  <si>
    <t>Kolkatta</t>
  </si>
  <si>
    <t>Srilaxmi</t>
  </si>
  <si>
    <t>ma_0348</t>
  </si>
  <si>
    <t>Delhi</t>
  </si>
  <si>
    <t>Jyothi</t>
  </si>
  <si>
    <t>ma_0349</t>
  </si>
  <si>
    <t>Manoj Kumar</t>
  </si>
  <si>
    <t>ma_0350</t>
  </si>
  <si>
    <t>Gurgoan</t>
  </si>
  <si>
    <t>Rajath</t>
  </si>
  <si>
    <t>ma_0351</t>
  </si>
  <si>
    <t>Jaipur</t>
  </si>
  <si>
    <t>Avinash</t>
  </si>
  <si>
    <t>ma_0352</t>
  </si>
  <si>
    <t>Sujan</t>
  </si>
  <si>
    <t>ma_0353</t>
  </si>
  <si>
    <t>Patna</t>
  </si>
  <si>
    <t>Ravi Kumar</t>
  </si>
  <si>
    <t>ma_0354</t>
  </si>
  <si>
    <t>Jammu</t>
  </si>
  <si>
    <t>Vani</t>
  </si>
  <si>
    <t>ma_0355</t>
  </si>
  <si>
    <t>Manoj M</t>
  </si>
  <si>
    <t>ma_0356</t>
  </si>
  <si>
    <t>Meghalaya</t>
  </si>
  <si>
    <t>Abhishek</t>
  </si>
  <si>
    <t>ma_0357</t>
  </si>
  <si>
    <t>Kocchi</t>
  </si>
  <si>
    <t>Aishwarya</t>
  </si>
  <si>
    <t>ma_0358</t>
  </si>
  <si>
    <t>Chennai</t>
  </si>
  <si>
    <t>Jayashri</t>
  </si>
  <si>
    <t>ma_0359</t>
  </si>
  <si>
    <t>Panji</t>
  </si>
  <si>
    <t>Radhika</t>
  </si>
  <si>
    <t>ma_0360</t>
  </si>
  <si>
    <t>Mangalore</t>
  </si>
  <si>
    <t>Suraj Kumar Singh</t>
  </si>
  <si>
    <t>ma_0361</t>
  </si>
  <si>
    <t>Manikanta</t>
  </si>
  <si>
    <t>ma_0362</t>
  </si>
  <si>
    <t>Yashwant</t>
  </si>
  <si>
    <t>ma_0363</t>
  </si>
  <si>
    <t>Amar</t>
  </si>
  <si>
    <t>ma_0364</t>
  </si>
  <si>
    <t>Akbar</t>
  </si>
  <si>
    <t>ma_0365</t>
  </si>
  <si>
    <t>Solution</t>
  </si>
  <si>
    <t xml:space="preserve"> Find day and month of birth from Date Of Birth (ex:03-03-1997 on Monday, March)</t>
  </si>
  <si>
    <t>perform the task in given dataset</t>
  </si>
  <si>
    <t>Name</t>
  </si>
  <si>
    <t>Date of Birth</t>
  </si>
  <si>
    <t>Weight</t>
  </si>
  <si>
    <t>Formated DOB</t>
  </si>
  <si>
    <t>Day of Birth</t>
  </si>
  <si>
    <t>Month of Birth</t>
  </si>
  <si>
    <t>Q11 write sentence here</t>
  </si>
  <si>
    <t xml:space="preserve">Total Months </t>
  </si>
  <si>
    <t>Total Days</t>
  </si>
  <si>
    <t>Print "Name" born on "yyyy-mm-dd"(ex: Manoj born on 1997-March-10)</t>
  </si>
  <si>
    <t>Find Total Month and Days from DOB to present Day</t>
  </si>
  <si>
    <t>\</t>
  </si>
  <si>
    <t>Pincodes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</si>
</sst>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73" formatCode="dd\-mm\-yyyy"/>
  </numFmts>
  <fonts count="18" x14ac:knownFonts="1">
    <font>
      <sz val="10"/>
      <color rgb="FF000000"/>
      <name val="Arial"/>
      <scheme val="minor"/>
    </font>
    <font>
      <b/>
      <sz val="10"/>
      <color theme="1"/>
      <name val="Arial"/>
      <family val="2"/>
    </font>
    <font>
      <sz val="10"/>
      <color theme="1"/>
      <name val="Arial"/>
      <family val="2"/>
    </font>
    <font>
      <sz val="11"/>
      <color theme="1"/>
      <name val="Calibri"/>
      <family val="2"/>
    </font>
    <font>
      <sz val="11"/>
      <color rgb="FFFFFFFF"/>
      <name val="Calibri"/>
      <family val="2"/>
    </font>
    <font>
      <sz val="10"/>
      <name val="Arial"/>
      <family val="2"/>
    </font>
    <font>
      <b/>
      <sz val="18"/>
      <color theme="1"/>
      <name val="Calibri"/>
      <family val="2"/>
    </font>
    <font>
      <b/>
      <sz val="16"/>
      <color theme="1"/>
      <name val="Calibri"/>
      <family val="2"/>
    </font>
    <font>
      <b/>
      <sz val="14"/>
      <color theme="1"/>
      <name val="Calibri"/>
      <family val="2"/>
    </font>
    <font>
      <sz val="10"/>
      <color theme="1"/>
      <name val="Arial"/>
      <family val="2"/>
      <scheme val="minor"/>
    </font>
    <font>
      <b/>
      <sz val="11"/>
      <color theme="1"/>
      <name val="Calibri"/>
      <family val="2"/>
    </font>
    <font>
      <b/>
      <sz val="12"/>
      <color theme="1"/>
      <name val="Calibri"/>
      <family val="2"/>
    </font>
    <font>
      <sz val="12"/>
      <color theme="1"/>
      <name val="Calibri"/>
      <family val="2"/>
    </font>
    <font>
      <sz val="10"/>
      <color rgb="FF000000"/>
      <name val="Arial"/>
      <family val="2"/>
      <scheme val="minor"/>
    </font>
    <font>
      <u/>
      <sz val="10"/>
      <color theme="10"/>
      <name val="Arial"/>
      <family val="2"/>
      <scheme val="minor"/>
    </font>
    <font>
      <sz val="10"/>
      <name val="Segoe UI"/>
      <family val="2"/>
    </font>
    <font>
      <b/>
      <sz val="10"/>
      <color rgb="FF000000"/>
      <name val="Arial"/>
      <family val="2"/>
      <scheme val="minor"/>
    </font>
    <font>
      <sz val="10"/>
      <color rgb="FF000000"/>
      <name val="Segoe UI"/>
      <family val="2"/>
    </font>
  </fonts>
  <fills count="13">
    <fill>
      <patternFill patternType="none"/>
    </fill>
    <fill>
      <patternFill patternType="gray125"/>
    </fill>
    <fill>
      <patternFill patternType="solid">
        <fgColor rgb="FF92D050"/>
        <bgColor rgb="FF92D050"/>
      </patternFill>
    </fill>
    <fill>
      <patternFill patternType="solid">
        <fgColor rgb="FF000000"/>
        <bgColor rgb="FF000000"/>
      </patternFill>
    </fill>
    <fill>
      <patternFill patternType="solid">
        <fgColor rgb="FFFFC000"/>
        <bgColor rgb="FFFFC000"/>
      </patternFill>
    </fill>
    <fill>
      <patternFill patternType="solid">
        <fgColor rgb="FFC6D9F0"/>
        <bgColor rgb="FFC6D9F0"/>
      </patternFill>
    </fill>
    <fill>
      <patternFill patternType="solid">
        <fgColor rgb="FF6AA84F"/>
        <bgColor rgb="FF6AA84F"/>
      </patternFill>
    </fill>
    <fill>
      <patternFill patternType="solid">
        <fgColor rgb="FFBDD7EE"/>
        <bgColor rgb="FFBDD7EE"/>
      </patternFill>
    </fill>
    <fill>
      <patternFill patternType="solid">
        <fgColor rgb="FFC9DAF8"/>
        <bgColor rgb="FFC9DAF8"/>
      </patternFill>
    </fill>
    <fill>
      <patternFill patternType="solid">
        <fgColor rgb="FFD9D9D9"/>
        <bgColor rgb="FFD9D9D9"/>
      </patternFill>
    </fill>
    <fill>
      <patternFill patternType="solid">
        <fgColor rgb="FF93C47D"/>
        <bgColor rgb="FF93C47D"/>
      </patternFill>
    </fill>
    <fill>
      <patternFill patternType="solid">
        <fgColor rgb="FFEFEFEF"/>
        <bgColor rgb="FFEFEFEF"/>
      </patternFill>
    </fill>
    <fill>
      <patternFill patternType="solid">
        <fgColor rgb="FFFFD966"/>
        <bgColor rgb="FFFFD966"/>
      </patternFill>
    </fill>
  </fills>
  <borders count="11">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9" fontId="13" fillId="0" borderId="0" applyFont="0" applyFill="0" applyBorder="0" applyAlignment="0" applyProtection="0"/>
    <xf numFmtId="0" fontId="14"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3" fillId="0" borderId="1" xfId="0" applyFont="1" applyBorder="1" applyAlignment="1"/>
    <xf numFmtId="0" fontId="3" fillId="0" borderId="2" xfId="0" applyFont="1" applyBorder="1" applyAlignment="1"/>
    <xf numFmtId="0" fontId="3" fillId="2" borderId="3" xfId="0" applyFont="1" applyFill="1" applyBorder="1" applyAlignment="1">
      <alignment horizontal="center"/>
    </xf>
    <xf numFmtId="0" fontId="3" fillId="0" borderId="3" xfId="0" applyFont="1" applyBorder="1" applyAlignment="1">
      <alignment horizontal="center"/>
    </xf>
    <xf numFmtId="0" fontId="3" fillId="2" borderId="9" xfId="0" applyFont="1" applyFill="1" applyBorder="1" applyAlignment="1">
      <alignment horizontal="center"/>
    </xf>
    <xf numFmtId="0" fontId="3" fillId="0" borderId="9" xfId="0" applyFont="1" applyBorder="1" applyAlignment="1"/>
    <xf numFmtId="0" fontId="3" fillId="0" borderId="0" xfId="0" applyFont="1" applyAlignment="1">
      <alignment horizontal="right"/>
    </xf>
    <xf numFmtId="0" fontId="10" fillId="0" borderId="0" xfId="0" applyFont="1" applyAlignment="1"/>
    <xf numFmtId="0" fontId="2" fillId="0" borderId="1" xfId="0" applyFont="1" applyBorder="1" applyAlignment="1"/>
    <xf numFmtId="0" fontId="10" fillId="7" borderId="9" xfId="0" applyFont="1" applyFill="1" applyBorder="1" applyAlignment="1">
      <alignment horizontal="center"/>
    </xf>
    <xf numFmtId="0" fontId="11" fillId="7" borderId="9" xfId="0" applyFont="1" applyFill="1" applyBorder="1" applyAlignment="1">
      <alignment horizontal="center"/>
    </xf>
    <xf numFmtId="0" fontId="11" fillId="7" borderId="9" xfId="0" applyFont="1" applyFill="1" applyBorder="1" applyAlignment="1"/>
    <xf numFmtId="0" fontId="10" fillId="6" borderId="9" xfId="0" applyFont="1" applyFill="1" applyBorder="1" applyAlignment="1"/>
    <xf numFmtId="0" fontId="3" fillId="0" borderId="9" xfId="0" applyFont="1" applyBorder="1" applyAlignment="1">
      <alignment horizontal="center"/>
    </xf>
    <xf numFmtId="164" fontId="3" fillId="0" borderId="9" xfId="0" applyNumberFormat="1" applyFont="1" applyBorder="1" applyAlignment="1">
      <alignment horizontal="center"/>
    </xf>
    <xf numFmtId="0" fontId="3" fillId="8" borderId="9" xfId="0" applyFont="1" applyFill="1" applyBorder="1" applyAlignment="1">
      <alignment horizontal="right"/>
    </xf>
    <xf numFmtId="0" fontId="2" fillId="9" borderId="9" xfId="0" applyFont="1" applyFill="1" applyBorder="1" applyAlignment="1"/>
    <xf numFmtId="0" fontId="2" fillId="0" borderId="9" xfId="0" applyFont="1" applyBorder="1" applyAlignment="1"/>
    <xf numFmtId="0" fontId="1" fillId="10" borderId="9" xfId="0" applyFont="1" applyFill="1" applyBorder="1" applyAlignment="1"/>
    <xf numFmtId="0" fontId="2" fillId="0" borderId="7" xfId="0" applyFont="1" applyBorder="1" applyAlignment="1"/>
    <xf numFmtId="0" fontId="2" fillId="11" borderId="10" xfId="0" applyFont="1" applyFill="1" applyBorder="1" applyAlignment="1"/>
    <xf numFmtId="0" fontId="12" fillId="12" borderId="9" xfId="0" applyFont="1" applyFill="1" applyBorder="1" applyAlignment="1"/>
    <xf numFmtId="0" fontId="3" fillId="12" borderId="3" xfId="0" applyFont="1" applyFill="1" applyBorder="1" applyAlignment="1"/>
    <xf numFmtId="0" fontId="3" fillId="12" borderId="3" xfId="0" applyFont="1" applyFill="1" applyBorder="1" applyAlignment="1"/>
    <xf numFmtId="164" fontId="3" fillId="0" borderId="3" xfId="0" applyNumberFormat="1" applyFont="1" applyBorder="1" applyAlignment="1">
      <alignment horizontal="center"/>
    </xf>
    <xf numFmtId="165" fontId="3" fillId="0" borderId="3" xfId="0" applyNumberFormat="1" applyFont="1" applyBorder="1" applyAlignment="1">
      <alignment horizontal="right"/>
    </xf>
    <xf numFmtId="0" fontId="2" fillId="0" borderId="3" xfId="0" applyFont="1" applyBorder="1" applyAlignment="1"/>
    <xf numFmtId="0" fontId="4" fillId="3" borderId="4" xfId="0" applyFont="1" applyFill="1" applyBorder="1" applyAlignment="1">
      <alignment horizontal="center" vertical="center"/>
    </xf>
    <xf numFmtId="0" fontId="5" fillId="0" borderId="8" xfId="0" applyFont="1" applyBorder="1"/>
    <xf numFmtId="0" fontId="5" fillId="0" borderId="10" xfId="0" applyFont="1" applyBorder="1"/>
    <xf numFmtId="0" fontId="3" fillId="0" borderId="5" xfId="0" applyFont="1" applyBorder="1" applyAlignment="1"/>
    <xf numFmtId="0" fontId="5" fillId="0" borderId="6" xfId="0" applyFont="1" applyBorder="1"/>
    <xf numFmtId="0" fontId="5" fillId="0" borderId="7" xfId="0" applyFont="1" applyBorder="1"/>
    <xf numFmtId="0" fontId="3" fillId="4" borderId="4" xfId="0" applyFont="1" applyFill="1" applyBorder="1" applyAlignment="1">
      <alignment horizontal="center" vertical="center"/>
    </xf>
    <xf numFmtId="0" fontId="6" fillId="5" borderId="0" xfId="0" applyFont="1" applyFill="1" applyAlignment="1">
      <alignment horizontal="center"/>
    </xf>
    <xf numFmtId="0" fontId="0" fillId="0" borderId="0" xfId="0" applyFont="1" applyAlignment="1"/>
    <xf numFmtId="0" fontId="7" fillId="4" borderId="0" xfId="0" applyFont="1" applyFill="1" applyAlignment="1">
      <alignment horizontal="center"/>
    </xf>
    <xf numFmtId="0" fontId="8" fillId="0" borderId="5" xfId="0" applyFont="1" applyBorder="1" applyAlignment="1">
      <alignment horizontal="center"/>
    </xf>
    <xf numFmtId="0" fontId="9" fillId="6" borderId="5" xfId="0" applyFont="1" applyFill="1" applyBorder="1"/>
    <xf numFmtId="0" fontId="8" fillId="0" borderId="0" xfId="0" applyFont="1" applyAlignment="1">
      <alignment horizontal="center"/>
    </xf>
    <xf numFmtId="0" fontId="12" fillId="8" borderId="5" xfId="0" applyFont="1" applyFill="1" applyBorder="1" applyAlignment="1"/>
    <xf numFmtId="0" fontId="11" fillId="0" borderId="0" xfId="0" applyFont="1" applyAlignment="1">
      <alignment horizontal="center"/>
    </xf>
    <xf numFmtId="0" fontId="1" fillId="6" borderId="5" xfId="0" applyFont="1" applyFill="1" applyBorder="1" applyAlignment="1"/>
    <xf numFmtId="0" fontId="11" fillId="10" borderId="5" xfId="0" applyFont="1" applyFill="1" applyBorder="1" applyAlignment="1">
      <alignment horizontal="center"/>
    </xf>
    <xf numFmtId="0" fontId="12" fillId="8" borderId="5" xfId="0" applyFont="1" applyFill="1" applyBorder="1" applyAlignment="1">
      <alignment vertical="top"/>
    </xf>
    <xf numFmtId="0" fontId="13" fillId="0" borderId="0" xfId="0" applyFont="1" applyAlignment="1"/>
    <xf numFmtId="0" fontId="14" fillId="6" borderId="5" xfId="2" applyFill="1" applyBorder="1"/>
    <xf numFmtId="0" fontId="15" fillId="0" borderId="0" xfId="0" applyFont="1" applyAlignment="1"/>
    <xf numFmtId="0" fontId="16" fillId="0" borderId="0" xfId="0" applyFont="1" applyAlignment="1"/>
    <xf numFmtId="0" fontId="17" fillId="0" borderId="0" xfId="0" applyFont="1" applyAlignment="1">
      <alignment vertical="center"/>
    </xf>
    <xf numFmtId="9" fontId="2" fillId="9" borderId="9" xfId="1" applyFont="1" applyFill="1" applyBorder="1" applyAlignment="1"/>
    <xf numFmtId="173" fontId="3" fillId="0" borderId="3" xfId="0" applyNumberFormat="1" applyFont="1" applyBorder="1" applyAlignment="1">
      <alignment horizontal="center"/>
    </xf>
    <xf numFmtId="164" fontId="2" fillId="0" borderId="3" xfId="0" applyNumberFormat="1" applyFont="1" applyBorder="1" applyAlignme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
  <sheetViews>
    <sheetView workbookViewId="0"/>
  </sheetViews>
  <sheetFormatPr defaultColWidth="12.6640625" defaultRowHeight="15.75" customHeight="1" x14ac:dyDescent="0.25"/>
  <sheetData>
    <row r="1" spans="1:10" x14ac:dyDescent="0.25">
      <c r="A1" s="1" t="s">
        <v>0</v>
      </c>
      <c r="B1" s="2"/>
      <c r="C1" s="2"/>
      <c r="D1" s="2"/>
      <c r="E1" s="2"/>
      <c r="F1" s="2"/>
      <c r="G1" s="2"/>
      <c r="H1" s="2"/>
      <c r="I1" s="2"/>
      <c r="J1" s="2"/>
    </row>
    <row r="2" spans="1:10" x14ac:dyDescent="0.25">
      <c r="A2" s="3" t="s">
        <v>1</v>
      </c>
      <c r="B2" s="2"/>
      <c r="C2" s="2"/>
      <c r="D2" s="2"/>
      <c r="E2" s="2"/>
      <c r="F2" s="2"/>
      <c r="G2" s="2"/>
      <c r="H2" s="2"/>
      <c r="I2" s="2"/>
      <c r="J2" s="2"/>
    </row>
    <row r="3" spans="1:10" x14ac:dyDescent="0.25">
      <c r="A3" s="3" t="s">
        <v>2</v>
      </c>
      <c r="B3" s="2"/>
      <c r="C3" s="2"/>
      <c r="D3" s="2"/>
      <c r="E3" s="2"/>
      <c r="F3" s="2"/>
      <c r="G3" s="2"/>
      <c r="H3" s="2"/>
      <c r="I3" s="2"/>
      <c r="J3" s="2"/>
    </row>
    <row r="4" spans="1:10" x14ac:dyDescent="0.25">
      <c r="A4" s="3" t="s">
        <v>3</v>
      </c>
      <c r="B4" s="2"/>
      <c r="C4" s="2"/>
      <c r="D4" s="2"/>
      <c r="E4" s="2"/>
      <c r="F4" s="2"/>
      <c r="G4" s="2"/>
      <c r="H4" s="2"/>
      <c r="I4" s="2"/>
      <c r="J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N16"/>
  <sheetViews>
    <sheetView workbookViewId="0">
      <selection activeCell="J9" sqref="J9"/>
    </sheetView>
  </sheetViews>
  <sheetFormatPr defaultColWidth="12.6640625" defaultRowHeight="15.75" customHeight="1" x14ac:dyDescent="0.25"/>
  <sheetData>
    <row r="3" spans="2:14" ht="15.75" customHeight="1" x14ac:dyDescent="0.3">
      <c r="B3" s="4"/>
      <c r="C3" s="4"/>
      <c r="D3" s="4"/>
      <c r="E3" s="4"/>
      <c r="F3" s="4"/>
      <c r="G3" s="4"/>
      <c r="H3" s="4"/>
      <c r="I3" s="4"/>
      <c r="J3" s="4"/>
      <c r="K3" s="4"/>
      <c r="L3" s="4"/>
      <c r="M3" s="4"/>
      <c r="N3" s="4"/>
    </row>
    <row r="4" spans="2:14" ht="15.75" customHeight="1" x14ac:dyDescent="0.3">
      <c r="B4" s="4"/>
      <c r="C4" s="5"/>
      <c r="D4" s="5"/>
      <c r="E4" s="5"/>
      <c r="F4" s="5"/>
      <c r="G4" s="4"/>
      <c r="H4" s="4"/>
      <c r="N4" s="4"/>
    </row>
    <row r="5" spans="2:14" ht="15.75" customHeight="1" x14ac:dyDescent="0.3">
      <c r="B5" s="6"/>
      <c r="C5" s="7" t="s">
        <v>4</v>
      </c>
      <c r="D5" s="7" t="s">
        <v>5</v>
      </c>
      <c r="E5" s="7" t="s">
        <v>6</v>
      </c>
      <c r="F5" s="7" t="s">
        <v>7</v>
      </c>
      <c r="G5" s="4"/>
      <c r="H5" s="4"/>
      <c r="N5" s="4"/>
    </row>
    <row r="6" spans="2:14" ht="15.75" customHeight="1" x14ac:dyDescent="0.3">
      <c r="B6" s="6"/>
      <c r="C6" s="8" t="s">
        <v>8</v>
      </c>
      <c r="D6" s="8">
        <v>90</v>
      </c>
      <c r="E6" s="8">
        <v>89</v>
      </c>
      <c r="F6" s="8">
        <v>87</v>
      </c>
      <c r="G6" s="4"/>
      <c r="H6" s="4"/>
      <c r="I6" s="4"/>
      <c r="J6" s="4"/>
      <c r="K6" s="4"/>
      <c r="L6" s="4"/>
      <c r="M6" s="4"/>
      <c r="N6" s="4"/>
    </row>
    <row r="7" spans="2:14" ht="15.75" customHeight="1" x14ac:dyDescent="0.3">
      <c r="B7" s="6"/>
      <c r="C7" s="8" t="s">
        <v>9</v>
      </c>
      <c r="D7" s="8">
        <v>87</v>
      </c>
      <c r="E7" s="8">
        <v>67</v>
      </c>
      <c r="F7" s="8">
        <v>81</v>
      </c>
      <c r="G7" s="4"/>
      <c r="H7" s="32" t="s">
        <v>10</v>
      </c>
      <c r="I7" s="35" t="s">
        <v>11</v>
      </c>
      <c r="J7" s="36"/>
      <c r="K7" s="36"/>
      <c r="L7" s="36"/>
      <c r="M7" s="37"/>
      <c r="N7" s="4"/>
    </row>
    <row r="8" spans="2:14" ht="15.75" customHeight="1" x14ac:dyDescent="0.3">
      <c r="B8" s="6"/>
      <c r="C8" s="8" t="s">
        <v>12</v>
      </c>
      <c r="D8" s="8">
        <v>80</v>
      </c>
      <c r="E8" s="8">
        <v>78</v>
      </c>
      <c r="F8" s="8">
        <v>80</v>
      </c>
      <c r="G8" s="4"/>
      <c r="H8" s="33"/>
      <c r="I8" s="38" t="s">
        <v>12</v>
      </c>
      <c r="J8" s="9" t="s">
        <v>13</v>
      </c>
      <c r="K8" s="9" t="s">
        <v>14</v>
      </c>
      <c r="L8" s="9" t="s">
        <v>15</v>
      </c>
      <c r="M8" s="9" t="s">
        <v>16</v>
      </c>
      <c r="N8" s="4"/>
    </row>
    <row r="9" spans="2:14" ht="15.75" customHeight="1" x14ac:dyDescent="0.3">
      <c r="B9" s="6"/>
      <c r="C9" s="8" t="s">
        <v>17</v>
      </c>
      <c r="D9" s="8">
        <v>76</v>
      </c>
      <c r="E9" s="8">
        <v>69</v>
      </c>
      <c r="F9" s="8">
        <v>71</v>
      </c>
      <c r="G9" s="4"/>
      <c r="H9" s="34"/>
      <c r="I9" s="34"/>
      <c r="J9" s="10">
        <f t="array" ref="J9">INDEX(D6:D10,MATCH(TRUE,EXACT($I$8,$C$6:$C$10),0))</f>
        <v>80</v>
      </c>
      <c r="K9" s="10">
        <f t="array" ref="K9">INDEX(E6:E10,MATCH(TRUE,EXACT($I$8,$C$6:$C$10),0))</f>
        <v>78</v>
      </c>
      <c r="L9" s="10">
        <f t="array" ref="L9">INDEX(F6:F10,MATCH(TRUE,EXACT($I$8,$C$6:$C$10),0))</f>
        <v>80</v>
      </c>
      <c r="M9" s="10">
        <f>SUM(J9:L9)</f>
        <v>238</v>
      </c>
      <c r="N9" s="4"/>
    </row>
    <row r="10" spans="2:14" ht="15.75" customHeight="1" x14ac:dyDescent="0.3">
      <c r="B10" s="6"/>
      <c r="C10" s="8" t="s">
        <v>18</v>
      </c>
      <c r="D10" s="8">
        <v>99</v>
      </c>
      <c r="E10" s="8">
        <v>95</v>
      </c>
      <c r="F10" s="8">
        <v>90</v>
      </c>
      <c r="G10" s="4"/>
      <c r="H10" s="4"/>
      <c r="N10" s="4"/>
    </row>
    <row r="11" spans="2:14" ht="15.75" customHeight="1" x14ac:dyDescent="0.3">
      <c r="B11" s="4"/>
      <c r="C11" s="4"/>
      <c r="D11" s="4"/>
      <c r="E11" s="4"/>
      <c r="F11" s="4"/>
      <c r="G11" s="4"/>
      <c r="H11" s="4"/>
      <c r="I11" s="4"/>
      <c r="J11" s="4"/>
      <c r="K11" s="4"/>
      <c r="L11" s="4"/>
      <c r="M11" s="4"/>
      <c r="N11" s="4"/>
    </row>
    <row r="12" spans="2:14" ht="15.75" customHeight="1" x14ac:dyDescent="0.25">
      <c r="I12">
        <f>MATCH(I8,C6:C10,0)</f>
        <v>1</v>
      </c>
    </row>
    <row r="16" spans="2:14" ht="15.75" customHeight="1" x14ac:dyDescent="0.25">
      <c r="H16" s="50" t="s">
        <v>121</v>
      </c>
    </row>
  </sheetData>
  <mergeCells count="3">
    <mergeCell ref="H7:H9"/>
    <mergeCell ref="I7:M7"/>
    <mergeCell ref="I8:I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U20"/>
  <sheetViews>
    <sheetView workbookViewId="0">
      <selection activeCell="D8" sqref="D8:E8"/>
    </sheetView>
  </sheetViews>
  <sheetFormatPr defaultColWidth="12.6640625" defaultRowHeight="15.75" customHeight="1" x14ac:dyDescent="0.25"/>
  <sheetData>
    <row r="3" spans="2:21" ht="15.75" customHeight="1" x14ac:dyDescent="0.45">
      <c r="B3" s="39" t="s">
        <v>19</v>
      </c>
      <c r="C3" s="40"/>
      <c r="D3" s="40"/>
      <c r="E3" s="40"/>
      <c r="F3" s="40"/>
      <c r="G3" s="40"/>
      <c r="H3" s="40"/>
    </row>
    <row r="4" spans="2:21" ht="15.75" customHeight="1" x14ac:dyDescent="0.3">
      <c r="B4" s="4"/>
      <c r="C4" s="4"/>
      <c r="D4" s="4"/>
      <c r="E4" s="4"/>
      <c r="F4" s="4"/>
      <c r="G4" s="4"/>
      <c r="H4" s="4"/>
    </row>
    <row r="5" spans="2:21" ht="15.75" customHeight="1" x14ac:dyDescent="0.4">
      <c r="B5" s="41" t="s">
        <v>20</v>
      </c>
      <c r="C5" s="40"/>
      <c r="D5" s="40"/>
      <c r="E5" s="40"/>
      <c r="F5" s="40"/>
      <c r="G5" s="40"/>
      <c r="H5" s="4"/>
    </row>
    <row r="8" spans="2:21" ht="15.75" customHeight="1" x14ac:dyDescent="0.35">
      <c r="B8" s="42" t="s">
        <v>21</v>
      </c>
      <c r="C8" s="37"/>
      <c r="D8" s="43"/>
      <c r="E8" s="37"/>
      <c r="F8" s="11" t="s">
        <v>22</v>
      </c>
      <c r="G8" s="12" t="s">
        <v>23</v>
      </c>
      <c r="H8" s="4"/>
      <c r="I8" s="4"/>
      <c r="J8" s="4"/>
      <c r="K8" s="4"/>
      <c r="L8" s="4"/>
      <c r="M8" s="4"/>
      <c r="N8" s="4"/>
      <c r="O8" s="4"/>
      <c r="P8" s="4"/>
      <c r="Q8" s="4"/>
      <c r="R8" s="4"/>
      <c r="S8" s="4"/>
      <c r="T8" s="4"/>
      <c r="U8" s="4"/>
    </row>
    <row r="9" spans="2:21" ht="15.75" customHeight="1" x14ac:dyDescent="0.3">
      <c r="B9" s="4"/>
      <c r="C9" s="4"/>
      <c r="D9" s="4"/>
      <c r="E9" s="4"/>
      <c r="F9" s="4"/>
      <c r="G9" s="4"/>
      <c r="H9" s="4"/>
      <c r="I9" s="4"/>
      <c r="J9" s="4"/>
      <c r="K9" s="4"/>
      <c r="L9" s="4"/>
      <c r="M9" s="4"/>
      <c r="N9" s="4"/>
      <c r="O9" s="4"/>
      <c r="P9" s="4"/>
      <c r="Q9" s="4"/>
      <c r="R9" s="4"/>
      <c r="S9" s="4"/>
      <c r="T9" s="4"/>
      <c r="U9" s="4"/>
    </row>
    <row r="10" spans="2:21" ht="15.75" customHeight="1" x14ac:dyDescent="0.35">
      <c r="B10" s="42" t="s">
        <v>24</v>
      </c>
      <c r="C10" s="37"/>
      <c r="D10" s="51"/>
      <c r="E10" s="37"/>
      <c r="F10" s="11" t="s">
        <v>25</v>
      </c>
      <c r="G10" s="12" t="s">
        <v>26</v>
      </c>
      <c r="H10" s="4"/>
      <c r="I10" s="4"/>
      <c r="J10" s="4"/>
      <c r="K10" s="4"/>
      <c r="L10" s="4"/>
      <c r="M10" s="4"/>
      <c r="N10" s="4"/>
      <c r="O10" s="4"/>
      <c r="P10" s="4"/>
      <c r="Q10" s="4"/>
      <c r="R10" s="4"/>
      <c r="S10" s="4"/>
      <c r="T10" s="4"/>
      <c r="U10" s="4"/>
    </row>
    <row r="11" spans="2:21" ht="15.75" customHeight="1" x14ac:dyDescent="0.3">
      <c r="B11" s="4"/>
      <c r="C11" s="4"/>
      <c r="D11" s="4"/>
      <c r="E11" s="4"/>
      <c r="F11" s="4"/>
      <c r="G11" s="4"/>
      <c r="H11" s="4"/>
      <c r="I11" s="4"/>
      <c r="J11" s="4"/>
      <c r="K11" s="4"/>
      <c r="L11" s="4"/>
      <c r="M11" s="4"/>
      <c r="N11" s="4"/>
      <c r="O11" s="4"/>
      <c r="P11" s="4"/>
      <c r="Q11" s="4"/>
      <c r="R11" s="4"/>
      <c r="S11" s="4"/>
      <c r="T11" s="4"/>
      <c r="U11" s="4"/>
    </row>
    <row r="12" spans="2:21" ht="15.75" customHeight="1" x14ac:dyDescent="0.35">
      <c r="B12" s="44"/>
      <c r="C12" s="40"/>
      <c r="D12" s="40"/>
      <c r="E12" s="40"/>
      <c r="F12" s="4"/>
      <c r="G12" s="12"/>
      <c r="H12" s="4"/>
      <c r="I12" s="4"/>
      <c r="J12" s="4"/>
      <c r="K12" s="4"/>
      <c r="L12" s="4"/>
      <c r="M12" s="4"/>
      <c r="N12" s="4"/>
      <c r="O12" s="4"/>
      <c r="P12" s="4"/>
      <c r="Q12" s="4"/>
      <c r="R12" s="4"/>
      <c r="S12" s="4"/>
      <c r="T12" s="4"/>
      <c r="U12" s="4"/>
    </row>
    <row r="13" spans="2:21" ht="15.75" customHeight="1" x14ac:dyDescent="0.25">
      <c r="B13" s="53" t="s">
        <v>122</v>
      </c>
    </row>
    <row r="14" spans="2:21" ht="15.75" customHeight="1" x14ac:dyDescent="0.35">
      <c r="B14" s="52">
        <v>110001</v>
      </c>
    </row>
    <row r="15" spans="2:21" ht="15.75" customHeight="1" x14ac:dyDescent="0.25">
      <c r="B15" s="54">
        <v>482309</v>
      </c>
    </row>
    <row r="16" spans="2:21" ht="15.75" customHeight="1" x14ac:dyDescent="0.25">
      <c r="B16" s="54">
        <v>736504</v>
      </c>
    </row>
    <row r="17" spans="2:2" ht="15.75" customHeight="1" x14ac:dyDescent="0.25">
      <c r="B17" s="54">
        <v>215807</v>
      </c>
    </row>
    <row r="18" spans="2:2" ht="15.75" customHeight="1" x14ac:dyDescent="0.25">
      <c r="B18" s="54">
        <v>690142</v>
      </c>
    </row>
    <row r="19" spans="2:2" ht="15.75" customHeight="1" x14ac:dyDescent="0.25">
      <c r="B19" s="54">
        <v>374921</v>
      </c>
    </row>
    <row r="20" spans="2:2" ht="15.75" customHeight="1" x14ac:dyDescent="0.25">
      <c r="B20" s="54">
        <v>496002</v>
      </c>
    </row>
  </sheetData>
  <mergeCells count="8">
    <mergeCell ref="B12:C12"/>
    <mergeCell ref="D12:E12"/>
    <mergeCell ref="B3:H3"/>
    <mergeCell ref="B5:G5"/>
    <mergeCell ref="B8:C8"/>
    <mergeCell ref="D8:E8"/>
    <mergeCell ref="B10:C10"/>
    <mergeCell ref="D10:E10"/>
  </mergeCells>
  <dataValidations count="2">
    <dataValidation type="custom" allowBlank="1" showInputMessage="1" showErrorMessage="1" errorTitle="Warning" error="The email should include @ and ._x000a_The email should not contaion any spaces" sqref="D10:E10">
      <formula1>AND(FIND("@",D10), FIND(".", D10), ISERROR(FIND(" ", D10)))</formula1>
    </dataValidation>
    <dataValidation type="list" allowBlank="1" showInputMessage="1" showErrorMessage="1" sqref="D8:E8">
      <formula1>$B$14:$B$20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S28"/>
  <sheetViews>
    <sheetView workbookViewId="0">
      <selection activeCell="H29" sqref="H29"/>
    </sheetView>
  </sheetViews>
  <sheetFormatPr defaultColWidth="12.6640625" defaultRowHeight="15.75" customHeight="1" x14ac:dyDescent="0.25"/>
  <cols>
    <col min="16" max="16" width="16.21875" bestFit="1" customWidth="1"/>
  </cols>
  <sheetData>
    <row r="3" spans="2:19" ht="15.75" customHeight="1" x14ac:dyDescent="0.3">
      <c r="B3" s="2"/>
      <c r="C3" s="46" t="s">
        <v>27</v>
      </c>
      <c r="D3" s="40"/>
      <c r="E3" s="40"/>
      <c r="F3" s="40"/>
      <c r="G3" s="40"/>
      <c r="H3" s="40"/>
      <c r="I3" s="40"/>
      <c r="J3" s="13"/>
      <c r="K3" s="2"/>
      <c r="L3" s="2"/>
      <c r="M3" s="2"/>
      <c r="N3" s="14" t="s">
        <v>28</v>
      </c>
      <c r="O3" s="14" t="s">
        <v>29</v>
      </c>
      <c r="P3" s="15" t="s">
        <v>30</v>
      </c>
      <c r="Q3" s="15" t="s">
        <v>31</v>
      </c>
      <c r="R3" s="15" t="s">
        <v>32</v>
      </c>
      <c r="S3" s="16" t="s">
        <v>33</v>
      </c>
    </row>
    <row r="4" spans="2:19" ht="15.75" customHeight="1" x14ac:dyDescent="0.3">
      <c r="B4" s="47" t="s">
        <v>34</v>
      </c>
      <c r="C4" s="36"/>
      <c r="D4" s="36"/>
      <c r="E4" s="36"/>
      <c r="F4" s="36"/>
      <c r="G4" s="36"/>
      <c r="H4" s="36"/>
      <c r="I4" s="37"/>
      <c r="J4" s="17" t="s">
        <v>35</v>
      </c>
      <c r="K4" s="2"/>
      <c r="L4" s="2"/>
      <c r="M4" s="2"/>
      <c r="N4" s="18">
        <v>1</v>
      </c>
      <c r="O4" s="19">
        <v>44621</v>
      </c>
      <c r="P4" s="18" t="s">
        <v>36</v>
      </c>
      <c r="Q4" s="18" t="s">
        <v>37</v>
      </c>
      <c r="R4" s="18" t="s">
        <v>38</v>
      </c>
      <c r="S4" s="18">
        <v>45</v>
      </c>
    </row>
    <row r="5" spans="2:19" ht="15.75" customHeight="1" x14ac:dyDescent="0.3">
      <c r="B5" s="20">
        <v>4</v>
      </c>
      <c r="C5" s="45" t="s">
        <v>39</v>
      </c>
      <c r="D5" s="36"/>
      <c r="E5" s="36"/>
      <c r="F5" s="36"/>
      <c r="G5" s="36"/>
      <c r="H5" s="36"/>
      <c r="I5" s="37"/>
      <c r="J5" s="21">
        <f>COUNTIF(R4:R28, "Bangalore")</f>
        <v>6</v>
      </c>
      <c r="K5" s="2"/>
      <c r="L5" s="2"/>
      <c r="M5" s="2"/>
      <c r="N5" s="18">
        <v>2</v>
      </c>
      <c r="O5" s="19">
        <v>44625</v>
      </c>
      <c r="P5" s="18" t="s">
        <v>40</v>
      </c>
      <c r="Q5" s="18" t="s">
        <v>41</v>
      </c>
      <c r="R5" s="18" t="s">
        <v>42</v>
      </c>
      <c r="S5" s="18">
        <v>87</v>
      </c>
    </row>
    <row r="6" spans="2:19" ht="15.75" customHeight="1" x14ac:dyDescent="0.3">
      <c r="B6" s="20">
        <v>5</v>
      </c>
      <c r="C6" s="45" t="s">
        <v>43</v>
      </c>
      <c r="D6" s="36"/>
      <c r="E6" s="36"/>
      <c r="F6" s="36"/>
      <c r="G6" s="36"/>
      <c r="H6" s="36"/>
      <c r="I6" s="37"/>
      <c r="J6" s="21">
        <f>COUNTIF(S4:S28,"&gt;"&amp;S8)</f>
        <v>17</v>
      </c>
      <c r="K6" s="2"/>
      <c r="L6" s="2"/>
      <c r="M6" s="2"/>
      <c r="N6" s="18">
        <v>3</v>
      </c>
      <c r="O6" s="19">
        <v>44626</v>
      </c>
      <c r="P6" s="18" t="s">
        <v>44</v>
      </c>
      <c r="Q6" s="18" t="s">
        <v>45</v>
      </c>
      <c r="R6" s="18" t="s">
        <v>46</v>
      </c>
      <c r="S6" s="18">
        <v>96</v>
      </c>
    </row>
    <row r="7" spans="2:19" ht="15.75" customHeight="1" x14ac:dyDescent="0.3">
      <c r="B7" s="20">
        <v>6</v>
      </c>
      <c r="C7" s="45" t="s">
        <v>47</v>
      </c>
      <c r="D7" s="36"/>
      <c r="E7" s="36"/>
      <c r="F7" s="36"/>
      <c r="G7" s="36"/>
      <c r="H7" s="36"/>
      <c r="I7" s="37"/>
      <c r="J7" s="55">
        <f>COUNTIF(S4:S28, "&lt;45")/COUNT(S4:S28)</f>
        <v>0.27272727272727271</v>
      </c>
      <c r="K7" s="2"/>
      <c r="L7" s="2"/>
      <c r="M7" s="2"/>
      <c r="N7" s="18">
        <v>4</v>
      </c>
      <c r="O7" s="19">
        <v>44621</v>
      </c>
      <c r="P7" s="18" t="s">
        <v>48</v>
      </c>
      <c r="Q7" s="18" t="s">
        <v>49</v>
      </c>
      <c r="R7" s="18" t="s">
        <v>38</v>
      </c>
      <c r="S7" s="18">
        <v>54</v>
      </c>
    </row>
    <row r="8" spans="2:19" ht="15.75" customHeight="1" x14ac:dyDescent="0.3">
      <c r="B8" s="20">
        <v>7</v>
      </c>
      <c r="C8" s="45" t="s">
        <v>50</v>
      </c>
      <c r="D8" s="36"/>
      <c r="E8" s="36"/>
      <c r="F8" s="36"/>
      <c r="G8" s="36"/>
      <c r="H8" s="36"/>
      <c r="I8" s="37"/>
      <c r="J8" s="21">
        <f>COUNTIF($P$4:$P$28, "*Kumar*")</f>
        <v>5</v>
      </c>
      <c r="K8" s="2"/>
      <c r="L8" s="2"/>
      <c r="M8" s="2"/>
      <c r="N8" s="18">
        <v>5</v>
      </c>
      <c r="O8" s="19">
        <v>44627</v>
      </c>
      <c r="P8" s="18" t="s">
        <v>51</v>
      </c>
      <c r="Q8" s="18" t="s">
        <v>52</v>
      </c>
      <c r="R8" s="18" t="s">
        <v>53</v>
      </c>
      <c r="S8" s="18">
        <v>36</v>
      </c>
    </row>
    <row r="9" spans="2:19" ht="15.75" customHeight="1" x14ac:dyDescent="0.3">
      <c r="B9" s="20">
        <v>8</v>
      </c>
      <c r="C9" s="45" t="s">
        <v>54</v>
      </c>
      <c r="D9" s="36"/>
      <c r="E9" s="36"/>
      <c r="F9" s="36"/>
      <c r="G9" s="36"/>
      <c r="H9" s="36"/>
      <c r="I9" s="37"/>
      <c r="J9" s="21">
        <f>COUNTIF($P$4:$P$28, "*i")</f>
        <v>6</v>
      </c>
      <c r="K9" s="2"/>
      <c r="L9" s="2"/>
      <c r="M9" s="2"/>
      <c r="N9" s="18">
        <v>6</v>
      </c>
      <c r="O9" s="19">
        <v>44622</v>
      </c>
      <c r="P9" s="18" t="s">
        <v>55</v>
      </c>
      <c r="Q9" s="18" t="s">
        <v>56</v>
      </c>
      <c r="R9" s="18" t="s">
        <v>53</v>
      </c>
      <c r="S9" s="18">
        <v>21</v>
      </c>
    </row>
    <row r="10" spans="2:19" ht="15.75" customHeight="1" x14ac:dyDescent="0.3">
      <c r="B10" s="20">
        <v>9</v>
      </c>
      <c r="C10" s="45" t="s">
        <v>57</v>
      </c>
      <c r="D10" s="36"/>
      <c r="E10" s="36"/>
      <c r="F10" s="36"/>
      <c r="G10" s="36"/>
      <c r="H10" s="36"/>
      <c r="I10" s="37"/>
      <c r="J10" s="21">
        <f>COUNTBLANK(S4:S28)</f>
        <v>3</v>
      </c>
      <c r="K10" s="2"/>
      <c r="L10" s="2"/>
      <c r="M10" s="2"/>
      <c r="N10" s="18">
        <v>7</v>
      </c>
      <c r="O10" s="19">
        <v>44621</v>
      </c>
      <c r="P10" s="18" t="s">
        <v>58</v>
      </c>
      <c r="Q10" s="18" t="s">
        <v>59</v>
      </c>
      <c r="R10" s="18" t="s">
        <v>60</v>
      </c>
      <c r="S10" s="18">
        <v>56</v>
      </c>
    </row>
    <row r="11" spans="2:19" ht="15.75" customHeight="1" x14ac:dyDescent="0.3">
      <c r="B11" s="2"/>
      <c r="C11" s="40"/>
      <c r="D11" s="40"/>
      <c r="E11" s="40"/>
      <c r="F11" s="40"/>
      <c r="G11" s="40"/>
      <c r="H11" s="40"/>
      <c r="I11" s="2"/>
      <c r="J11" s="2"/>
      <c r="K11" s="2"/>
      <c r="L11" s="2"/>
      <c r="M11" s="2"/>
      <c r="N11" s="18">
        <v>8</v>
      </c>
      <c r="O11" s="19">
        <v>44624</v>
      </c>
      <c r="P11" s="18" t="s">
        <v>61</v>
      </c>
      <c r="Q11" s="18" t="s">
        <v>62</v>
      </c>
      <c r="R11" s="18" t="s">
        <v>63</v>
      </c>
      <c r="S11" s="22"/>
    </row>
    <row r="12" spans="2:19" ht="15.75" customHeight="1" x14ac:dyDescent="0.3">
      <c r="B12" s="2"/>
      <c r="C12" s="40"/>
      <c r="D12" s="40"/>
      <c r="E12" s="40"/>
      <c r="F12" s="40"/>
      <c r="G12" s="40"/>
      <c r="H12" s="40"/>
      <c r="I12" s="2"/>
      <c r="J12" s="2"/>
      <c r="K12" s="2"/>
      <c r="L12" s="2"/>
      <c r="M12" s="2"/>
      <c r="N12" s="18">
        <v>9</v>
      </c>
      <c r="O12" s="19">
        <v>44624</v>
      </c>
      <c r="P12" s="18" t="s">
        <v>64</v>
      </c>
      <c r="Q12" s="18" t="s">
        <v>65</v>
      </c>
      <c r="R12" s="18" t="s">
        <v>38</v>
      </c>
      <c r="S12" s="18">
        <v>81</v>
      </c>
    </row>
    <row r="13" spans="2:19" ht="15.75" customHeight="1" x14ac:dyDescent="0.3">
      <c r="B13" s="2"/>
      <c r="C13" s="2"/>
      <c r="D13" s="2"/>
      <c r="E13" s="2"/>
      <c r="F13" s="2"/>
      <c r="G13" s="2"/>
      <c r="H13" s="2"/>
      <c r="I13" s="2"/>
      <c r="J13" s="2"/>
      <c r="K13" s="2"/>
      <c r="L13" s="2"/>
      <c r="M13" s="2"/>
      <c r="N13" s="18">
        <v>10</v>
      </c>
      <c r="O13" s="19">
        <v>44623</v>
      </c>
      <c r="P13" s="18" t="s">
        <v>66</v>
      </c>
      <c r="Q13" s="18" t="s">
        <v>67</v>
      </c>
      <c r="R13" s="18" t="s">
        <v>68</v>
      </c>
      <c r="S13" s="18">
        <v>16</v>
      </c>
    </row>
    <row r="14" spans="2:19" ht="15.75" customHeight="1" x14ac:dyDescent="0.3">
      <c r="B14" s="2"/>
      <c r="C14" s="2"/>
      <c r="D14" s="2"/>
      <c r="E14" s="2"/>
      <c r="F14" s="2"/>
      <c r="G14" s="2"/>
      <c r="H14" s="2"/>
      <c r="I14" s="2"/>
      <c r="J14" s="2"/>
      <c r="K14" s="2"/>
      <c r="L14" s="2"/>
      <c r="M14" s="2"/>
      <c r="N14" s="18">
        <v>11</v>
      </c>
      <c r="O14" s="19">
        <v>44624</v>
      </c>
      <c r="P14" s="18" t="s">
        <v>69</v>
      </c>
      <c r="Q14" s="18" t="s">
        <v>70</v>
      </c>
      <c r="R14" s="18" t="s">
        <v>71</v>
      </c>
      <c r="S14" s="18">
        <v>92</v>
      </c>
    </row>
    <row r="15" spans="2:19" ht="15.75" customHeight="1" x14ac:dyDescent="0.3">
      <c r="B15" s="2"/>
      <c r="C15" s="2"/>
      <c r="D15" s="2"/>
      <c r="E15" s="2"/>
      <c r="F15" s="2"/>
      <c r="G15" s="2"/>
      <c r="H15" s="2"/>
      <c r="I15" s="2"/>
      <c r="J15" s="2"/>
      <c r="K15" s="2"/>
      <c r="L15" s="2"/>
      <c r="M15" s="2"/>
      <c r="N15" s="18">
        <v>12</v>
      </c>
      <c r="O15" s="19">
        <v>44621</v>
      </c>
      <c r="P15" s="18" t="s">
        <v>72</v>
      </c>
      <c r="Q15" s="18" t="s">
        <v>73</v>
      </c>
      <c r="R15" s="18" t="s">
        <v>38</v>
      </c>
      <c r="S15" s="18">
        <v>47</v>
      </c>
    </row>
    <row r="16" spans="2:19" ht="15.75" customHeight="1" x14ac:dyDescent="0.3">
      <c r="B16" s="2"/>
      <c r="C16" s="2"/>
      <c r="D16" s="2"/>
      <c r="E16" s="2"/>
      <c r="F16" s="2"/>
      <c r="G16" s="2"/>
      <c r="H16" s="2"/>
      <c r="I16" s="2"/>
      <c r="J16" s="2"/>
      <c r="K16" s="2"/>
      <c r="L16" s="2"/>
      <c r="M16" s="2"/>
      <c r="N16" s="18">
        <v>13</v>
      </c>
      <c r="O16" s="19">
        <v>44623</v>
      </c>
      <c r="P16" s="18" t="s">
        <v>74</v>
      </c>
      <c r="Q16" s="18" t="s">
        <v>75</v>
      </c>
      <c r="R16" s="18" t="s">
        <v>76</v>
      </c>
      <c r="S16" s="18">
        <v>46</v>
      </c>
    </row>
    <row r="17" spans="2:19" ht="15.75" customHeight="1" x14ac:dyDescent="0.3">
      <c r="B17" s="2"/>
      <c r="C17" s="2"/>
      <c r="D17" s="2"/>
      <c r="E17" s="2"/>
      <c r="F17" s="2"/>
      <c r="G17" s="2"/>
      <c r="H17" s="2"/>
      <c r="I17" s="2"/>
      <c r="J17" s="2"/>
      <c r="K17" s="2"/>
      <c r="L17" s="2"/>
      <c r="M17" s="2"/>
      <c r="N17" s="18">
        <v>14</v>
      </c>
      <c r="O17" s="19">
        <v>44626</v>
      </c>
      <c r="P17" s="18" t="s">
        <v>77</v>
      </c>
      <c r="Q17" s="18" t="s">
        <v>78</v>
      </c>
      <c r="R17" s="18" t="s">
        <v>79</v>
      </c>
      <c r="S17" s="18">
        <v>52</v>
      </c>
    </row>
    <row r="18" spans="2:19" ht="15.75" customHeight="1" x14ac:dyDescent="0.3">
      <c r="B18" s="2"/>
      <c r="C18" s="2"/>
      <c r="D18" s="2"/>
      <c r="E18" s="2"/>
      <c r="F18" s="2"/>
      <c r="G18" s="2"/>
      <c r="H18" s="2"/>
      <c r="I18" s="2"/>
      <c r="J18" s="2"/>
      <c r="K18" s="2"/>
      <c r="L18" s="2"/>
      <c r="M18" s="2"/>
      <c r="N18" s="18">
        <v>15</v>
      </c>
      <c r="O18" s="19">
        <v>44624</v>
      </c>
      <c r="P18" s="18" t="s">
        <v>80</v>
      </c>
      <c r="Q18" s="18" t="s">
        <v>81</v>
      </c>
      <c r="R18" s="18" t="s">
        <v>38</v>
      </c>
      <c r="S18" s="18">
        <v>89</v>
      </c>
    </row>
    <row r="19" spans="2:19" ht="15.75" customHeight="1" x14ac:dyDescent="0.3">
      <c r="B19" s="2"/>
      <c r="C19" s="2"/>
      <c r="D19" s="2"/>
      <c r="E19" s="2"/>
      <c r="F19" s="2"/>
      <c r="G19" s="2"/>
      <c r="H19" s="2"/>
      <c r="I19" s="2"/>
      <c r="J19" s="2"/>
      <c r="K19" s="2"/>
      <c r="L19" s="2"/>
      <c r="M19" s="2"/>
      <c r="N19" s="18">
        <v>16</v>
      </c>
      <c r="O19" s="19">
        <v>44645</v>
      </c>
      <c r="P19" s="18" t="s">
        <v>82</v>
      </c>
      <c r="Q19" s="18" t="s">
        <v>83</v>
      </c>
      <c r="R19" s="18" t="s">
        <v>84</v>
      </c>
      <c r="S19" s="18">
        <v>97</v>
      </c>
    </row>
    <row r="20" spans="2:19" ht="15.75" customHeight="1" x14ac:dyDescent="0.3">
      <c r="B20" s="2"/>
      <c r="C20" s="2"/>
      <c r="D20" s="2"/>
      <c r="E20" s="2"/>
      <c r="F20" s="2"/>
      <c r="G20" s="2"/>
      <c r="H20" s="2"/>
      <c r="I20" s="2"/>
      <c r="J20" s="2"/>
      <c r="K20" s="2"/>
      <c r="L20" s="2"/>
      <c r="M20" s="2"/>
      <c r="N20" s="18">
        <v>17</v>
      </c>
      <c r="O20" s="19">
        <v>44624</v>
      </c>
      <c r="P20" s="18" t="s">
        <v>85</v>
      </c>
      <c r="Q20" s="18" t="s">
        <v>86</v>
      </c>
      <c r="R20" s="18" t="s">
        <v>87</v>
      </c>
      <c r="S20" s="22"/>
    </row>
    <row r="21" spans="2:19" ht="15.75" customHeight="1" x14ac:dyDescent="0.3">
      <c r="B21" s="2"/>
      <c r="C21" s="2"/>
      <c r="D21" s="2"/>
      <c r="E21" s="2"/>
      <c r="F21" s="2"/>
      <c r="G21" s="2"/>
      <c r="H21" s="2"/>
      <c r="I21" s="2"/>
      <c r="J21" s="2"/>
      <c r="K21" s="2"/>
      <c r="L21" s="2"/>
      <c r="M21" s="2"/>
      <c r="N21" s="18">
        <v>18</v>
      </c>
      <c r="O21" s="19">
        <v>44622</v>
      </c>
      <c r="P21" s="18" t="s">
        <v>88</v>
      </c>
      <c r="Q21" s="18" t="s">
        <v>89</v>
      </c>
      <c r="R21" s="18" t="s">
        <v>90</v>
      </c>
      <c r="S21" s="18">
        <v>68</v>
      </c>
    </row>
    <row r="22" spans="2:19" ht="15.75" customHeight="1" x14ac:dyDescent="0.3">
      <c r="B22" s="2"/>
      <c r="C22" s="2"/>
      <c r="D22" s="2"/>
      <c r="E22" s="2"/>
      <c r="F22" s="2"/>
      <c r="G22" s="2"/>
      <c r="H22" s="2"/>
      <c r="I22" s="2"/>
      <c r="J22" s="2"/>
      <c r="K22" s="2"/>
      <c r="L22" s="2"/>
      <c r="M22" s="2"/>
      <c r="N22" s="18">
        <v>19</v>
      </c>
      <c r="O22" s="19">
        <v>44621</v>
      </c>
      <c r="P22" s="18" t="s">
        <v>91</v>
      </c>
      <c r="Q22" s="18" t="s">
        <v>92</v>
      </c>
      <c r="R22" s="18" t="s">
        <v>93</v>
      </c>
      <c r="S22" s="18">
        <v>14</v>
      </c>
    </row>
    <row r="23" spans="2:19" ht="15.75" customHeight="1" x14ac:dyDescent="0.3">
      <c r="B23" s="2"/>
      <c r="C23" s="2"/>
      <c r="D23" s="2"/>
      <c r="E23" s="2"/>
      <c r="F23" s="2"/>
      <c r="G23" s="2"/>
      <c r="H23" s="2"/>
      <c r="I23" s="2"/>
      <c r="J23" s="2"/>
      <c r="K23" s="2"/>
      <c r="L23" s="2"/>
      <c r="M23" s="2"/>
      <c r="N23" s="18">
        <v>20</v>
      </c>
      <c r="O23" s="19">
        <v>44622</v>
      </c>
      <c r="P23" s="18" t="s">
        <v>94</v>
      </c>
      <c r="Q23" s="18" t="s">
        <v>95</v>
      </c>
      <c r="R23" s="18" t="s">
        <v>96</v>
      </c>
      <c r="S23" s="18">
        <v>26</v>
      </c>
    </row>
    <row r="24" spans="2:19" ht="15.75" customHeight="1" x14ac:dyDescent="0.3">
      <c r="B24" s="2"/>
      <c r="C24" s="2"/>
      <c r="D24" s="2"/>
      <c r="E24" s="2"/>
      <c r="F24" s="2"/>
      <c r="G24" s="2"/>
      <c r="H24" s="2"/>
      <c r="I24" s="2"/>
      <c r="J24" s="2"/>
      <c r="K24" s="2"/>
      <c r="L24" s="2"/>
      <c r="M24" s="2"/>
      <c r="N24" s="18">
        <v>21</v>
      </c>
      <c r="O24" s="19">
        <v>44624</v>
      </c>
      <c r="P24" s="18" t="s">
        <v>97</v>
      </c>
      <c r="Q24" s="18" t="s">
        <v>98</v>
      </c>
      <c r="R24" s="18" t="s">
        <v>76</v>
      </c>
      <c r="S24" s="18">
        <v>39</v>
      </c>
    </row>
    <row r="25" spans="2:19" ht="15.75" customHeight="1" x14ac:dyDescent="0.3">
      <c r="B25" s="2"/>
      <c r="C25" s="2"/>
      <c r="D25" s="2"/>
      <c r="E25" s="2"/>
      <c r="F25" s="2"/>
      <c r="G25" s="2"/>
      <c r="H25" s="2"/>
      <c r="I25" s="2"/>
      <c r="J25" s="2"/>
      <c r="K25" s="2"/>
      <c r="L25" s="2"/>
      <c r="M25" s="2"/>
      <c r="N25" s="18">
        <v>22</v>
      </c>
      <c r="O25" s="19">
        <v>44643</v>
      </c>
      <c r="P25" s="18" t="s">
        <v>99</v>
      </c>
      <c r="Q25" s="18" t="s">
        <v>100</v>
      </c>
      <c r="R25" s="18" t="s">
        <v>42</v>
      </c>
      <c r="S25" s="22"/>
    </row>
    <row r="26" spans="2:19" ht="15.75" customHeight="1" x14ac:dyDescent="0.3">
      <c r="B26" s="2"/>
      <c r="C26" s="2"/>
      <c r="D26" s="2"/>
      <c r="E26" s="2"/>
      <c r="F26" s="2"/>
      <c r="G26" s="2"/>
      <c r="H26" s="2"/>
      <c r="I26" s="2"/>
      <c r="J26" s="2"/>
      <c r="K26" s="2"/>
      <c r="L26" s="2"/>
      <c r="M26" s="2"/>
      <c r="N26" s="18">
        <v>23</v>
      </c>
      <c r="O26" s="19">
        <v>44644</v>
      </c>
      <c r="P26" s="18" t="s">
        <v>101</v>
      </c>
      <c r="Q26" s="18" t="s">
        <v>102</v>
      </c>
      <c r="R26" s="18" t="s">
        <v>38</v>
      </c>
      <c r="S26" s="18">
        <v>89</v>
      </c>
    </row>
    <row r="27" spans="2:19" ht="14.4" x14ac:dyDescent="0.3">
      <c r="B27" s="2"/>
      <c r="C27" s="2"/>
      <c r="D27" s="2"/>
      <c r="E27" s="2"/>
      <c r="F27" s="2"/>
      <c r="G27" s="2"/>
      <c r="H27" s="2"/>
      <c r="I27" s="2"/>
      <c r="J27" s="2"/>
      <c r="K27" s="2"/>
      <c r="L27" s="2"/>
      <c r="M27" s="2"/>
      <c r="N27" s="18">
        <v>24</v>
      </c>
      <c r="O27" s="19">
        <v>44624</v>
      </c>
      <c r="P27" s="18" t="s">
        <v>103</v>
      </c>
      <c r="Q27" s="18" t="s">
        <v>104</v>
      </c>
      <c r="R27" s="10" t="s">
        <v>90</v>
      </c>
      <c r="S27" s="18">
        <v>63</v>
      </c>
    </row>
    <row r="28" spans="2:19" ht="14.4" x14ac:dyDescent="0.3">
      <c r="B28" s="2"/>
      <c r="C28" s="2"/>
      <c r="D28" s="2"/>
      <c r="E28" s="2"/>
      <c r="F28" s="2"/>
      <c r="G28" s="2"/>
      <c r="H28" s="2"/>
      <c r="I28" s="2"/>
      <c r="J28" s="2"/>
      <c r="K28" s="2"/>
      <c r="L28" s="2"/>
      <c r="M28" s="2"/>
      <c r="N28" s="18">
        <v>25</v>
      </c>
      <c r="O28" s="19">
        <v>44621</v>
      </c>
      <c r="P28" s="18" t="s">
        <v>105</v>
      </c>
      <c r="Q28" s="18" t="s">
        <v>106</v>
      </c>
      <c r="R28" s="18" t="s">
        <v>63</v>
      </c>
      <c r="S28" s="18">
        <v>75</v>
      </c>
    </row>
  </sheetData>
  <mergeCells count="10">
    <mergeCell ref="C10:I10"/>
    <mergeCell ref="C11:H11"/>
    <mergeCell ref="C12:H12"/>
    <mergeCell ref="C3:I3"/>
    <mergeCell ref="B4:I4"/>
    <mergeCell ref="C5:I5"/>
    <mergeCell ref="C6:I6"/>
    <mergeCell ref="C7:I7"/>
    <mergeCell ref="C8:I8"/>
    <mergeCell ref="C9:I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V29"/>
  <sheetViews>
    <sheetView tabSelected="1" topLeftCell="O4" workbookViewId="0">
      <selection activeCell="V5" sqref="V5:V29"/>
    </sheetView>
  </sheetViews>
  <sheetFormatPr defaultColWidth="12.6640625" defaultRowHeight="15.75" customHeight="1" x14ac:dyDescent="0.25"/>
  <cols>
    <col min="12" max="12" width="25.109375" customWidth="1"/>
    <col min="14" max="14" width="15" customWidth="1"/>
    <col min="15" max="15" width="13.44140625" customWidth="1"/>
    <col min="17" max="17" width="16.109375" customWidth="1"/>
    <col min="19" max="19" width="13" customWidth="1"/>
    <col min="20" max="20" width="39.5546875" customWidth="1"/>
  </cols>
  <sheetData>
    <row r="3" spans="2:22" ht="15.75" customHeight="1" x14ac:dyDescent="0.3">
      <c r="B3" s="48" t="s">
        <v>27</v>
      </c>
      <c r="C3" s="36"/>
      <c r="D3" s="36"/>
      <c r="E3" s="36"/>
      <c r="F3" s="36"/>
      <c r="G3" s="36"/>
      <c r="H3" s="36"/>
      <c r="I3" s="36"/>
      <c r="J3" s="36"/>
      <c r="K3" s="37"/>
      <c r="L3" s="23" t="s">
        <v>107</v>
      </c>
      <c r="M3" s="2"/>
      <c r="N3" s="22"/>
      <c r="O3" s="24"/>
      <c r="P3" s="24"/>
      <c r="Q3" s="24"/>
      <c r="R3" s="24"/>
      <c r="S3" s="24"/>
      <c r="T3" s="24"/>
      <c r="U3" s="24"/>
      <c r="V3" s="24"/>
    </row>
    <row r="4" spans="2:22" ht="15.75" customHeight="1" x14ac:dyDescent="0.3">
      <c r="B4" s="20">
        <v>10</v>
      </c>
      <c r="C4" s="49" t="s">
        <v>108</v>
      </c>
      <c r="D4" s="36"/>
      <c r="E4" s="36"/>
      <c r="F4" s="36"/>
      <c r="G4" s="36"/>
      <c r="H4" s="36"/>
      <c r="I4" s="36"/>
      <c r="J4" s="36"/>
      <c r="K4" s="37"/>
      <c r="L4" s="25" t="s">
        <v>109</v>
      </c>
      <c r="M4" s="2"/>
      <c r="N4" s="26" t="s">
        <v>110</v>
      </c>
      <c r="O4" s="27" t="s">
        <v>111</v>
      </c>
      <c r="P4" s="27" t="s">
        <v>112</v>
      </c>
      <c r="Q4" s="27" t="s">
        <v>113</v>
      </c>
      <c r="R4" s="27" t="s">
        <v>114</v>
      </c>
      <c r="S4" s="27" t="s">
        <v>115</v>
      </c>
      <c r="T4" s="28" t="s">
        <v>116</v>
      </c>
      <c r="U4" s="27" t="s">
        <v>117</v>
      </c>
      <c r="V4" s="27" t="s">
        <v>118</v>
      </c>
    </row>
    <row r="5" spans="2:22" ht="15.75" customHeight="1" x14ac:dyDescent="0.3">
      <c r="B5" s="20">
        <v>11</v>
      </c>
      <c r="C5" s="49" t="s">
        <v>119</v>
      </c>
      <c r="D5" s="36"/>
      <c r="E5" s="36"/>
      <c r="F5" s="36"/>
      <c r="G5" s="36"/>
      <c r="H5" s="36"/>
      <c r="I5" s="36"/>
      <c r="J5" s="36"/>
      <c r="K5" s="37"/>
      <c r="L5" s="25" t="s">
        <v>109</v>
      </c>
      <c r="M5" s="2"/>
      <c r="N5" s="18" t="s">
        <v>36</v>
      </c>
      <c r="O5" s="29">
        <v>33664</v>
      </c>
      <c r="P5" s="30">
        <v>46.722817120226743</v>
      </c>
      <c r="Q5" s="56">
        <f>O5</f>
        <v>33664</v>
      </c>
      <c r="R5" s="31" t="str">
        <f>TEXT(O5,"DDDD")</f>
        <v>Sunday</v>
      </c>
      <c r="S5" s="31" t="str">
        <f>TEXT(O5, "mmmm")</f>
        <v>March</v>
      </c>
      <c r="T5" s="31" t="str">
        <f>CONCATENATE(N5," born on ", TEXT(O5,"yyyy-mmmm-dd"))</f>
        <v>Suman born on 1992-March-01</v>
      </c>
      <c r="U5" s="57">
        <f ca="1">DATEDIF(O5, TODAY(), "m")</f>
        <v>380</v>
      </c>
      <c r="V5" s="31">
        <f ca="1">_xlfn.DAYS(TODAY(),Q5)</f>
        <v>11587</v>
      </c>
    </row>
    <row r="6" spans="2:22" ht="15.75" customHeight="1" x14ac:dyDescent="0.3">
      <c r="B6" s="20">
        <v>12</v>
      </c>
      <c r="C6" s="49" t="s">
        <v>120</v>
      </c>
      <c r="D6" s="36"/>
      <c r="E6" s="36"/>
      <c r="F6" s="36"/>
      <c r="G6" s="36"/>
      <c r="H6" s="36"/>
      <c r="I6" s="36"/>
      <c r="J6" s="36"/>
      <c r="K6" s="37"/>
      <c r="L6" s="25" t="s">
        <v>109</v>
      </c>
      <c r="M6" s="2"/>
      <c r="N6" s="18" t="s">
        <v>40</v>
      </c>
      <c r="O6" s="29">
        <v>33333</v>
      </c>
      <c r="P6" s="30">
        <v>151.04252972810187</v>
      </c>
      <c r="Q6" s="56">
        <f t="shared" ref="Q6:Q29" si="0">O6</f>
        <v>33333</v>
      </c>
      <c r="R6" s="31" t="str">
        <f t="shared" ref="R6:R29" si="1">TEXT(O6,"DDDD")</f>
        <v>Friday</v>
      </c>
      <c r="S6" s="31" t="str">
        <f t="shared" ref="S6:S29" si="2">TEXT(O6, "mmmm")</f>
        <v>April</v>
      </c>
      <c r="T6" s="31" t="str">
        <f t="shared" ref="T6:T29" si="3">CONCATENATE(N6," born on ", TEXT(O6,"yyyy-mmmm-dd"))</f>
        <v>Ajey born on 1991-April-05</v>
      </c>
      <c r="U6" s="57">
        <f t="shared" ref="U6:U29" ca="1" si="4">DATEDIF(O6, TODAY(), "m")</f>
        <v>391</v>
      </c>
      <c r="V6" s="31">
        <f t="shared" ref="V6:V29" ca="1" si="5">_xlfn.DAYS(TODAY(),Q6)</f>
        <v>11918</v>
      </c>
    </row>
    <row r="7" spans="2:22" ht="15.75" customHeight="1" x14ac:dyDescent="0.3">
      <c r="L7" s="2"/>
      <c r="M7" s="2"/>
      <c r="N7" s="18" t="s">
        <v>44</v>
      </c>
      <c r="O7" s="29">
        <v>32545</v>
      </c>
      <c r="P7" s="30">
        <v>15.467601254697023</v>
      </c>
      <c r="Q7" s="56">
        <f t="shared" si="0"/>
        <v>32545</v>
      </c>
      <c r="R7" s="31" t="str">
        <f t="shared" si="1"/>
        <v>Monday</v>
      </c>
      <c r="S7" s="31" t="str">
        <f t="shared" si="2"/>
        <v>February</v>
      </c>
      <c r="T7" s="31" t="str">
        <f t="shared" si="3"/>
        <v>Dinesh Kumar born on 1989-February-06</v>
      </c>
      <c r="U7" s="57">
        <f t="shared" ca="1" si="4"/>
        <v>417</v>
      </c>
      <c r="V7" s="31">
        <f t="shared" ca="1" si="5"/>
        <v>12706</v>
      </c>
    </row>
    <row r="8" spans="2:22" ht="15.75" customHeight="1" x14ac:dyDescent="0.3">
      <c r="L8" s="2"/>
      <c r="M8" s="2"/>
      <c r="N8" s="18" t="s">
        <v>48</v>
      </c>
      <c r="O8" s="29">
        <v>34820</v>
      </c>
      <c r="P8" s="30">
        <v>136.68261773470871</v>
      </c>
      <c r="Q8" s="56">
        <f t="shared" si="0"/>
        <v>34820</v>
      </c>
      <c r="R8" s="31" t="str">
        <f t="shared" si="1"/>
        <v>Monday</v>
      </c>
      <c r="S8" s="31" t="str">
        <f t="shared" si="2"/>
        <v>May</v>
      </c>
      <c r="T8" s="31" t="str">
        <f t="shared" si="3"/>
        <v>Saurabh kumar Rai born on 1995-May-01</v>
      </c>
      <c r="U8" s="57">
        <f t="shared" ca="1" si="4"/>
        <v>342</v>
      </c>
      <c r="V8" s="31">
        <f t="shared" ca="1" si="5"/>
        <v>10431</v>
      </c>
    </row>
    <row r="9" spans="2:22" ht="15.75" customHeight="1" x14ac:dyDescent="0.3">
      <c r="B9" s="2"/>
      <c r="C9" s="2"/>
      <c r="D9" s="2"/>
      <c r="E9" s="2"/>
      <c r="F9" s="2"/>
      <c r="G9" s="2"/>
      <c r="H9" s="2"/>
      <c r="I9" s="2"/>
      <c r="J9" s="2"/>
      <c r="K9" s="2"/>
      <c r="L9" s="2"/>
      <c r="M9" s="2"/>
      <c r="N9" s="18" t="s">
        <v>51</v>
      </c>
      <c r="O9" s="29">
        <v>35618</v>
      </c>
      <c r="P9" s="30">
        <v>56.014035032406525</v>
      </c>
      <c r="Q9" s="56">
        <f t="shared" si="0"/>
        <v>35618</v>
      </c>
      <c r="R9" s="31" t="str">
        <f t="shared" si="1"/>
        <v>Monday</v>
      </c>
      <c r="S9" s="31" t="str">
        <f t="shared" si="2"/>
        <v>July</v>
      </c>
      <c r="T9" s="31" t="str">
        <f t="shared" si="3"/>
        <v>Mithun born on 1997-July-07</v>
      </c>
      <c r="U9" s="57">
        <f t="shared" ca="1" si="4"/>
        <v>316</v>
      </c>
      <c r="V9" s="31">
        <f t="shared" ca="1" si="5"/>
        <v>9633</v>
      </c>
    </row>
    <row r="10" spans="2:22" ht="15.75" customHeight="1" x14ac:dyDescent="0.3">
      <c r="B10" s="2"/>
      <c r="C10" s="2"/>
      <c r="D10" s="2"/>
      <c r="E10" s="2"/>
      <c r="F10" s="2"/>
      <c r="G10" s="2"/>
      <c r="H10" s="2"/>
      <c r="I10" s="2"/>
      <c r="J10" s="2"/>
      <c r="K10" s="2"/>
      <c r="L10" s="2"/>
      <c r="M10" s="2"/>
      <c r="N10" s="18" t="s">
        <v>55</v>
      </c>
      <c r="O10" s="29">
        <v>33665</v>
      </c>
      <c r="P10" s="30">
        <v>51.597597121896442</v>
      </c>
      <c r="Q10" s="56">
        <f t="shared" si="0"/>
        <v>33665</v>
      </c>
      <c r="R10" s="31" t="str">
        <f t="shared" si="1"/>
        <v>Monday</v>
      </c>
      <c r="S10" s="31" t="str">
        <f t="shared" si="2"/>
        <v>March</v>
      </c>
      <c r="T10" s="31" t="str">
        <f t="shared" si="3"/>
        <v>Vaishali born on 1992-March-02</v>
      </c>
      <c r="U10" s="57">
        <f t="shared" ca="1" si="4"/>
        <v>380</v>
      </c>
      <c r="V10" s="31">
        <f t="shared" ca="1" si="5"/>
        <v>11586</v>
      </c>
    </row>
    <row r="11" spans="2:22" ht="15.75" customHeight="1" x14ac:dyDescent="0.3">
      <c r="B11" s="2"/>
      <c r="C11" s="2"/>
      <c r="D11" s="2"/>
      <c r="E11" s="2"/>
      <c r="F11" s="2"/>
      <c r="G11" s="2"/>
      <c r="H11" s="2"/>
      <c r="I11" s="2"/>
      <c r="J11" s="2"/>
      <c r="K11" s="2"/>
      <c r="L11" s="2"/>
      <c r="M11" s="2"/>
      <c r="N11" s="18" t="s">
        <v>58</v>
      </c>
      <c r="O11" s="29">
        <v>33451</v>
      </c>
      <c r="P11" s="30">
        <v>39.978810141875989</v>
      </c>
      <c r="Q11" s="56">
        <f t="shared" si="0"/>
        <v>33451</v>
      </c>
      <c r="R11" s="31" t="str">
        <f t="shared" si="1"/>
        <v>Thursday</v>
      </c>
      <c r="S11" s="31" t="str">
        <f t="shared" si="2"/>
        <v>August</v>
      </c>
      <c r="T11" s="31" t="str">
        <f t="shared" si="3"/>
        <v>Divya born on 1991-August-01</v>
      </c>
      <c r="U11" s="57">
        <f t="shared" ca="1" si="4"/>
        <v>387</v>
      </c>
      <c r="V11" s="31">
        <f t="shared" ca="1" si="5"/>
        <v>11800</v>
      </c>
    </row>
    <row r="12" spans="2:22" ht="15.75" customHeight="1" x14ac:dyDescent="0.3">
      <c r="B12" s="2"/>
      <c r="C12" s="2"/>
      <c r="D12" s="2"/>
      <c r="E12" s="2"/>
      <c r="F12" s="2"/>
      <c r="G12" s="2"/>
      <c r="H12" s="2"/>
      <c r="I12" s="2"/>
      <c r="J12" s="2"/>
      <c r="K12" s="2"/>
      <c r="L12" s="2"/>
      <c r="M12" s="2"/>
      <c r="N12" s="18" t="s">
        <v>61</v>
      </c>
      <c r="O12" s="29">
        <v>33181</v>
      </c>
      <c r="P12" s="30">
        <v>103.05551800117927</v>
      </c>
      <c r="Q12" s="56">
        <f t="shared" si="0"/>
        <v>33181</v>
      </c>
      <c r="R12" s="31" t="str">
        <f t="shared" si="1"/>
        <v>Sunday</v>
      </c>
      <c r="S12" s="31" t="str">
        <f t="shared" si="2"/>
        <v>November</v>
      </c>
      <c r="T12" s="31" t="str">
        <f t="shared" si="3"/>
        <v>Srilaxmi born on 1990-November-04</v>
      </c>
      <c r="U12" s="57">
        <f t="shared" ca="1" si="4"/>
        <v>396</v>
      </c>
      <c r="V12" s="31">
        <f t="shared" ca="1" si="5"/>
        <v>12070</v>
      </c>
    </row>
    <row r="13" spans="2:22" ht="15.75" customHeight="1" x14ac:dyDescent="0.3">
      <c r="B13" s="2"/>
      <c r="C13" s="2"/>
      <c r="D13" s="2"/>
      <c r="E13" s="2"/>
      <c r="F13" s="2"/>
      <c r="G13" s="2"/>
      <c r="H13" s="2"/>
      <c r="I13" s="2"/>
      <c r="J13" s="2"/>
      <c r="K13" s="2"/>
      <c r="L13" s="2"/>
      <c r="M13" s="2"/>
      <c r="N13" s="18" t="s">
        <v>64</v>
      </c>
      <c r="O13" s="29">
        <v>34307</v>
      </c>
      <c r="P13" s="30">
        <v>65.786000000000001</v>
      </c>
      <c r="Q13" s="56">
        <f t="shared" si="0"/>
        <v>34307</v>
      </c>
      <c r="R13" s="31" t="str">
        <f t="shared" si="1"/>
        <v>Saturday</v>
      </c>
      <c r="S13" s="31" t="str">
        <f t="shared" si="2"/>
        <v>December</v>
      </c>
      <c r="T13" s="31" t="str">
        <f t="shared" si="3"/>
        <v>Jyothi born on 1993-December-04</v>
      </c>
      <c r="U13" s="57">
        <f t="shared" ca="1" si="4"/>
        <v>359</v>
      </c>
      <c r="V13" s="31">
        <f t="shared" ca="1" si="5"/>
        <v>10944</v>
      </c>
    </row>
    <row r="14" spans="2:22" ht="15.75" customHeight="1" x14ac:dyDescent="0.3">
      <c r="B14" s="2"/>
      <c r="C14" s="2"/>
      <c r="D14" s="2"/>
      <c r="E14" s="2"/>
      <c r="F14" s="2"/>
      <c r="G14" s="2"/>
      <c r="H14" s="2"/>
      <c r="I14" s="2"/>
      <c r="J14" s="2"/>
      <c r="K14" s="2"/>
      <c r="L14" s="2"/>
      <c r="M14" s="2"/>
      <c r="N14" s="18" t="s">
        <v>66</v>
      </c>
      <c r="O14" s="29">
        <v>35584</v>
      </c>
      <c r="P14" s="30">
        <v>87.458448549521762</v>
      </c>
      <c r="Q14" s="56">
        <f t="shared" si="0"/>
        <v>35584</v>
      </c>
      <c r="R14" s="31" t="str">
        <f t="shared" si="1"/>
        <v>Tuesday</v>
      </c>
      <c r="S14" s="31" t="str">
        <f t="shared" si="2"/>
        <v>June</v>
      </c>
      <c r="T14" s="31" t="str">
        <f t="shared" si="3"/>
        <v>Manoj Kumar born on 1997-June-03</v>
      </c>
      <c r="U14" s="57">
        <f t="shared" ca="1" si="4"/>
        <v>317</v>
      </c>
      <c r="V14" s="31">
        <f t="shared" ca="1" si="5"/>
        <v>9667</v>
      </c>
    </row>
    <row r="15" spans="2:22" ht="15.75" customHeight="1" x14ac:dyDescent="0.3">
      <c r="B15" s="2"/>
      <c r="C15" s="2"/>
      <c r="D15" s="2"/>
      <c r="E15" s="2"/>
      <c r="F15" s="2"/>
      <c r="G15" s="2"/>
      <c r="H15" s="2"/>
      <c r="I15" s="2"/>
      <c r="J15" s="2"/>
      <c r="K15" s="2"/>
      <c r="L15" s="2"/>
      <c r="M15" s="2"/>
      <c r="N15" s="18" t="s">
        <v>69</v>
      </c>
      <c r="O15" s="29">
        <v>34032</v>
      </c>
      <c r="P15" s="30">
        <v>71.797676367724534</v>
      </c>
      <c r="Q15" s="56">
        <f t="shared" si="0"/>
        <v>34032</v>
      </c>
      <c r="R15" s="31" t="str">
        <f t="shared" si="1"/>
        <v>Thursday</v>
      </c>
      <c r="S15" s="31" t="str">
        <f t="shared" si="2"/>
        <v>March</v>
      </c>
      <c r="T15" s="31" t="str">
        <f t="shared" si="3"/>
        <v>Rajath born on 1993-March-04</v>
      </c>
      <c r="U15" s="57">
        <f t="shared" ca="1" si="4"/>
        <v>368</v>
      </c>
      <c r="V15" s="31">
        <f t="shared" ca="1" si="5"/>
        <v>11219</v>
      </c>
    </row>
    <row r="16" spans="2:22" ht="15.75" customHeight="1" x14ac:dyDescent="0.3">
      <c r="B16" s="2"/>
      <c r="C16" s="2"/>
      <c r="D16" s="2"/>
      <c r="E16" s="2"/>
      <c r="F16" s="2"/>
      <c r="G16" s="2"/>
      <c r="H16" s="2"/>
      <c r="I16" s="2"/>
      <c r="J16" s="2"/>
      <c r="K16" s="2"/>
      <c r="L16" s="2"/>
      <c r="M16" s="2"/>
      <c r="N16" s="18" t="s">
        <v>72</v>
      </c>
      <c r="O16" s="29">
        <v>38626</v>
      </c>
      <c r="P16" s="30">
        <v>90.065472505316237</v>
      </c>
      <c r="Q16" s="56">
        <f t="shared" si="0"/>
        <v>38626</v>
      </c>
      <c r="R16" s="31" t="str">
        <f t="shared" si="1"/>
        <v>Saturday</v>
      </c>
      <c r="S16" s="31" t="str">
        <f t="shared" si="2"/>
        <v>October</v>
      </c>
      <c r="T16" s="31" t="str">
        <f t="shared" si="3"/>
        <v>Avinash born on 2005-October-01</v>
      </c>
      <c r="U16" s="57">
        <f t="shared" ca="1" si="4"/>
        <v>217</v>
      </c>
      <c r="V16" s="31">
        <f t="shared" ca="1" si="5"/>
        <v>6625</v>
      </c>
    </row>
    <row r="17" spans="2:22" ht="15.75" customHeight="1" x14ac:dyDescent="0.3">
      <c r="B17" s="2"/>
      <c r="C17" s="2"/>
      <c r="D17" s="2"/>
      <c r="E17" s="2"/>
      <c r="F17" s="2"/>
      <c r="G17" s="2"/>
      <c r="H17" s="2"/>
      <c r="I17" s="2"/>
      <c r="J17" s="2"/>
      <c r="K17" s="2"/>
      <c r="L17" s="2"/>
      <c r="M17" s="2"/>
      <c r="N17" s="18" t="s">
        <v>74</v>
      </c>
      <c r="O17" s="29">
        <v>35492</v>
      </c>
      <c r="P17" s="30">
        <v>81.234951666686229</v>
      </c>
      <c r="Q17" s="56">
        <f t="shared" si="0"/>
        <v>35492</v>
      </c>
      <c r="R17" s="31" t="str">
        <f t="shared" si="1"/>
        <v>Monday</v>
      </c>
      <c r="S17" s="31" t="str">
        <f t="shared" si="2"/>
        <v>March</v>
      </c>
      <c r="T17" s="31" t="str">
        <f t="shared" si="3"/>
        <v>Sujan born on 1997-March-03</v>
      </c>
      <c r="U17" s="57">
        <f t="shared" ca="1" si="4"/>
        <v>320</v>
      </c>
      <c r="V17" s="31">
        <f t="shared" ca="1" si="5"/>
        <v>9759</v>
      </c>
    </row>
    <row r="18" spans="2:22" ht="15.75" customHeight="1" x14ac:dyDescent="0.3">
      <c r="B18" s="2"/>
      <c r="C18" s="2"/>
      <c r="D18" s="2"/>
      <c r="E18" s="2"/>
      <c r="F18" s="2"/>
      <c r="G18" s="2"/>
      <c r="H18" s="2"/>
      <c r="I18" s="2"/>
      <c r="J18" s="2"/>
      <c r="K18" s="2"/>
      <c r="L18" s="2"/>
      <c r="M18" s="2"/>
      <c r="N18" s="18" t="s">
        <v>77</v>
      </c>
      <c r="O18" s="29">
        <v>36775</v>
      </c>
      <c r="P18" s="30">
        <v>8.4223299530017055</v>
      </c>
      <c r="Q18" s="56">
        <f t="shared" si="0"/>
        <v>36775</v>
      </c>
      <c r="R18" s="31" t="str">
        <f t="shared" si="1"/>
        <v>Wednesday</v>
      </c>
      <c r="S18" s="31" t="str">
        <f t="shared" si="2"/>
        <v>September</v>
      </c>
      <c r="T18" s="31" t="str">
        <f t="shared" si="3"/>
        <v>Ravi Kumar born on 2000-September-06</v>
      </c>
      <c r="U18" s="57">
        <f t="shared" ca="1" si="4"/>
        <v>278</v>
      </c>
      <c r="V18" s="31">
        <f t="shared" ca="1" si="5"/>
        <v>8476</v>
      </c>
    </row>
    <row r="19" spans="2:22" ht="15.75" customHeight="1" x14ac:dyDescent="0.3">
      <c r="B19" s="2"/>
      <c r="C19" s="2"/>
      <c r="D19" s="2"/>
      <c r="E19" s="2"/>
      <c r="F19" s="2"/>
      <c r="G19" s="2"/>
      <c r="H19" s="2"/>
      <c r="I19" s="2"/>
      <c r="J19" s="2"/>
      <c r="K19" s="2"/>
      <c r="L19" s="2"/>
      <c r="M19" s="2"/>
      <c r="N19" s="18" t="s">
        <v>80</v>
      </c>
      <c r="O19" s="29">
        <v>34823</v>
      </c>
      <c r="P19" s="30">
        <v>2.8470654445233627</v>
      </c>
      <c r="Q19" s="56">
        <f t="shared" si="0"/>
        <v>34823</v>
      </c>
      <c r="R19" s="31" t="str">
        <f t="shared" si="1"/>
        <v>Thursday</v>
      </c>
      <c r="S19" s="31" t="str">
        <f t="shared" si="2"/>
        <v>May</v>
      </c>
      <c r="T19" s="31" t="str">
        <f t="shared" si="3"/>
        <v>Vani born on 1995-May-04</v>
      </c>
      <c r="U19" s="57">
        <f t="shared" ca="1" si="4"/>
        <v>342</v>
      </c>
      <c r="V19" s="31">
        <f t="shared" ca="1" si="5"/>
        <v>10428</v>
      </c>
    </row>
    <row r="20" spans="2:22" ht="15.75" customHeight="1" x14ac:dyDescent="0.3">
      <c r="B20" s="2"/>
      <c r="C20" s="2"/>
      <c r="D20" s="2"/>
      <c r="E20" s="2"/>
      <c r="F20" s="2"/>
      <c r="G20" s="2"/>
      <c r="H20" s="2"/>
      <c r="I20" s="2"/>
      <c r="J20" s="2"/>
      <c r="K20" s="2"/>
      <c r="L20" s="2"/>
      <c r="M20" s="2"/>
      <c r="N20" s="18" t="s">
        <v>82</v>
      </c>
      <c r="O20" s="29">
        <v>35667</v>
      </c>
      <c r="P20" s="30">
        <v>76.653999999999996</v>
      </c>
      <c r="Q20" s="56">
        <f t="shared" si="0"/>
        <v>35667</v>
      </c>
      <c r="R20" s="31" t="str">
        <f t="shared" si="1"/>
        <v>Monday</v>
      </c>
      <c r="S20" s="31" t="str">
        <f t="shared" si="2"/>
        <v>August</v>
      </c>
      <c r="T20" s="31" t="str">
        <f t="shared" si="3"/>
        <v>Manoj M born on 1997-August-25</v>
      </c>
      <c r="U20" s="57">
        <f t="shared" ca="1" si="4"/>
        <v>314</v>
      </c>
      <c r="V20" s="31">
        <f t="shared" ca="1" si="5"/>
        <v>9584</v>
      </c>
    </row>
    <row r="21" spans="2:22" ht="15.75" customHeight="1" x14ac:dyDescent="0.3">
      <c r="B21" s="2"/>
      <c r="C21" s="2"/>
      <c r="D21" s="2"/>
      <c r="E21" s="2"/>
      <c r="F21" s="2"/>
      <c r="G21" s="2"/>
      <c r="H21" s="2"/>
      <c r="I21" s="2"/>
      <c r="J21" s="2"/>
      <c r="K21" s="2"/>
      <c r="L21" s="2"/>
      <c r="M21" s="2"/>
      <c r="N21" s="18" t="s">
        <v>85</v>
      </c>
      <c r="O21" s="29">
        <v>37319</v>
      </c>
      <c r="P21" s="30">
        <v>111.02879406736959</v>
      </c>
      <c r="Q21" s="56">
        <f t="shared" si="0"/>
        <v>37319</v>
      </c>
      <c r="R21" s="31" t="str">
        <f t="shared" si="1"/>
        <v>Monday</v>
      </c>
      <c r="S21" s="31" t="str">
        <f t="shared" si="2"/>
        <v>March</v>
      </c>
      <c r="T21" s="31" t="str">
        <f t="shared" si="3"/>
        <v>Abhishek born on 2002-March-04</v>
      </c>
      <c r="U21" s="57">
        <f t="shared" ca="1" si="4"/>
        <v>260</v>
      </c>
      <c r="V21" s="31">
        <f t="shared" ca="1" si="5"/>
        <v>7932</v>
      </c>
    </row>
    <row r="22" spans="2:22" ht="15.75" customHeight="1" x14ac:dyDescent="0.3">
      <c r="B22" s="2"/>
      <c r="C22" s="2"/>
      <c r="D22" s="2"/>
      <c r="E22" s="2"/>
      <c r="F22" s="2"/>
      <c r="G22" s="2"/>
      <c r="H22" s="2"/>
      <c r="I22" s="2"/>
      <c r="J22" s="2"/>
      <c r="K22" s="2"/>
      <c r="L22" s="2"/>
      <c r="M22" s="2"/>
      <c r="N22" s="18" t="s">
        <v>88</v>
      </c>
      <c r="O22" s="29">
        <v>35613</v>
      </c>
      <c r="P22" s="30">
        <v>29.019153750357773</v>
      </c>
      <c r="Q22" s="56">
        <f t="shared" si="0"/>
        <v>35613</v>
      </c>
      <c r="R22" s="31" t="str">
        <f t="shared" si="1"/>
        <v>Wednesday</v>
      </c>
      <c r="S22" s="31" t="str">
        <f t="shared" si="2"/>
        <v>July</v>
      </c>
      <c r="T22" s="31" t="str">
        <f t="shared" si="3"/>
        <v>Aishwarya born on 1997-July-02</v>
      </c>
      <c r="U22" s="57">
        <f t="shared" ca="1" si="4"/>
        <v>316</v>
      </c>
      <c r="V22" s="31">
        <f t="shared" ca="1" si="5"/>
        <v>9638</v>
      </c>
    </row>
    <row r="23" spans="2:22" ht="15.75" customHeight="1" x14ac:dyDescent="0.3">
      <c r="B23" s="2"/>
      <c r="C23" s="2"/>
      <c r="D23" s="2"/>
      <c r="E23" s="2"/>
      <c r="F23" s="2"/>
      <c r="G23" s="2"/>
      <c r="H23" s="2"/>
      <c r="I23" s="2"/>
      <c r="J23" s="2"/>
      <c r="K23" s="2"/>
      <c r="L23" s="2"/>
      <c r="M23" s="2"/>
      <c r="N23" s="18" t="s">
        <v>91</v>
      </c>
      <c r="O23" s="29">
        <v>37043</v>
      </c>
      <c r="P23" s="30">
        <v>105.02427719052923</v>
      </c>
      <c r="Q23" s="56">
        <f t="shared" si="0"/>
        <v>37043</v>
      </c>
      <c r="R23" s="31" t="str">
        <f t="shared" si="1"/>
        <v>Friday</v>
      </c>
      <c r="S23" s="31" t="str">
        <f t="shared" si="2"/>
        <v>June</v>
      </c>
      <c r="T23" s="31" t="str">
        <f t="shared" si="3"/>
        <v>Jayashri born on 2001-June-01</v>
      </c>
      <c r="U23" s="57">
        <f t="shared" ca="1" si="4"/>
        <v>269</v>
      </c>
      <c r="V23" s="31">
        <f t="shared" ca="1" si="5"/>
        <v>8208</v>
      </c>
    </row>
    <row r="24" spans="2:22" ht="15.75" customHeight="1" x14ac:dyDescent="0.3">
      <c r="B24" s="2"/>
      <c r="C24" s="2"/>
      <c r="D24" s="2"/>
      <c r="E24" s="2"/>
      <c r="F24" s="2"/>
      <c r="G24" s="2"/>
      <c r="H24" s="2"/>
      <c r="I24" s="2"/>
      <c r="J24" s="2"/>
      <c r="K24" s="2"/>
      <c r="L24" s="2"/>
      <c r="M24" s="2"/>
      <c r="N24" s="18" t="s">
        <v>94</v>
      </c>
      <c r="O24" s="29">
        <v>35432</v>
      </c>
      <c r="P24" s="30">
        <v>36.355667327738288</v>
      </c>
      <c r="Q24" s="56">
        <f t="shared" si="0"/>
        <v>35432</v>
      </c>
      <c r="R24" s="31" t="str">
        <f t="shared" si="1"/>
        <v>Thursday</v>
      </c>
      <c r="S24" s="31" t="str">
        <f t="shared" si="2"/>
        <v>January</v>
      </c>
      <c r="T24" s="31" t="str">
        <f t="shared" si="3"/>
        <v>Radhika born on 1997-January-02</v>
      </c>
      <c r="U24" s="57">
        <f t="shared" ca="1" si="4"/>
        <v>322</v>
      </c>
      <c r="V24" s="31">
        <f t="shared" ca="1" si="5"/>
        <v>9819</v>
      </c>
    </row>
    <row r="25" spans="2:22" ht="15.75" customHeight="1" x14ac:dyDescent="0.3">
      <c r="B25" s="2"/>
      <c r="C25" s="2"/>
      <c r="D25" s="2"/>
      <c r="E25" s="2"/>
      <c r="F25" s="2"/>
      <c r="G25" s="2"/>
      <c r="H25" s="2"/>
      <c r="I25" s="2"/>
      <c r="J25" s="2"/>
      <c r="K25" s="2"/>
      <c r="L25" s="2"/>
      <c r="M25" s="2"/>
      <c r="N25" s="18" t="s">
        <v>97</v>
      </c>
      <c r="O25" s="29">
        <v>35128</v>
      </c>
      <c r="P25" s="30">
        <v>133.48093009772882</v>
      </c>
      <c r="Q25" s="56">
        <f t="shared" si="0"/>
        <v>35128</v>
      </c>
      <c r="R25" s="31" t="str">
        <f t="shared" si="1"/>
        <v>Monday</v>
      </c>
      <c r="S25" s="31" t="str">
        <f t="shared" si="2"/>
        <v>March</v>
      </c>
      <c r="T25" s="31" t="str">
        <f t="shared" si="3"/>
        <v>Suraj Kumar Singh born on 1996-March-04</v>
      </c>
      <c r="U25" s="57">
        <f t="shared" ca="1" si="4"/>
        <v>332</v>
      </c>
      <c r="V25" s="31">
        <f t="shared" ca="1" si="5"/>
        <v>10123</v>
      </c>
    </row>
    <row r="26" spans="2:22" ht="15.75" customHeight="1" x14ac:dyDescent="0.3">
      <c r="B26" s="2"/>
      <c r="C26" s="2"/>
      <c r="D26" s="2"/>
      <c r="E26" s="2"/>
      <c r="F26" s="2"/>
      <c r="G26" s="2"/>
      <c r="H26" s="2"/>
      <c r="I26" s="2"/>
      <c r="J26" s="2"/>
      <c r="K26" s="2"/>
      <c r="L26" s="2"/>
      <c r="M26" s="2"/>
      <c r="N26" s="18" t="s">
        <v>99</v>
      </c>
      <c r="O26" s="29">
        <v>37491</v>
      </c>
      <c r="P26" s="30">
        <v>27.766070239857875</v>
      </c>
      <c r="Q26" s="56">
        <f t="shared" si="0"/>
        <v>37491</v>
      </c>
      <c r="R26" s="31" t="str">
        <f t="shared" si="1"/>
        <v>Friday</v>
      </c>
      <c r="S26" s="31" t="str">
        <f t="shared" si="2"/>
        <v>August</v>
      </c>
      <c r="T26" s="31" t="str">
        <f t="shared" si="3"/>
        <v>Manikanta born on 2002-August-23</v>
      </c>
      <c r="U26" s="57">
        <f t="shared" ca="1" si="4"/>
        <v>254</v>
      </c>
      <c r="V26" s="31">
        <f t="shared" ca="1" si="5"/>
        <v>7760</v>
      </c>
    </row>
    <row r="27" spans="2:22" ht="14.4" x14ac:dyDescent="0.3">
      <c r="B27" s="2"/>
      <c r="C27" s="2"/>
      <c r="D27" s="2"/>
      <c r="E27" s="2"/>
      <c r="F27" s="2"/>
      <c r="G27" s="2"/>
      <c r="H27" s="2"/>
      <c r="I27" s="2"/>
      <c r="J27" s="2"/>
      <c r="K27" s="2"/>
      <c r="L27" s="2"/>
      <c r="M27" s="2"/>
      <c r="N27" s="18" t="s">
        <v>101</v>
      </c>
      <c r="O27" s="29">
        <v>33321</v>
      </c>
      <c r="P27" s="30">
        <v>49.321725501611077</v>
      </c>
      <c r="Q27" s="56">
        <f t="shared" si="0"/>
        <v>33321</v>
      </c>
      <c r="R27" s="31" t="str">
        <f t="shared" si="1"/>
        <v>Sunday</v>
      </c>
      <c r="S27" s="31" t="str">
        <f t="shared" si="2"/>
        <v>March</v>
      </c>
      <c r="T27" s="31" t="str">
        <f t="shared" si="3"/>
        <v>Yashwant born on 1991-March-24</v>
      </c>
      <c r="U27" s="57">
        <f t="shared" ca="1" si="4"/>
        <v>391</v>
      </c>
      <c r="V27" s="31">
        <f t="shared" ca="1" si="5"/>
        <v>11930</v>
      </c>
    </row>
    <row r="28" spans="2:22" ht="14.4" x14ac:dyDescent="0.3">
      <c r="B28" s="2"/>
      <c r="C28" s="2"/>
      <c r="D28" s="2"/>
      <c r="E28" s="2"/>
      <c r="F28" s="2"/>
      <c r="G28" s="2"/>
      <c r="H28" s="2"/>
      <c r="I28" s="2"/>
      <c r="J28" s="2"/>
      <c r="K28" s="2"/>
      <c r="L28" s="2"/>
      <c r="M28" s="2"/>
      <c r="N28" s="18" t="s">
        <v>103</v>
      </c>
      <c r="O28" s="29">
        <v>34093</v>
      </c>
      <c r="P28" s="30">
        <v>56.873111164438484</v>
      </c>
      <c r="Q28" s="56">
        <f t="shared" si="0"/>
        <v>34093</v>
      </c>
      <c r="R28" s="31" t="str">
        <f t="shared" si="1"/>
        <v>Tuesday</v>
      </c>
      <c r="S28" s="31" t="str">
        <f t="shared" si="2"/>
        <v>May</v>
      </c>
      <c r="T28" s="31" t="str">
        <f t="shared" si="3"/>
        <v>Amar born on 1993-May-04</v>
      </c>
      <c r="U28" s="57">
        <f t="shared" ca="1" si="4"/>
        <v>366</v>
      </c>
      <c r="V28" s="31">
        <f t="shared" ca="1" si="5"/>
        <v>11158</v>
      </c>
    </row>
    <row r="29" spans="2:22" ht="14.4" x14ac:dyDescent="0.3">
      <c r="B29" s="2"/>
      <c r="C29" s="2"/>
      <c r="D29" s="2"/>
      <c r="E29" s="2"/>
      <c r="F29" s="2"/>
      <c r="G29" s="2"/>
      <c r="H29" s="2"/>
      <c r="I29" s="2"/>
      <c r="J29" s="2"/>
      <c r="K29" s="2"/>
      <c r="L29" s="2"/>
      <c r="M29" s="2"/>
      <c r="N29" s="18" t="s">
        <v>105</v>
      </c>
      <c r="O29" s="29">
        <v>36109</v>
      </c>
      <c r="P29" s="30">
        <v>55.56</v>
      </c>
      <c r="Q29" s="56">
        <f t="shared" si="0"/>
        <v>36109</v>
      </c>
      <c r="R29" s="31" t="str">
        <f t="shared" si="1"/>
        <v>Tuesday</v>
      </c>
      <c r="S29" s="31" t="str">
        <f t="shared" si="2"/>
        <v>November</v>
      </c>
      <c r="T29" s="31" t="str">
        <f t="shared" si="3"/>
        <v>Akbar born on 1998-November-10</v>
      </c>
      <c r="U29" s="57">
        <f t="shared" ca="1" si="4"/>
        <v>300</v>
      </c>
      <c r="V29" s="31">
        <f t="shared" ca="1" si="5"/>
        <v>9142</v>
      </c>
    </row>
  </sheetData>
  <mergeCells count="4">
    <mergeCell ref="B3:K3"/>
    <mergeCell ref="C4:K4"/>
    <mergeCell ref="C5:K5"/>
    <mergeCell ref="C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Q1.Case_Sensitive_lookup</vt:lpstr>
      <vt:lpstr>(Q2-Q3) Data Validation</vt:lpstr>
      <vt:lpstr>(Q4-Q9) Student Dataset</vt:lpstr>
      <vt:lpstr>(Q10-Q12)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Shreyash sao</dc:creator>
  <cp:lastModifiedBy>Shreyash sao</cp:lastModifiedBy>
  <dcterms:created xsi:type="dcterms:W3CDTF">2023-11-21T07:59:35Z</dcterms:created>
  <dcterms:modified xsi:type="dcterms:W3CDTF">2023-11-21T07:59:35Z</dcterms:modified>
</cp:coreProperties>
</file>