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RANK</t>
        </is>
      </c>
      <c r="B1" s="1" t="inlineStr">
        <is>
          <t>NAME</t>
        </is>
      </c>
      <c r="C1" s="1" t="inlineStr">
        <is>
          <t>YEAR</t>
        </is>
      </c>
      <c r="D1" s="1" t="inlineStr">
        <is>
          <t>RATING</t>
        </is>
      </c>
      <c r="E1" s="1" t="inlineStr">
        <is>
          <t>REVIEW_COUNT</t>
        </is>
      </c>
      <c r="F1" s="1" t="inlineStr">
        <is>
          <t>POSTER_LINK</t>
        </is>
      </c>
    </row>
    <row r="2">
      <c r="A2" t="n">
        <v>1</v>
      </c>
      <c r="B2" t="inlineStr">
        <is>
          <t xml:space="preserve"> The Shawshank Redemption</t>
        </is>
      </c>
      <c r="C2" t="n">
        <v>1994</v>
      </c>
      <c r="D2" t="inlineStr">
        <is>
          <t>9.3 (2.9M)</t>
        </is>
      </c>
      <c r="E2" t="inlineStr">
        <is>
          <t xml:space="preserve"> 2.9M</t>
        </is>
      </c>
      <c r="F2">
        <f>HYPERLINK("https://m.media-amazon.com/images/M/MV5BNDE3ODcxYzMtY2YzZC00NmNlLWJiNDMtZDViZWM2MzIxZDYwXkEyXkFqcGdeQXVyNjAwNDUxODI@._V1_QL75_UX140_CR0,1,140,207_.jpg", "https://m.media-amazon.com/images/M/MV5BNDE3ODcxYzMtY2YzZC00NmNlLWJiNDMtZDViZWM2MzIxZDYwXkEyXkFqcGdeQXVyNjAwNDUxODI@._V1_QL75_UX140_CR0,1,140,207_.jpg")</f>
        <v/>
      </c>
    </row>
    <row r="3">
      <c r="A3" t="n">
        <v>2</v>
      </c>
      <c r="B3" t="inlineStr">
        <is>
          <t xml:space="preserve"> The Godfather</t>
        </is>
      </c>
      <c r="C3" t="n">
        <v>1972</v>
      </c>
      <c r="D3" t="inlineStr">
        <is>
          <t>9.2 (2M)</t>
        </is>
      </c>
      <c r="E3" t="inlineStr">
        <is>
          <t xml:space="preserve"> 2M</t>
        </is>
      </c>
      <c r="F3">
        <f>HYPERLINK("https://m.media-amazon.com/images/M/MV5BMTBhZGQzOTctNjA0NS00ZTllLWI0NWYtNzczMzlkODcxNDBjXkEyXkFqcGdeQXVyNTIzOTk5ODM@._V1_QL75_UY207_CR1,0,140,207_.jpg", "https://m.media-amazon.com/images/M/MV5BMTBhZGQzOTctNjA0NS00ZTllLWI0NWYtNzczMzlkODcxNDBjXkEyXkFqcGdeQXVyNTIzOTk5ODM@._V1_QL75_UY207_CR1,0,140,207_.jpg")</f>
        <v/>
      </c>
    </row>
    <row r="4">
      <c r="A4" t="n">
        <v>3</v>
      </c>
      <c r="B4" t="inlineStr">
        <is>
          <t xml:space="preserve"> The Dark Knight</t>
        </is>
      </c>
      <c r="C4" t="n">
        <v>2008</v>
      </c>
      <c r="D4" t="inlineStr">
        <is>
          <t>9.0 (2.8M)</t>
        </is>
      </c>
      <c r="E4" t="inlineStr">
        <is>
          <t xml:space="preserve"> 2.8M</t>
        </is>
      </c>
      <c r="F4">
        <f>HYPERLINK("https://m.media-amazon.com/images/M/MV5BMTMxNTMwODM0NF5BMl5BanBnXkFtZTcwODAyMTk2Mw@@._V1_QL75_UX140_CR0,0,140,207_.jpg", "https://m.media-amazon.com/images/M/MV5BMTMxNTMwODM0NF5BMl5BanBnXkFtZTcwODAyMTk2Mw@@._V1_QL75_UX140_CR0,0,140,207_.jpg")</f>
        <v/>
      </c>
    </row>
    <row r="5">
      <c r="A5" t="n">
        <v>4</v>
      </c>
      <c r="B5" t="inlineStr">
        <is>
          <t xml:space="preserve"> The Godfather: Part II</t>
        </is>
      </c>
      <c r="C5" t="n">
        <v>1974</v>
      </c>
      <c r="D5" t="inlineStr">
        <is>
          <t>9.0 (1.4M)</t>
        </is>
      </c>
      <c r="E5" t="inlineStr">
        <is>
          <t xml:space="preserve"> 1.4M</t>
        </is>
      </c>
      <c r="F5">
        <f>HYPERLINK("https://m.media-amazon.com/images/M/MV5BMWMwMGQzZTItY2JlNC00OWZiLWIyMDctNDk2ZDQ2YjRjMWQ0XkEyXkFqcGdeQXVyNzkwMjQ5NzM@._V1_QL75_UY207_CR3,0,140,207_.jpg", "https://m.media-amazon.com/images/M/MV5BMWMwMGQzZTItY2JlNC00OWZiLWIyMDctNDk2ZDQ2YjRjMWQ0XkEyXkFqcGdeQXVyNzkwMjQ5NzM@._V1_QL75_UY207_CR3,0,140,207_.jpg")</f>
        <v/>
      </c>
    </row>
    <row r="6">
      <c r="A6" t="n">
        <v>5</v>
      </c>
      <c r="B6" t="inlineStr">
        <is>
          <t xml:space="preserve"> 12 Angry Men</t>
        </is>
      </c>
      <c r="C6" t="n">
        <v>1957</v>
      </c>
      <c r="D6" t="inlineStr">
        <is>
          <t>9.0 (855K)</t>
        </is>
      </c>
      <c r="E6" t="inlineStr">
        <is>
          <t xml:space="preserve"> 855K</t>
        </is>
      </c>
      <c r="F6">
        <f>HYPERLINK("https://m.media-amazon.com/images/M/MV5BMWU4N2FjNzYtNTVkNC00NzQ0LTg0MjAtYTJlMjFhNGUxZDFmXkEyXkFqcGdeQXVyNjc1NTYyMjg@._V1_QL75_UX140_CR0,4,140,207_.jpg", "https://m.media-amazon.com/images/M/MV5BMWU4N2FjNzYtNTVkNC00NzQ0LTg0MjAtYTJlMjFhNGUxZDFmXkEyXkFqcGdeQXVyNjc1NTYyMjg@._V1_QL75_UX140_CR0,4,140,207_.jpg")</f>
        <v/>
      </c>
    </row>
    <row r="7">
      <c r="A7" t="n">
        <v>6</v>
      </c>
      <c r="B7" t="inlineStr">
        <is>
          <t xml:space="preserve"> Schindler's List</t>
        </is>
      </c>
      <c r="C7" t="n">
        <v>1993</v>
      </c>
      <c r="D7" t="inlineStr">
        <is>
          <t>9.0 (1.4M)</t>
        </is>
      </c>
      <c r="E7" t="inlineStr">
        <is>
          <t xml:space="preserve"> 1.4M</t>
        </is>
      </c>
      <c r="F7">
        <f>HYPERLINK("https://m.media-amazon.com/images/M/MV5BNDE4OTMxMTctNmRhYy00NWE2LTg3YzItYTk3M2UwOTU5Njg4XkEyXkFqcGdeQXVyNjU0OTQ0OTY@._V1_QL75_UX140_CR0,1,140,207_.jpg", "https://m.media-amazon.com/images/M/MV5BNDE4OTMxMTctNmRhYy00NWE2LTg3YzItYTk3M2UwOTU5Njg4XkEyXkFqcGdeQXVyNjU0OTQ0OTY@._V1_QL75_UX140_CR0,1,140,207_.jpg")</f>
        <v/>
      </c>
    </row>
    <row r="8">
      <c r="A8" t="n">
        <v>7</v>
      </c>
      <c r="B8" t="inlineStr">
        <is>
          <t xml:space="preserve"> The Lord of the Rings: The Return of the King</t>
        </is>
      </c>
      <c r="C8" t="n">
        <v>2003</v>
      </c>
      <c r="D8" t="inlineStr">
        <is>
          <t>9.0 (2M)</t>
        </is>
      </c>
      <c r="E8" t="inlineStr">
        <is>
          <t xml:space="preserve"> 2M</t>
        </is>
      </c>
      <c r="F8">
        <f>HYPERLINK("https://m.media-amazon.com/images/M/MV5BNzA5ZDNlZWMtM2NhNS00NDJjLTk4NDItYTRmY2EwMWZlMTY3XkEyXkFqcGdeQXVyNzkwMjQ5NzM@._V1_QL75_UX140_CR0,0,140,207_.jpg", "https://m.media-amazon.com/images/M/MV5BNzA5ZDNlZWMtM2NhNS00NDJjLTk4NDItYTRmY2EwMWZlMTY3XkEyXkFqcGdeQXVyNzkwMjQ5NzM@._V1_QL75_UX140_CR0,0,140,207_.jpg")</f>
        <v/>
      </c>
    </row>
    <row r="9">
      <c r="A9" t="n">
        <v>8</v>
      </c>
      <c r="B9" t="inlineStr">
        <is>
          <t xml:space="preserve"> Pulp Fiction</t>
        </is>
      </c>
      <c r="C9" t="n">
        <v>1994</v>
      </c>
      <c r="D9" t="inlineStr">
        <is>
          <t>8.9 (2.2M)</t>
        </is>
      </c>
      <c r="E9" t="inlineStr">
        <is>
          <t xml:space="preserve"> 2.2M</t>
        </is>
      </c>
      <c r="F9">
        <f>HYPERLINK("https://m.media-amazon.com/images/M/MV5BNGNhMDIzZTUtNTBlZi00MTRlLWFjM2ItYzViMjE3YzI5MjljXkEyXkFqcGdeQXVyNzkwMjQ5NzM@._V1_QL75_UY207_CR1,0,140,207_.jpg", "https://m.media-amazon.com/images/M/MV5BNGNhMDIzZTUtNTBlZi00MTRlLWFjM2ItYzViMjE3YzI5MjljXkEyXkFqcGdeQXVyNzkwMjQ5NzM@._V1_QL75_UY207_CR1,0,140,207_.jpg")</f>
        <v/>
      </c>
    </row>
    <row r="10">
      <c r="A10" t="n">
        <v>9</v>
      </c>
      <c r="B10" t="inlineStr">
        <is>
          <t xml:space="preserve"> The Lord of the Rings: The Fellowship of the Ring</t>
        </is>
      </c>
      <c r="C10" t="n">
        <v>2001</v>
      </c>
      <c r="D10" t="inlineStr">
        <is>
          <t>8.9 (2M)</t>
        </is>
      </c>
      <c r="E10" t="inlineStr">
        <is>
          <t xml:space="preserve"> 2M</t>
        </is>
      </c>
      <c r="F10">
        <f>HYPERLINK("https://m.media-amazon.com/images/M/MV5BN2EyZjM3NzUtNWUzMi00MTgxLWI0NTctMzY4M2VlOTdjZWRiXkEyXkFqcGdeQXVyNDUzOTQ5MjY@._V1_QL75_UX140_CR0,0,140,207_.jpg", "https://m.media-amazon.com/images/M/MV5BN2EyZjM3NzUtNWUzMi00MTgxLWI0NTctMzY4M2VlOTdjZWRiXkEyXkFqcGdeQXVyNDUzOTQ5MjY@._V1_QL75_UX140_CR0,0,140,207_.jpg")</f>
        <v/>
      </c>
    </row>
    <row r="11">
      <c r="A11" t="n">
        <v>10</v>
      </c>
      <c r="B11" t="inlineStr">
        <is>
          <t xml:space="preserve"> Il Buono, Il Brutto, Il Cattivo</t>
        </is>
      </c>
      <c r="C11" t="n">
        <v>1966</v>
      </c>
      <c r="D11" t="inlineStr">
        <is>
          <t>8.8 (804K)</t>
        </is>
      </c>
      <c r="E11" t="inlineStr">
        <is>
          <t xml:space="preserve"> 804K</t>
        </is>
      </c>
      <c r="F11">
        <f>HYPERLINK("https://m.media-amazon.com/images/M/MV5BNjJlYmNkZGItM2NhYy00MjlmLTk5NmQtNjg1NmM2ODU4OTMwXkEyXkFqcGdeQXVyMjUzOTY1NTc@._V1_QL75_UX140_CR0,1,140,207_.jpg", "https://m.media-amazon.com/images/M/MV5BNjJlYmNkZGItM2NhYy00MjlmLTk5NmQtNjg1NmM2ODU4OTMwXkEyXkFqcGdeQXVyMjUzOTY1NTc@._V1_QL75_UX140_CR0,1,140,207_.jpg")</f>
        <v/>
      </c>
    </row>
    <row r="12">
      <c r="A12" t="n">
        <v>11</v>
      </c>
      <c r="B12" t="inlineStr">
        <is>
          <t xml:space="preserve"> Forrest Gump</t>
        </is>
      </c>
      <c r="C12" t="n">
        <v>1994</v>
      </c>
      <c r="D12" t="inlineStr">
        <is>
          <t>8.8 (2.2M)</t>
        </is>
      </c>
      <c r="E12" t="inlineStr">
        <is>
          <t xml:space="preserve"> 2.2M</t>
        </is>
      </c>
      <c r="F12">
        <f>HYPERLINK("https://m.media-amazon.com/images/M/MV5BOWNmNzdjYjQtZjIyOS00MDhiLTg4ZWUtZGZkZDE4ZDQwZTY1XkEyXkFqcGdeQXVyODk2ODI3MTU@._V1_QL75_UY207_CR1,0,140,207_.jpg", "https://m.media-amazon.com/images/M/MV5BOWNmNzdjYjQtZjIyOS00MDhiLTg4ZWUtZGZkZDE4ZDQwZTY1XkEyXkFqcGdeQXVyODk2ODI3MTU@._V1_QL75_UY207_CR1,0,140,207_.jpg")</f>
        <v/>
      </c>
    </row>
    <row r="13">
      <c r="A13" t="n">
        <v>12</v>
      </c>
      <c r="B13" t="inlineStr">
        <is>
          <t xml:space="preserve"> The Lord of the Rings: The Two Towers</t>
        </is>
      </c>
      <c r="C13" t="n">
        <v>2002</v>
      </c>
      <c r="D13" t="inlineStr">
        <is>
          <t>8.8 (1.8M)</t>
        </is>
      </c>
      <c r="E13" t="inlineStr">
        <is>
          <t xml:space="preserve"> 1.8M</t>
        </is>
      </c>
      <c r="F13">
        <f>HYPERLINK("https://m.media-amazon.com/images/M/MV5BZGMxZTdjZmYtMmE2Ni00ZTdkLWI5NTgtNjlmMjBiNzU2MmI5XkEyXkFqcGdeQXVyNjU0OTQ0OTY@._V1_QL75_UX140_CR0,5,140,207_.jpg", "https://m.media-amazon.com/images/M/MV5BZGMxZTdjZmYtMmE2Ni00ZTdkLWI5NTgtNjlmMjBiNzU2MmI5XkEyXkFqcGdeQXVyNjU0OTQ0OTY@._V1_QL75_UX140_CR0,5,140,207_.jpg")</f>
        <v/>
      </c>
    </row>
    <row r="14">
      <c r="A14" t="n">
        <v>13</v>
      </c>
      <c r="B14" t="inlineStr">
        <is>
          <t xml:space="preserve"> Fight Club</t>
        </is>
      </c>
      <c r="C14" t="n">
        <v>1999</v>
      </c>
      <c r="D14" t="inlineStr">
        <is>
          <t>8.8 (2.3M)</t>
        </is>
      </c>
      <c r="E14" t="inlineStr">
        <is>
          <t xml:space="preserve"> 2.3M</t>
        </is>
      </c>
      <c r="F14">
        <f>HYPERLINK("https://m.media-amazon.com/images/M/MV5BMmEzNTkxYjQtZTc0MC00YTVjLTg5ZTEtZWMwOWVlYzY0NWIwXkEyXkFqcGdeQXVyNzkwMjQ5NzM@._V1_QL75_UX140_CR0,1,140,207_.jpg", "https://m.media-amazon.com/images/M/MV5BMmEzNTkxYjQtZTc0MC00YTVjLTg5ZTEtZWMwOWVlYzY0NWIwXkEyXkFqcGdeQXVyNzkwMjQ5NzM@._V1_QL75_UX140_CR0,1,140,207_.jpg")</f>
        <v/>
      </c>
    </row>
    <row r="15">
      <c r="A15" t="n">
        <v>14</v>
      </c>
      <c r="B15" t="inlineStr">
        <is>
          <t xml:space="preserve"> Inception</t>
        </is>
      </c>
      <c r="C15" t="n">
        <v>2010</v>
      </c>
      <c r="D15" t="inlineStr">
        <is>
          <t>8.8 (2.5M)</t>
        </is>
      </c>
      <c r="E15" t="inlineStr">
        <is>
          <t xml:space="preserve"> 2.5M</t>
        </is>
      </c>
      <c r="F15">
        <f>HYPERLINK("https://m.media-amazon.com/images/M/MV5BMjAxMzY3NjcxNF5BMl5BanBnXkFtZTcwNTI5OTM0Mw@@._V1_QL75_UX140_CR0,0,140,207_.jpg", "https://m.media-amazon.com/images/M/MV5BMjAxMzY3NjcxNF5BMl5BanBnXkFtZTcwNTI5OTM0Mw@@._V1_QL75_UX140_CR0,0,140,207_.jpg")</f>
        <v/>
      </c>
    </row>
    <row r="16">
      <c r="A16" t="n">
        <v>15</v>
      </c>
      <c r="B16" t="inlineStr">
        <is>
          <t xml:space="preserve"> Star Wars: Episode V - The Empire Strikes Back</t>
        </is>
      </c>
      <c r="C16" t="n">
        <v>1980</v>
      </c>
      <c r="D16" t="inlineStr">
        <is>
          <t>8.7 (1.4M)</t>
        </is>
      </c>
      <c r="E16" t="inlineStr">
        <is>
          <t xml:space="preserve"> 1.4M</t>
        </is>
      </c>
      <c r="F16">
        <f>HYPERLINK("https://m.media-amazon.com/images/M/MV5BYmU1NDRjNDgtMzhiMi00NjZmLTg5NGItZDNiZjU5NTU4OTE0XkEyXkFqcGdeQXVyNzkwMjQ5NzM@._V1_QL75_UX140_CR0,5,140,207_.jpg", "https://m.media-amazon.com/images/M/MV5BYmU1NDRjNDgtMzhiMi00NjZmLTg5NGItZDNiZjU5NTU4OTE0XkEyXkFqcGdeQXVyNzkwMjQ5NzM@._V1_QL75_UX140_CR0,5,140,207_.jpg")</f>
        <v/>
      </c>
    </row>
    <row r="17">
      <c r="A17" t="n">
        <v>16</v>
      </c>
      <c r="B17" t="inlineStr">
        <is>
          <t xml:space="preserve"> The Matrix</t>
        </is>
      </c>
      <c r="C17" t="n">
        <v>1999</v>
      </c>
      <c r="D17" t="inlineStr">
        <is>
          <t>8.7 (2M)</t>
        </is>
      </c>
      <c r="E17" t="inlineStr">
        <is>
          <t xml:space="preserve"> 2M</t>
        </is>
      </c>
      <c r="F17">
        <f>HYPERLINK("https://m.media-amazon.com/images/M/MV5BNzQzOTk3OTAtNDQ0Zi00ZTVkLWI0MTEtMDllZjNkYzNjNTc4L2ltYWdlXkEyXkFqcGdeQXVyNjU0OTQ0OTY@._V1_QL75_UX140_CR0,1,140,207_.jpg", "https://m.media-amazon.com/images/M/MV5BNzQzOTk3OTAtNDQ0Zi00ZTVkLWI0MTEtMDllZjNkYzNjNTc4L2ltYWdlXkEyXkFqcGdeQXVyNjU0OTQ0OTY@._V1_QL75_UX140_CR0,1,140,207_.jpg")</f>
        <v/>
      </c>
    </row>
    <row r="18">
      <c r="A18" t="n">
        <v>17</v>
      </c>
      <c r="B18" t="inlineStr">
        <is>
          <t xml:space="preserve"> GoodFellas</t>
        </is>
      </c>
      <c r="C18" t="n">
        <v>1990</v>
      </c>
      <c r="D18" t="inlineStr">
        <is>
          <t>8.7 (1.2M)</t>
        </is>
      </c>
      <c r="E18" t="inlineStr">
        <is>
          <t xml:space="preserve"> 1.2M</t>
        </is>
      </c>
      <c r="F18">
        <f>HYPERLINK("https://m.media-amazon.com/images/M/MV5BY2NkZjEzMDgtN2RjYy00YzM1LWI4ZmQtMjIwYjFjNmI3ZGEwXkEyXkFqcGdeQXVyNzkwMjQ5NzM@._V1_QL75_UX140_CR0,1,140,207_.jpg", "https://m.media-amazon.com/images/M/MV5BY2NkZjEzMDgtN2RjYy00YzM1LWI4ZmQtMjIwYjFjNmI3ZGEwXkEyXkFqcGdeQXVyNzkwMjQ5NzM@._V1_QL75_UX140_CR0,1,140,207_.jpg")</f>
        <v/>
      </c>
    </row>
    <row r="19">
      <c r="A19" t="n">
        <v>18</v>
      </c>
      <c r="B19" t="inlineStr">
        <is>
          <t xml:space="preserve"> One Flew Over the Cuckoo's Nest</t>
        </is>
      </c>
      <c r="C19" t="n">
        <v>1975</v>
      </c>
      <c r="D19" t="inlineStr">
        <is>
          <t>8.7 (1.1M)</t>
        </is>
      </c>
      <c r="E19" t="inlineStr">
        <is>
          <t xml:space="preserve"> 1.1M</t>
        </is>
      </c>
      <c r="F19">
        <f>HYPERLINK("https://m.media-amazon.com/images/M/MV5BZjA0OWVhOTAtYWQxNi00YzNhLWI4ZjYtNjFjZTEyYjJlNDVlL2ltYWdlL2ltYWdlXkEyXkFqcGdeQXVyMTQxNzMzNDI@._V1_QL75_UX140_CR0,0,140,207_.jpg", "https://m.media-amazon.com/images/M/MV5BZjA0OWVhOTAtYWQxNi00YzNhLWI4ZjYtNjFjZTEyYjJlNDVlL2ltYWdlL2ltYWdlXkEyXkFqcGdeQXVyMTQxNzMzNDI@._V1_QL75_UX140_CR0,0,140,207_.jpg")</f>
        <v/>
      </c>
    </row>
    <row r="20">
      <c r="A20" t="n">
        <v>19</v>
      </c>
      <c r="B20" t="inlineStr">
        <is>
          <t xml:space="preserve"> Se7en</t>
        </is>
      </c>
      <c r="C20" t="n">
        <v>1995</v>
      </c>
      <c r="D20" t="inlineStr">
        <is>
          <t>8.6 (1.8M)</t>
        </is>
      </c>
      <c r="E20" t="inlineStr">
        <is>
          <t xml:space="preserve"> 1.8M</t>
        </is>
      </c>
      <c r="F20">
        <f>HYPERLINK("https://m.media-amazon.com/images/M/MV5BOTUwODM5MTctZjczMi00OTk4LTg3NWUtNmVhMTAzNTNjYjcyXkEyXkFqcGdeQXVyNjU0OTQ0OTY@._V1_QL75_UX140_CR0,6,140,207_.jpg", "https://m.media-amazon.com/images/M/MV5BOTUwODM5MTctZjczMi00OTk4LTg3NWUtNmVhMTAzNTNjYjcyXkEyXkFqcGdeQXVyNjU0OTQ0OTY@._V1_QL75_UX140_CR0,6,140,207_.jpg")</f>
        <v/>
      </c>
    </row>
    <row r="21">
      <c r="A21" t="n">
        <v>20</v>
      </c>
      <c r="B21" t="inlineStr">
        <is>
          <t xml:space="preserve"> It's a Wonderful Life</t>
        </is>
      </c>
      <c r="C21" t="n">
        <v>1946</v>
      </c>
      <c r="D21" t="inlineStr">
        <is>
          <t>8.6 (496K)</t>
        </is>
      </c>
      <c r="E21" t="inlineStr">
        <is>
          <t xml:space="preserve"> 496K</t>
        </is>
      </c>
      <c r="F21">
        <f>HYPERLINK("https://m.media-amazon.com/images/M/MV5BZjc4NDZhZWMtNGEzYS00ZWU2LThlM2ItNTA0YzQ0OTExMTE2XkEyXkFqcGdeQXVyNjUwMzI2NzU@._V1_QL75_UY207_CR1,0,140,207_.jpg", "https://m.media-amazon.com/images/M/MV5BZjc4NDZhZWMtNGEzYS00ZWU2LThlM2ItNTA0YzQ0OTExMTE2XkEyXkFqcGdeQXVyNjUwMzI2NzU@._V1_QL75_UY207_CR1,0,140,207_.jpg")</f>
        <v/>
      </c>
    </row>
    <row r="22">
      <c r="A22" t="n">
        <v>21</v>
      </c>
      <c r="B22" t="inlineStr">
        <is>
          <t xml:space="preserve"> Interstellar</t>
        </is>
      </c>
      <c r="C22" t="n">
        <v>2014</v>
      </c>
      <c r="D22" t="inlineStr">
        <is>
          <t>8.7 (2.1M)</t>
        </is>
      </c>
      <c r="E22" t="inlineStr">
        <is>
          <t xml:space="preserve"> 2.1M</t>
        </is>
      </c>
      <c r="F22">
        <f>HYPERLINK("https://m.media-amazon.com/images/M/MV5BZjdkOTU3MDktN2IxOS00OGEyLWFmMjktY2FiMmZkNWIyODZiXkEyXkFqcGdeQXVyMTMxODk2OTU@._V1_QL75_UX140_CR0,0,140,207_.jpg", "https://m.media-amazon.com/images/M/MV5BZjdkOTU3MDktN2IxOS00OGEyLWFmMjktY2FiMmZkNWIyODZiXkEyXkFqcGdeQXVyMTMxODk2OTU@._V1_QL75_UX140_CR0,0,140,207_.jpg")</f>
        <v/>
      </c>
    </row>
    <row r="23">
      <c r="A23" t="n">
        <v>22</v>
      </c>
      <c r="B23" t="inlineStr">
        <is>
          <t xml:space="preserve"> Shichinin No Samurai</t>
        </is>
      </c>
      <c r="C23" t="n">
        <v>1954</v>
      </c>
      <c r="D23" t="inlineStr">
        <is>
          <t>8.6 (364K)</t>
        </is>
      </c>
      <c r="E23" t="inlineStr">
        <is>
          <t xml:space="preserve"> 364K</t>
        </is>
      </c>
      <c r="F23">
        <f>HYPERLINK("https://m.media-amazon.com/images/M/MV5BNTkwY2I5NWMtMjNlNi00ZThjLWI4NzQtNDI4M2I4OGM1YjAzXkEyXkFqcGdeQXVyNzYxODE3NTQ@._V1_QL75_UY207_CR3,0,140,207_.jpg", "https://m.media-amazon.com/images/M/MV5BNTkwY2I5NWMtMjNlNi00ZThjLWI4NzQtNDI4M2I4OGM1YjAzXkEyXkFqcGdeQXVyNzYxODE3NTQ@._V1_QL75_UY207_CR3,0,140,207_.jpg")</f>
        <v/>
      </c>
    </row>
    <row r="24">
      <c r="A24" t="n">
        <v>23</v>
      </c>
      <c r="B24" t="inlineStr">
        <is>
          <t xml:space="preserve"> The Silence of the Lambs</t>
        </is>
      </c>
      <c r="C24" t="n">
        <v>1991</v>
      </c>
      <c r="D24" t="inlineStr">
        <is>
          <t>8.6 (1.5M)</t>
        </is>
      </c>
      <c r="E24" t="inlineStr">
        <is>
          <t xml:space="preserve"> 1.5M</t>
        </is>
      </c>
      <c r="F24">
        <f>HYPERLINK("https://m.media-amazon.com/images/M/MV5BNjNhZTk0ZmEtNjJhMi00YzFlLWE1MmEtYzM1M2ZmMGMwMTU4XkEyXkFqcGdeQXVyNjU0OTQ0OTY@._V1_QL75_UY207_CR0,0,140,207_.jpg", "https://m.media-amazon.com/images/M/MV5BNjNhZTk0ZmEtNjJhMi00YzFlLWE1MmEtYzM1M2ZmMGMwMTU4XkEyXkFqcGdeQXVyNjU0OTQ0OTY@._V1_QL75_UY207_CR0,0,140,207_.jpg")</f>
        <v/>
      </c>
    </row>
    <row r="25">
      <c r="A25" t="n">
        <v>24</v>
      </c>
      <c r="B25" t="inlineStr">
        <is>
          <t xml:space="preserve"> Saving Private Ryan</t>
        </is>
      </c>
      <c r="C25" t="n">
        <v>1998</v>
      </c>
      <c r="D25" t="inlineStr">
        <is>
          <t>8.6 (1.5M)</t>
        </is>
      </c>
      <c r="E25" t="inlineStr">
        <is>
          <t xml:space="preserve"> 1.5M</t>
        </is>
      </c>
      <c r="F25">
        <f>HYPERLINK("https://m.media-amazon.com/images/M/MV5BZjhkMDM4MWItZTVjOC00ZDRhLThmYTAtM2I5NzBmNmNlMzI1XkEyXkFqcGdeQXVyNDYyMDk5MTU@._V1_QL75_UY207_CR1,0,140,207_.jpg", "https://m.media-amazon.com/images/M/MV5BZjhkMDM4MWItZTVjOC00ZDRhLThmYTAtM2I5NzBmNmNlMzI1XkEyXkFqcGdeQXVyNDYyMDk5MTU@._V1_QL75_UY207_CR1,0,140,207_.jpg")</f>
        <v/>
      </c>
    </row>
    <row r="26">
      <c r="A26" t="n">
        <v>25</v>
      </c>
      <c r="B26" t="inlineStr">
        <is>
          <t xml:space="preserve"> City of God</t>
        </is>
      </c>
      <c r="C26" t="n">
        <v>2002</v>
      </c>
      <c r="D26" t="inlineStr">
        <is>
          <t>8.6 (795K)</t>
        </is>
      </c>
      <c r="E26" t="inlineStr">
        <is>
          <t xml:space="preserve"> 795K</t>
        </is>
      </c>
      <c r="F26">
        <f>HYPERLINK("https://m.media-amazon.com/images/M/MV5BNzI1MmJmODUtMjM1Ni00YzA4LWFlYzQtMzFmYTY1MmIxYTkyXkEyXkFqcGdeQXVyNjc1NTYwMjc@._V1_QL75_UY207_CR8,0,140,207_.jpg", "https://m.media-amazon.com/images/M/MV5BNzI1MmJmODUtMjM1Ni00YzA4LWFlYzQtMzFmYTY1MmIxYTkyXkEyXkFqcGdeQXVyNjc1NTYwMjc@._V1_QL75_UY207_CR8,0,140,207_.jpg")</f>
        <v/>
      </c>
    </row>
    <row r="27">
      <c r="A27" t="n">
        <v>26</v>
      </c>
      <c r="B27" t="inlineStr">
        <is>
          <t xml:space="preserve"> Life Is Beautiful</t>
        </is>
      </c>
      <c r="C27" t="n">
        <v>1997</v>
      </c>
      <c r="D27" t="inlineStr">
        <is>
          <t>8.6 (737K)</t>
        </is>
      </c>
      <c r="E27" t="inlineStr">
        <is>
          <t xml:space="preserve"> 737K</t>
        </is>
      </c>
      <c r="F27">
        <f>HYPERLINK("https://m.media-amazon.com/images/M/MV5BYmJmM2Q4NmMtYThmNC00ZjRlLWEyZmItZTIwOTBlZDQ3NTQ1XkEyXkFqcGdeQXVyMTQxNzMzNDI@._V1_QL75_UX140_CR0,1,140,207_.jpg", "https://m.media-amazon.com/images/M/MV5BYmJmM2Q4NmMtYThmNC00ZjRlLWEyZmItZTIwOTBlZDQ3NTQ1XkEyXkFqcGdeQXVyMTQxNzMzNDI@._V1_QL75_UX140_CR0,1,140,207_.jpg")</f>
        <v/>
      </c>
    </row>
    <row r="28">
      <c r="A28" t="n">
        <v>27</v>
      </c>
      <c r="B28" t="inlineStr">
        <is>
          <t xml:space="preserve"> The Green Mile</t>
        </is>
      </c>
      <c r="C28" t="n">
        <v>1999</v>
      </c>
      <c r="D28" t="inlineStr">
        <is>
          <t>8.6 (1.4M)</t>
        </is>
      </c>
      <c r="E28" t="inlineStr">
        <is>
          <t xml:space="preserve"> 1.4M</t>
        </is>
      </c>
      <c r="F28">
        <f>HYPERLINK("https://m.media-amazon.com/images/M/MV5BMTUxMzQyNjA5MF5BMl5BanBnXkFtZTYwOTU2NTY3._V1_QL75_UX140_CR0,0,140,207_.jpg", "https://m.media-amazon.com/images/M/MV5BMTUxMzQyNjA5MF5BMl5BanBnXkFtZTYwOTU2NTY3._V1_QL75_UX140_CR0,0,140,207_.jpg")</f>
        <v/>
      </c>
    </row>
    <row r="29">
      <c r="A29" t="n">
        <v>28</v>
      </c>
      <c r="B29" t="inlineStr">
        <is>
          <t xml:space="preserve"> Terminator 2: Judgment Day</t>
        </is>
      </c>
      <c r="C29" t="n">
        <v>1991</v>
      </c>
      <c r="D29" t="inlineStr">
        <is>
          <t>8.6 (1.2M)</t>
        </is>
      </c>
      <c r="E29" t="inlineStr">
        <is>
          <t xml:space="preserve"> 1.2M</t>
        </is>
      </c>
      <c r="F29">
        <f>HYPERLINK("https://m.media-amazon.com/images/M/MV5BMGU2NzRmZjUtOGUxYS00ZjdjLWEwZWItY2NlM2JhNjkxNTFmXkEyXkFqcGdeQXVyNjU0OTQ0OTY@._V1_QL75_UX140_CR0,0,140,207_.jpg", "https://m.media-amazon.com/images/M/MV5BMGU2NzRmZjUtOGUxYS00ZjdjLWEwZWItY2NlM2JhNjkxNTFmXkEyXkFqcGdeQXVyNjU0OTQ0OTY@._V1_QL75_UX140_CR0,0,140,207_.jpg")</f>
        <v/>
      </c>
    </row>
    <row r="30">
      <c r="A30" t="n">
        <v>29</v>
      </c>
      <c r="B30" t="inlineStr">
        <is>
          <t xml:space="preserve"> Star Wars: Episode IV - A New Hope</t>
        </is>
      </c>
      <c r="C30" t="n">
        <v>1977</v>
      </c>
      <c r="D30" t="inlineStr">
        <is>
          <t>8.6 (1.4M)</t>
        </is>
      </c>
      <c r="E30" t="inlineStr">
        <is>
          <t xml:space="preserve"> 1.4M</t>
        </is>
      </c>
      <c r="F30">
        <f>HYPERLINK("https://m.media-amazon.com/images/M/MV5BOTA5NjhiOTAtZWM0ZC00MWNhLThiMzEtZDFkOTk2OTU1ZDJkXkEyXkFqcGdeQXVyMTA4NDI1NTQx._V1_QL75_UX140_CR0,3,140,207_.jpg", "https://m.media-amazon.com/images/M/MV5BOTA5NjhiOTAtZWM0ZC00MWNhLThiMzEtZDFkOTk2OTU1ZDJkXkEyXkFqcGdeQXVyMTA4NDI1NTQx._V1_QL75_UX140_CR0,3,140,207_.jpg")</f>
        <v/>
      </c>
    </row>
    <row r="31">
      <c r="A31" t="n">
        <v>30</v>
      </c>
      <c r="B31" t="inlineStr">
        <is>
          <t xml:space="preserve"> Back to the Future</t>
        </is>
      </c>
      <c r="C31" t="n">
        <v>1985</v>
      </c>
      <c r="D31" t="inlineStr">
        <is>
          <t>8.5 (1.3M)</t>
        </is>
      </c>
      <c r="E31" t="inlineStr">
        <is>
          <t xml:space="preserve"> 1.3M</t>
        </is>
      </c>
      <c r="F31">
        <f>HYPERLINK("https://m.media-amazon.com/images/M/MV5BZmU0M2Y1OGUtZjIxNi00ZjBkLTg1MjgtOWIyNThiZWIwYjRiXkEyXkFqcGdeQXVyMTQxNzMzNDI@._V1_QL75_UX140_CR0,5,140,207_.jpg", "https://m.media-amazon.com/images/M/MV5BZmU0M2Y1OGUtZjIxNi00ZjBkLTg1MjgtOWIyNThiZWIwYjRiXkEyXkFqcGdeQXVyMTQxNzMzNDI@._V1_QL75_UX140_CR0,5,140,207_.jpg")</f>
        <v/>
      </c>
    </row>
    <row r="32">
      <c r="A32" t="n">
        <v>31</v>
      </c>
      <c r="B32" t="inlineStr">
        <is>
          <t xml:space="preserve"> Spirited Away</t>
        </is>
      </c>
      <c r="C32" t="n">
        <v>2001</v>
      </c>
      <c r="D32" t="inlineStr">
        <is>
          <t>8.6 (838K)</t>
        </is>
      </c>
      <c r="E32" t="inlineStr">
        <is>
          <t xml:space="preserve"> 838K</t>
        </is>
      </c>
      <c r="F32">
        <f>HYPERLINK("https://m.media-amazon.com/images/M/MV5BZGY3YWY5MWEtYWY4Zi00NTJkLTllY2UtOGJhMDkzNWRlYjM4XkEyXkFqcGdeQXVyMTIyNzI4ODEz._V1_QL75_UX140_CR0,0,140,207_.jpg", "https://m.media-amazon.com/images/M/MV5BZGY3YWY5MWEtYWY4Zi00NTJkLTllY2UtOGJhMDkzNWRlYjM4XkEyXkFqcGdeQXVyMTIyNzI4ODEz._V1_QL75_UX140_CR0,0,140,207_.jpg")</f>
        <v/>
      </c>
    </row>
    <row r="33">
      <c r="A33" t="n">
        <v>32</v>
      </c>
      <c r="B33" t="inlineStr">
        <is>
          <t xml:space="preserve"> Spider-man: Across the Spider-verse</t>
        </is>
      </c>
      <c r="C33" t="n">
        <v>2023</v>
      </c>
      <c r="D33" t="inlineStr">
        <is>
          <t>8.6 (347K)</t>
        </is>
      </c>
      <c r="E33" t="inlineStr">
        <is>
          <t xml:space="preserve"> 347K</t>
        </is>
      </c>
      <c r="F33">
        <f>HYPERLINK("https://m.media-amazon.com/images/M/MV5BOGYwOWJmYTAtOGM3Ni00MTU3LTg3MTUtNWUxNjliOTJhY2QwXkEyXkFqcGdeQXVyMTU4OTc2NjMx._V1_QL75_UY207_CR13,0,140,207_.jpg", "https://m.media-amazon.com/images/M/MV5BOGYwOWJmYTAtOGM3Ni00MTU3LTg3MTUtNWUxNjliOTJhY2QwXkEyXkFqcGdeQXVyMTU4OTc2NjMx._V1_QL75_UY207_CR13,0,140,207_.jpg")</f>
        <v/>
      </c>
    </row>
    <row r="34">
      <c r="A34" t="n">
        <v>33</v>
      </c>
      <c r="B34" t="inlineStr">
        <is>
          <t xml:space="preserve"> The Pianist</t>
        </is>
      </c>
      <c r="C34" t="n">
        <v>2002</v>
      </c>
      <c r="D34" t="inlineStr">
        <is>
          <t>8.5 (902K)</t>
        </is>
      </c>
      <c r="E34" t="inlineStr">
        <is>
          <t xml:space="preserve"> 902K</t>
        </is>
      </c>
      <c r="F34">
        <f>HYPERLINK("https://m.media-amazon.com/images/M/MV5BOWRiZDIxZjktMTA1NC00MDQ2LWEzMjUtMTliZmY3NjQ3ODJiXkEyXkFqcGdeQXVyNjU0OTQ0OTY@._V1_QL75_UY207_CR5,0,140,207_.jpg", "https://m.media-amazon.com/images/M/MV5BOWRiZDIxZjktMTA1NC00MDQ2LWEzMjUtMTliZmY3NjQ3ODJiXkEyXkFqcGdeQXVyNjU0OTQ0OTY@._V1_QL75_UY207_CR5,0,140,207_.jpg")</f>
        <v/>
      </c>
    </row>
    <row r="35">
      <c r="A35" t="n">
        <v>34</v>
      </c>
      <c r="B35" t="inlineStr">
        <is>
          <t xml:space="preserve"> Parasite</t>
        </is>
      </c>
      <c r="C35" t="n">
        <v>2019</v>
      </c>
      <c r="D35" t="inlineStr">
        <is>
          <t>8.5 (937K)</t>
        </is>
      </c>
      <c r="E35" t="inlineStr">
        <is>
          <t xml:space="preserve"> 937K</t>
        </is>
      </c>
      <c r="F35">
        <f>HYPERLINK("https://m.media-amazon.com/images/M/MV5BYWZjMjk3ZTItODQ2ZC00NTY5LWE0ZDYtZTI3MjcwN2Q5NTVkXkEyXkFqcGdeQXVyODk4OTc3MTY@._V1_QL75_UX140_CR0,0,140,207_.jpg", "https://m.media-amazon.com/images/M/MV5BYWZjMjk3ZTItODQ2ZC00NTY5LWE0ZDYtZTI3MjcwN2Q5NTVkXkEyXkFqcGdeQXVyODk4OTc3MTY@._V1_QL75_UX140_CR0,0,140,207_.jpg")</f>
        <v/>
      </c>
    </row>
    <row r="36">
      <c r="A36" t="n">
        <v>35</v>
      </c>
      <c r="B36" t="inlineStr">
        <is>
          <t xml:space="preserve"> Psycho</t>
        </is>
      </c>
      <c r="C36" t="n">
        <v>1960</v>
      </c>
      <c r="D36" t="inlineStr">
        <is>
          <t>8.5 (713K)</t>
        </is>
      </c>
      <c r="E36" t="inlineStr">
        <is>
          <t xml:space="preserve"> 713K</t>
        </is>
      </c>
      <c r="F36">
        <f>HYPERLINK("https://m.media-amazon.com/images/M/MV5BNTQwNDM1YzItNDAxZC00NWY2LTk0M2UtNDIwNWI5OGUyNWUxXkEyXkFqcGdeQXVyNzkwMjQ5NzM@._V1_QL75_UX140_CR0,0,140,207_.jpg", "https://m.media-amazon.com/images/M/MV5BNTQwNDM1YzItNDAxZC00NWY2LTk0M2UtNDIwNWI5OGUyNWUxXkEyXkFqcGdeQXVyNzkwMjQ5NzM@._V1_QL75_UX140_CR0,0,140,207_.jpg")</f>
        <v/>
      </c>
    </row>
    <row r="37">
      <c r="A37" t="n">
        <v>36</v>
      </c>
      <c r="B37" t="inlineStr">
        <is>
          <t xml:space="preserve"> Gladiator</t>
        </is>
      </c>
      <c r="C37" t="n">
        <v>2000</v>
      </c>
      <c r="D37" t="inlineStr">
        <is>
          <t>8.5 (1.6M)</t>
        </is>
      </c>
      <c r="E37" t="inlineStr">
        <is>
          <t xml:space="preserve"> 1.6M</t>
        </is>
      </c>
      <c r="F37">
        <f>HYPERLINK("https://m.media-amazon.com/images/M/MV5BMDliMmNhNDEtODUyOS00MjNlLTgxODEtN2U3NzIxMGVkZTA1L2ltYWdlXkEyXkFqcGdeQXVyNjU0OTQ0OTY@._V1_QL75_UX140_CR0,0,140,207_.jpg", "https://m.media-amazon.com/images/M/MV5BMDliMmNhNDEtODUyOS00MjNlLTgxODEtN2U3NzIxMGVkZTA1L2ltYWdlXkEyXkFqcGdeQXVyNjU0OTQ0OTY@._V1_QL75_UX140_CR0,0,140,207_.jpg")</f>
        <v/>
      </c>
    </row>
    <row r="38">
      <c r="A38" t="n">
        <v>37</v>
      </c>
      <c r="B38" t="inlineStr">
        <is>
          <t xml:space="preserve"> The Lion King</t>
        </is>
      </c>
      <c r="C38" t="n">
        <v>1994</v>
      </c>
      <c r="D38" t="inlineStr">
        <is>
          <t>8.5 (1.1M)</t>
        </is>
      </c>
      <c r="E38" t="inlineStr">
        <is>
          <t xml:space="preserve"> 1.1M</t>
        </is>
      </c>
      <c r="F38">
        <f>HYPERLINK("https://m.media-amazon.com/images/M/MV5BYTYxNGMyZTYtMjE3MS00MzNjLWFjNmYtMDk3N2FmM2JiM2M1XkEyXkFqcGdeQXVyNjY5NDU4NzI@._V1_QL75_UX140_CR0,0,140,207_.jpg", "https://m.media-amazon.com/images/M/MV5BYTYxNGMyZTYtMjE3MS00MzNjLWFjNmYtMDk3N2FmM2JiM2M1XkEyXkFqcGdeQXVyNjY5NDU4NzI@._V1_QL75_UX140_CR0,0,140,207_.jpg")</f>
        <v/>
      </c>
    </row>
    <row r="39">
      <c r="A39" t="n">
        <v>38</v>
      </c>
      <c r="B39" t="inlineStr">
        <is>
          <t xml:space="preserve"> Léon</t>
        </is>
      </c>
      <c r="C39" t="n">
        <v>1994</v>
      </c>
      <c r="D39" t="inlineStr">
        <is>
          <t>8.5 (1.2M)</t>
        </is>
      </c>
      <c r="E39" t="inlineStr">
        <is>
          <t xml:space="preserve"> 1.2M</t>
        </is>
      </c>
      <c r="F39">
        <f>HYPERLINK("https://m.media-amazon.com/images/M/MV5BNTY2ODk1OWUtOGZmYS00ZjRiLTkxNzEtNmMzMzY2YTJhNjIxXkEyXkFqcGdeQXVyMTAyNjg4NjE0._V1_QL75_UX140_CR0,1,140,207_.jpg", "https://m.media-amazon.com/images/M/MV5BNTY2ODk1OWUtOGZmYS00ZjRiLTkxNzEtNmMzMzY2YTJhNjIxXkEyXkFqcGdeQXVyMTAyNjg4NjE0._V1_QL75_UX140_CR0,1,140,207_.jpg")</f>
        <v/>
      </c>
    </row>
    <row r="40">
      <c r="A40" t="n">
        <v>39</v>
      </c>
      <c r="B40" t="inlineStr">
        <is>
          <t xml:space="preserve"> The Departed</t>
        </is>
      </c>
      <c r="C40" t="n">
        <v>2006</v>
      </c>
      <c r="D40" t="inlineStr">
        <is>
          <t>8.5 (1.4M)</t>
        </is>
      </c>
      <c r="E40" t="inlineStr">
        <is>
          <t xml:space="preserve"> 1.4M</t>
        </is>
      </c>
      <c r="F40">
        <f>HYPERLINK("https://m.media-amazon.com/images/M/MV5BNWZhZmM3Y2MtYzU1Yy00MWRkLWI1NWUtNDQ5NDllZGVkNDhlXkEyXkFqcGdeQXVyNzY2NDEwODU@._V1_QL75_UY207_CR3,0,140,207_.jpg", "https://m.media-amazon.com/images/M/MV5BNWZhZmM3Y2MtYzU1Yy00MWRkLWI1NWUtNDQ5NDllZGVkNDhlXkEyXkFqcGdeQXVyNzY2NDEwODU@._V1_QL75_UY207_CR3,0,140,207_.jpg")</f>
        <v/>
      </c>
    </row>
    <row r="41">
      <c r="A41" t="n">
        <v>40</v>
      </c>
      <c r="B41" t="inlineStr">
        <is>
          <t xml:space="preserve"> American History X</t>
        </is>
      </c>
      <c r="C41" t="n">
        <v>1998</v>
      </c>
      <c r="D41" t="inlineStr">
        <is>
          <t>8.5 (1.2M)</t>
        </is>
      </c>
      <c r="E41" t="inlineStr">
        <is>
          <t xml:space="preserve"> 1.2M</t>
        </is>
      </c>
      <c r="F41">
        <f>HYPERLINK("https://m.media-amazon.com/images/M/MV5BZTJhN2FkYWEtMGI0My00YWM4LWI2MjAtM2UwNjY4MTI2ZTQyXkEyXkFqcGdeQXVyNjc3MjQzNTI@._V1_QL75_UX140_CR0,0,140,207_.jpg", "https://m.media-amazon.com/images/M/MV5BZTJhN2FkYWEtMGI0My00YWM4LWI2MjAtM2UwNjY4MTI2ZTQyXkEyXkFqcGdeQXVyNjc3MjQzNTI@._V1_QL75_UX140_CR0,0,140,207_.jpg")</f>
        <v/>
      </c>
    </row>
    <row r="42">
      <c r="A42" t="n">
        <v>41</v>
      </c>
      <c r="B42" t="inlineStr">
        <is>
          <t xml:space="preserve"> Whiplash</t>
        </is>
      </c>
      <c r="C42" t="n">
        <v>2014</v>
      </c>
      <c r="D42" t="inlineStr">
        <is>
          <t>8.5 (972K)</t>
        </is>
      </c>
      <c r="E42" t="inlineStr">
        <is>
          <t xml:space="preserve"> 972K</t>
        </is>
      </c>
      <c r="F42">
        <f>HYPERLINK("https://m.media-amazon.com/images/M/MV5BOTA5NDZlZGUtMjAxOS00YTRkLTkwYmMtYWQ0NWEwZDZiNjEzXkEyXkFqcGdeQXVyMTMxODk2OTU@._V1_QL75_UX140_CR0,0,140,207_.jpg", "https://m.media-amazon.com/images/M/MV5BOTA5NDZlZGUtMjAxOS00YTRkLTkwYmMtYWQ0NWEwZDZiNjEzXkEyXkFqcGdeQXVyMTMxODk2OTU@._V1_QL75_UX140_CR0,0,140,207_.jpg")</f>
        <v/>
      </c>
    </row>
    <row r="43">
      <c r="A43" t="n">
        <v>42</v>
      </c>
      <c r="B43" t="inlineStr">
        <is>
          <t xml:space="preserve"> The Prestige</t>
        </is>
      </c>
      <c r="C43" t="n">
        <v>2006</v>
      </c>
      <c r="D43" t="inlineStr">
        <is>
          <t>8.5 (1.4M)</t>
        </is>
      </c>
      <c r="E43" t="inlineStr">
        <is>
          <t xml:space="preserve"> 1.4M</t>
        </is>
      </c>
      <c r="F43">
        <f>HYPERLINK("https://m.media-amazon.com/images/M/MV5BZTdmNjY5ODYtYTJlMi00ZWY0LTg0YWQtZjY5NWM2ZGYzOTA2XkEyXkFqcGdeQXVyMTA2ODkwNzM5._V1_QL75_UX140_CR0,1,140,207_.jpg", "https://m.media-amazon.com/images/M/MV5BZTdmNjY5ODYtYTJlMi00ZWY0LTg0YWQtZjY5NWM2ZGYzOTA2XkEyXkFqcGdeQXVyMTA2ODkwNzM5._V1_QL75_UX140_CR0,1,140,207_.jpg")</f>
        <v/>
      </c>
    </row>
    <row r="44">
      <c r="A44" t="n">
        <v>43</v>
      </c>
      <c r="B44" t="inlineStr">
        <is>
          <t xml:space="preserve"> Grave of the Fireflies</t>
        </is>
      </c>
      <c r="C44" t="n">
        <v>1988</v>
      </c>
      <c r="D44" t="inlineStr">
        <is>
          <t>8.5 (306K)</t>
        </is>
      </c>
      <c r="E44" t="inlineStr">
        <is>
          <t xml:space="preserve"> 306K</t>
        </is>
      </c>
      <c r="F44">
        <f>HYPERLINK("https://m.media-amazon.com/images/M/MV5BZmY2NjUzNDQtNTgxNC00M2Q4LTljOWQtMjNjNDBjNWUxNmJlXkEyXkFqcGdeQXVyNTA4NzY1MzY@._V1_QL75_UX140_CR0,1,140,207_.jpg", "https://m.media-amazon.com/images/M/MV5BZmY2NjUzNDQtNTgxNC00M2Q4LTljOWQtMjNjNDBjNWUxNmJlXkEyXkFqcGdeQXVyNTA4NzY1MzY@._V1_QL75_UX140_CR0,1,140,207_.jpg")</f>
        <v/>
      </c>
    </row>
    <row r="45">
      <c r="A45" t="n">
        <v>44</v>
      </c>
      <c r="B45" t="inlineStr">
        <is>
          <t xml:space="preserve"> Seppuku</t>
        </is>
      </c>
      <c r="C45" t="n">
        <v>1962</v>
      </c>
      <c r="D45" t="inlineStr">
        <is>
          <t>8.6 (67K)</t>
        </is>
      </c>
      <c r="E45" t="inlineStr">
        <is>
          <t xml:space="preserve"> 67K</t>
        </is>
      </c>
      <c r="F45">
        <f>HYPERLINK("https://m.media-amazon.com/images/M/MV5BM2FiMzJiMTYtY2RiNS00Y2ExLWJkMTYtNzJhMmZmMDlhMDQzXkEyXkFqcGdeQXVyNDI3NjU1NzQ@._V1_QL75_UY207_CR2,0,140,207_.jpg", "https://m.media-amazon.com/images/M/MV5BM2FiMzJiMTYtY2RiNS00Y2ExLWJkMTYtNzJhMmZmMDlhMDQzXkEyXkFqcGdeQXVyNDI3NjU1NzQ@._V1_QL75_UY207_CR2,0,140,207_.jpg")</f>
        <v/>
      </c>
    </row>
    <row r="46">
      <c r="A46" t="n">
        <v>45</v>
      </c>
      <c r="B46" t="inlineStr">
        <is>
          <t xml:space="preserve"> The Usual Suspects</t>
        </is>
      </c>
      <c r="C46" t="n">
        <v>1995</v>
      </c>
      <c r="D46" t="inlineStr">
        <is>
          <t>8.5 (1.1M)</t>
        </is>
      </c>
      <c r="E46" t="inlineStr">
        <is>
          <t xml:space="preserve"> 1.1M</t>
        </is>
      </c>
      <c r="F46">
        <f>HYPERLINK("https://m.media-amazon.com/images/M/MV5BYTViNjMyNmUtNDFkNC00ZDRlLThmMDUtZDU2YWE4NGI2ZjVmXkEyXkFqcGdeQXVyNjU0OTQ0OTY@._V1_QL75_UX140_CR0,1,140,207_.jpg", "https://m.media-amazon.com/images/M/MV5BYTViNjMyNmUtNDFkNC00ZDRlLThmMDUtZDU2YWE4NGI2ZjVmXkEyXkFqcGdeQXVyNjU0OTQ0OTY@._V1_QL75_UX140_CR0,1,140,207_.jpg")</f>
        <v/>
      </c>
    </row>
    <row r="47">
      <c r="A47" t="n">
        <v>46</v>
      </c>
      <c r="B47" t="inlineStr">
        <is>
          <t xml:space="preserve"> Casablanca</t>
        </is>
      </c>
      <c r="C47" t="n">
        <v>1942</v>
      </c>
      <c r="D47" t="inlineStr">
        <is>
          <t>8.5 (602K)</t>
        </is>
      </c>
      <c r="E47" t="inlineStr">
        <is>
          <t xml:space="preserve"> 602K</t>
        </is>
      </c>
      <c r="F47">
        <f>HYPERLINK("https://m.media-amazon.com/images/M/MV5BY2IzZGY2YmEtYzljNS00NTM5LTgwMzUtMzM1NjQ4NGI0OTk0XkEyXkFqcGdeQXVyNDYyMDk5MTU@._V1_QL75_UX140_CR0,2,140,207_.jpg", "https://m.media-amazon.com/images/M/MV5BY2IzZGY2YmEtYzljNS00NTM5LTgwMzUtMzM1NjQ4NGI0OTk0XkEyXkFqcGdeQXVyNDYyMDk5MTU@._V1_QL75_UX140_CR0,2,140,207_.jpg")</f>
        <v/>
      </c>
    </row>
    <row r="48">
      <c r="A48" t="n">
        <v>47</v>
      </c>
      <c r="B48" t="inlineStr">
        <is>
          <t xml:space="preserve"> Intouchables</t>
        </is>
      </c>
      <c r="C48" t="n">
        <v>2011</v>
      </c>
      <c r="D48" t="inlineStr">
        <is>
          <t>8.5 (919K)</t>
        </is>
      </c>
      <c r="E48" t="inlineStr">
        <is>
          <t xml:space="preserve"> 919K</t>
        </is>
      </c>
      <c r="F48">
        <f>HYPERLINK("https://m.media-amazon.com/images/M/MV5BMTYxNDA3MDQwNl5BMl5BanBnXkFtZTcwNTU4Mzc1Nw@@._V1_QL75_UX140_CR0,0,140,207_.jpg", "https://m.media-amazon.com/images/M/MV5BMTYxNDA3MDQwNl5BMl5BanBnXkFtZTcwNTU4Mzc1Nw@@._V1_QL75_UX140_CR0,0,140,207_.jpg")</f>
        <v/>
      </c>
    </row>
    <row r="49">
      <c r="A49" t="n">
        <v>48</v>
      </c>
      <c r="B49" t="inlineStr">
        <is>
          <t xml:space="preserve"> Modern Times</t>
        </is>
      </c>
      <c r="C49" t="n">
        <v>1936</v>
      </c>
      <c r="D49" t="inlineStr">
        <is>
          <t>8.5 (257K)</t>
        </is>
      </c>
      <c r="E49" t="inlineStr">
        <is>
          <t xml:space="preserve"> 257K</t>
        </is>
      </c>
      <c r="F49">
        <f>HYPERLINK("https://m.media-amazon.com/images/M/MV5BM2VlMjY3N2UtN2ZjNC00MDg4LWI3ZGQtZmE4NjZkZjkwZmYzXkEyXkFqcGdeQXVyMTU3NDU4MDg2._V1_QL75_UX140_CR0,0,140,207_.jpg", "https://m.media-amazon.com/images/M/MV5BM2VlMjY3N2UtN2ZjNC00MDg4LWI3ZGQtZmE4NjZkZjkwZmYzXkEyXkFqcGdeQXVyMTU3NDU4MDg2._V1_QL75_UX140_CR0,0,140,207_.jpg")</f>
        <v/>
      </c>
    </row>
    <row r="50">
      <c r="A50" t="n">
        <v>49</v>
      </c>
      <c r="B50" t="inlineStr">
        <is>
          <t xml:space="preserve"> Cinema Paradiso</t>
        </is>
      </c>
      <c r="C50" t="n">
        <v>1988</v>
      </c>
      <c r="D50" t="inlineStr">
        <is>
          <t>8.5 (280K)</t>
        </is>
      </c>
      <c r="E50" t="inlineStr">
        <is>
          <t xml:space="preserve"> 280K</t>
        </is>
      </c>
      <c r="F50">
        <f>HYPERLINK("https://m.media-amazon.com/images/M/MV5BM2FhYjEyYmYtMDI1Yy00YTdlLWI2NWQtYmEzNzAxOGY1NjY2XkEyXkFqcGdeQXVyNTA3NTIyNDg@._V1_QL75_UX140_CR0,0,140,207_.jpg", "https://m.media-amazon.com/images/M/MV5BM2FhYjEyYmYtMDI1Yy00YTdlLWI2NWQtYmEzNzAxOGY1NjY2XkEyXkFqcGdeQXVyNTA3NTIyNDg@._V1_QL75_UX140_CR0,0,140,207_.jpg")</f>
        <v/>
      </c>
    </row>
    <row r="51">
      <c r="A51" t="n">
        <v>50</v>
      </c>
      <c r="B51" t="inlineStr">
        <is>
          <t xml:space="preserve"> Rear Window</t>
        </is>
      </c>
      <c r="C51" t="n">
        <v>1954</v>
      </c>
      <c r="D51" t="inlineStr">
        <is>
          <t>8.5 (518K)</t>
        </is>
      </c>
      <c r="E51" t="inlineStr">
        <is>
          <t xml:space="preserve"> 518K</t>
        </is>
      </c>
      <c r="F51">
        <f>HYPERLINK("https://m.media-amazon.com/images/M/MV5BNGUxYWM3M2MtMGM3Mi00ZmRiLWE0NGQtZjE5ODI2OTJhNTU0XkEyXkFqcGdeQXVyMTQxNzMzNDI@._V1_QL75_UY207_CR1,0,140,207_.jpg", "https://m.media-amazon.com/images/M/MV5BNGUxYWM3M2MtMGM3Mi00ZmRiLWE0NGQtZjE5ODI2OTJhNTU0XkEyXkFqcGdeQXVyMTQxNzMzNDI@._V1_QL75_UY207_CR1,0,140,207_.jpg")</f>
        <v/>
      </c>
    </row>
    <row r="52">
      <c r="A52" t="n">
        <v>51</v>
      </c>
      <c r="B52" t="inlineStr">
        <is>
          <t xml:space="preserve"> C'era Una Volta Il West</t>
        </is>
      </c>
      <c r="C52" t="n">
        <v>1968</v>
      </c>
      <c r="D52" t="inlineStr">
        <is>
          <t>8.5 (347K)</t>
        </is>
      </c>
      <c r="E52" t="inlineStr">
        <is>
          <t xml:space="preserve"> 347K</t>
        </is>
      </c>
      <c r="F52">
        <f>HYPERLINK("https://m.media-amazon.com/images/M/MV5BODQ3NDExOGYtMzI3Mi00NWRlLTkwNjAtNjc4MDgzZGJiZTA1XkEyXkFqcGdeQXVyMjUzOTY1NTc@._V1_QL75_UX140_CR0,1,140,207_.jpg", "https://m.media-amazon.com/images/M/MV5BODQ3NDExOGYtMzI3Mi00NWRlLTkwNjAtNjc4MDgzZGJiZTA1XkEyXkFqcGdeQXVyMjUzOTY1NTc@._V1_QL75_UX140_CR0,1,140,207_.jpg")</f>
        <v/>
      </c>
    </row>
    <row r="53">
      <c r="A53" t="n">
        <v>52</v>
      </c>
      <c r="B53" t="inlineStr">
        <is>
          <t xml:space="preserve"> 12th Fail</t>
        </is>
      </c>
      <c r="C53" t="n">
        <v>2023</v>
      </c>
      <c r="D53" t="inlineStr">
        <is>
          <t>9.1 (98K)</t>
        </is>
      </c>
      <c r="E53" t="inlineStr">
        <is>
          <t xml:space="preserve"> 98K</t>
        </is>
      </c>
      <c r="F53">
        <f>HYPERLINK("https://m.media-amazon.com/images/M/MV5BOTJlY2U2ZmYtMzU3Ny00ZDI3LWEwMDYtOWIxNzdhZDI5ZWRkXkEyXkFqcGdeQXVyMTY3ODkyNDkz._V1_QL75_UY207_CR9,0,140,207_.jpg", "https://m.media-amazon.com/images/M/MV5BOTJlY2U2ZmYtMzU3Ny00ZDI3LWEwMDYtOWIxNzdhZDI5ZWRkXkEyXkFqcGdeQXVyMTY3ODkyNDkz._V1_QL75_UY207_CR9,0,140,207_.jpg")</f>
        <v/>
      </c>
    </row>
    <row r="54">
      <c r="A54" t="n">
        <v>53</v>
      </c>
      <c r="B54" t="inlineStr">
        <is>
          <t xml:space="preserve"> Alien</t>
        </is>
      </c>
      <c r="C54" t="n">
        <v>1979</v>
      </c>
      <c r="D54" t="inlineStr">
        <is>
          <t>8.5 (941K)</t>
        </is>
      </c>
      <c r="E54" t="inlineStr">
        <is>
          <t xml:space="preserve"> 941K</t>
        </is>
      </c>
      <c r="F54">
        <f>HYPERLINK("https://m.media-amazon.com/images/M/MV5BOGQzZTBjMjQtOTVmMS00NGE5LWEyYmMtOGQ1ZGZjNmRkYjFhXkEyXkFqcGdeQXVyMjUzOTY1NTc@._V1_QL75_UX140_CR0,2,140,207_.jpg", "https://m.media-amazon.com/images/M/MV5BOGQzZTBjMjQtOTVmMS00NGE5LWEyYmMtOGQ1ZGZjNmRkYjFhXkEyXkFqcGdeQXVyMjUzOTY1NTc@._V1_QL75_UX140_CR0,2,140,207_.jpg")</f>
        <v/>
      </c>
    </row>
    <row r="55">
      <c r="A55" t="n">
        <v>54</v>
      </c>
      <c r="B55" t="inlineStr">
        <is>
          <t xml:space="preserve"> City Lights</t>
        </is>
      </c>
      <c r="C55" t="n">
        <v>1931</v>
      </c>
      <c r="D55" t="inlineStr">
        <is>
          <t>8.5 (195K)</t>
        </is>
      </c>
      <c r="E55" t="inlineStr">
        <is>
          <t xml:space="preserve"> 195K</t>
        </is>
      </c>
      <c r="F55">
        <f>HYPERLINK("https://m.media-amazon.com/images/M/MV5BY2I4MmM1N2EtM2YzOS00OWUzLTkzYzctNDc5NDg2N2IyODJmXkEyXkFqcGdeQXVyNzkwMjQ5NzM@._V1_QL75_UX140_CR0,1,140,207_.jpg", "https://m.media-amazon.com/images/M/MV5BY2I4MmM1N2EtM2YzOS00OWUzLTkzYzctNDc5NDg2N2IyODJmXkEyXkFqcGdeQXVyNzkwMjQ5NzM@._V1_QL75_UX140_CR0,1,140,207_.jpg")</f>
        <v/>
      </c>
    </row>
    <row r="56">
      <c r="A56" t="n">
        <v>55</v>
      </c>
      <c r="B56" t="inlineStr">
        <is>
          <t xml:space="preserve"> Apocalypse Now</t>
        </is>
      </c>
      <c r="C56" t="n">
        <v>1979</v>
      </c>
      <c r="D56" t="inlineStr">
        <is>
          <t>8.4 (704K)</t>
        </is>
      </c>
      <c r="E56" t="inlineStr">
        <is>
          <t xml:space="preserve"> 704K</t>
        </is>
      </c>
      <c r="F56">
        <f>HYPERLINK("https://m.media-amazon.com/images/M/MV5BYmQyNTA1ZGItNjZjMi00NzFlLWEzMWEtNWMwN2Q2MjJhYzEyXkEyXkFqcGdeQXVyMjUzOTY1NTc@._V1_QL75_UX140_CR0,4,140,207_.jpg", "https://m.media-amazon.com/images/M/MV5BYmQyNTA1ZGItNjZjMi00NzFlLWEzMWEtNWMwN2Q2MjJhYzEyXkEyXkFqcGdeQXVyMjUzOTY1NTc@._V1_QL75_UX140_CR0,4,140,207_.jpg")</f>
        <v/>
      </c>
    </row>
    <row r="57">
      <c r="A57" t="n">
        <v>56</v>
      </c>
      <c r="B57" t="inlineStr">
        <is>
          <t xml:space="preserve"> Django Unchained</t>
        </is>
      </c>
      <c r="C57" t="n">
        <v>2012</v>
      </c>
      <c r="D57" t="inlineStr">
        <is>
          <t>8.5 (1.7M)</t>
        </is>
      </c>
      <c r="E57" t="inlineStr">
        <is>
          <t xml:space="preserve"> 1.7M</t>
        </is>
      </c>
      <c r="F57">
        <f>HYPERLINK("https://m.media-amazon.com/images/M/MV5BMjIyNTQ5NjQ1OV5BMl5BanBnXkFtZTcwODg1MDU4OA@@._V1_QL75_UX140_CR0,0,140,207_.jpg", "https://m.media-amazon.com/images/M/MV5BMjIyNTQ5NjQ1OV5BMl5BanBnXkFtZTcwODg1MDU4OA@@._V1_QL75_UX140_CR0,0,140,207_.jpg")</f>
        <v/>
      </c>
    </row>
    <row r="58">
      <c r="A58" t="n">
        <v>57</v>
      </c>
      <c r="B58" t="inlineStr">
        <is>
          <t xml:space="preserve"> Memento</t>
        </is>
      </c>
      <c r="C58" t="n">
        <v>2000</v>
      </c>
      <c r="D58" t="inlineStr">
        <is>
          <t>8.4 (1.3M)</t>
        </is>
      </c>
      <c r="E58" t="inlineStr">
        <is>
          <t xml:space="preserve"> 1.3M</t>
        </is>
      </c>
      <c r="F58">
        <f>HYPERLINK("https://m.media-amazon.com/images/M/MV5BZTcyNjk1MjgtOWI3Mi00YzQwLWI5MTktMzY4ZmI2NDAyNzYzXkEyXkFqcGdeQXVyNjU0OTQ0OTY@._V1_QL75_UY207_CR1,0,140,207_.jpg", "https://m.media-amazon.com/images/M/MV5BZTcyNjk1MjgtOWI3Mi00YzQwLWI5MTktMzY4ZmI2NDAyNzYzXkEyXkFqcGdeQXVyNjU0OTQ0OTY@._V1_QL75_UY207_CR1,0,140,207_.jpg")</f>
        <v/>
      </c>
    </row>
    <row r="59">
      <c r="A59" t="n">
        <v>58</v>
      </c>
      <c r="B59" t="inlineStr">
        <is>
          <t xml:space="preserve"> WALL·E</t>
        </is>
      </c>
      <c r="C59" t="n">
        <v>2008</v>
      </c>
      <c r="D59" t="inlineStr">
        <is>
          <t>8.4 (1.2M)</t>
        </is>
      </c>
      <c r="E59" t="inlineStr">
        <is>
          <t xml:space="preserve"> 1.2M</t>
        </is>
      </c>
      <c r="F59">
        <f>HYPERLINK("https://m.media-amazon.com/images/M/MV5BMjExMTg5OTU0NF5BMl5BanBnXkFtZTcwMjMxMzMzMw@@._V1_QL75_UX140_CR0,0,140,207_.jpg", "https://m.media-amazon.com/images/M/MV5BMjExMTg5OTU0NF5BMl5BanBnXkFtZTcwMjMxMzMzMw@@._V1_QL75_UX140_CR0,0,140,207_.jpg")</f>
        <v/>
      </c>
    </row>
    <row r="60">
      <c r="A60" t="n">
        <v>59</v>
      </c>
      <c r="B60" t="inlineStr">
        <is>
          <t xml:space="preserve"> Raiders of the Lost Ark</t>
        </is>
      </c>
      <c r="C60" t="n">
        <v>1981</v>
      </c>
      <c r="D60" t="inlineStr">
        <is>
          <t>8.4 (1M)</t>
        </is>
      </c>
      <c r="E60" t="inlineStr">
        <is>
          <t xml:space="preserve"> 1M</t>
        </is>
      </c>
      <c r="F60">
        <f>HYPERLINK("https://m.media-amazon.com/images/M/MV5BNjFiNzY1NGYtY2IzYS00MDkxLThhYTktZjdhNDNkZDM3MmU3XkEyXkFqcGdeQXVyNjc1NTYwMjc@._V1_QL75_UX140_CR0,1,140,207_.jpg", "https://m.media-amazon.com/images/M/MV5BNjFiNzY1NGYtY2IzYS00MDkxLThhYTktZjdhNDNkZDM3MmU3XkEyXkFqcGdeQXVyNjc1NTYwMjc@._V1_QL75_UX140_CR0,1,140,207_.jpg")</f>
        <v/>
      </c>
    </row>
    <row r="61">
      <c r="A61" t="n">
        <v>60</v>
      </c>
      <c r="B61" t="inlineStr">
        <is>
          <t xml:space="preserve"> Das Leben der Anderen</t>
        </is>
      </c>
      <c r="C61" t="n">
        <v>2006</v>
      </c>
      <c r="D61" t="inlineStr">
        <is>
          <t>8.4 (408K)</t>
        </is>
      </c>
      <c r="E61" t="inlineStr">
        <is>
          <t xml:space="preserve"> 408K</t>
        </is>
      </c>
      <c r="F61">
        <f>HYPERLINK("https://m.media-amazon.com/images/M/MV5BNmQyNmJjM2ItNTQzYi00ZjMxLWFjMDYtZjUyN2YwZDk5YWQ2XkEyXkFqcGdeQXVyMjUzOTY1NTc@._V1_QL75_UX140_CR0,1,140,207_.jpg", "https://m.media-amazon.com/images/M/MV5BNmQyNmJjM2ItNTQzYi00ZjMxLWFjMDYtZjUyN2YwZDk5YWQ2XkEyXkFqcGdeQXVyMjUzOTY1NTc@._V1_QL75_UX140_CR0,1,140,207_.jpg")</f>
        <v/>
      </c>
    </row>
    <row r="62">
      <c r="A62" t="n">
        <v>61</v>
      </c>
      <c r="C62" t="n">
        <v>1950</v>
      </c>
      <c r="D62" t="inlineStr">
        <is>
          <t>8.4 (235K)</t>
        </is>
      </c>
      <c r="E62" t="inlineStr">
        <is>
          <t xml:space="preserve"> 235K</t>
        </is>
      </c>
      <c r="F62">
        <f>HYPERLINK("https://m.media-amazon.com/images/M/MV5BMTU0NTkyNzYwMF5BMl5BanBnXkFtZTgwMDU0NDk5MTI@._V1_QL75_UX140_CR0,2,140,207_.jpg", "https://m.media-amazon.com/images/M/MV5BMTU0NTkyNzYwMF5BMl5BanBnXkFtZTgwMDU0NDk5MTI@._V1_QL75_UX140_CR0,2,140,207_.jpg")</f>
        <v/>
      </c>
    </row>
    <row r="63">
      <c r="A63" t="n">
        <v>62</v>
      </c>
      <c r="B63" t="inlineStr">
        <is>
          <t xml:space="preserve"> Paths of Glory</t>
        </is>
      </c>
      <c r="C63" t="n">
        <v>1957</v>
      </c>
      <c r="D63" t="inlineStr">
        <is>
          <t>8.4 (211K)</t>
        </is>
      </c>
      <c r="E63" t="inlineStr">
        <is>
          <t xml:space="preserve"> 211K</t>
        </is>
      </c>
      <c r="F63">
        <f>HYPERLINK("https://m.media-amazon.com/images/M/MV5BOTI5Nzc0OTMtYzBkMS00NjkxLThmM2UtNjM2ODgxN2M5NjNkXkEyXkFqcGdeQXVyNjQ2MjQ5NzM@._V1_QL75_UX140_CR0,3,140,207_.jpg", "https://m.media-amazon.com/images/M/MV5BOTI5Nzc0OTMtYzBkMS00NjkxLThmM2UtNjM2ODgxN2M5NjNkXkEyXkFqcGdeQXVyNjQ2MjQ5NzM@._V1_QL75_UX140_CR0,3,140,207_.jpg")</f>
        <v/>
      </c>
    </row>
    <row r="64">
      <c r="A64" t="n">
        <v>63</v>
      </c>
      <c r="B64" t="inlineStr">
        <is>
          <t xml:space="preserve"> Avengers: Infinity War</t>
        </is>
      </c>
      <c r="C64" t="n">
        <v>2018</v>
      </c>
      <c r="D64" t="inlineStr">
        <is>
          <t>8.4 (1.2M)</t>
        </is>
      </c>
      <c r="E64" t="inlineStr">
        <is>
          <t xml:space="preserve"> 1.2M</t>
        </is>
      </c>
      <c r="F64">
        <f>HYPERLINK("https://m.media-amazon.com/images/M/MV5BMjMxNjY2MDU1OV5BMl5BanBnXkFtZTgwNzY1MTUwNTM@._V1_QL75_UX140_CR0,0,140,207_.jpg", "https://m.media-amazon.com/images/M/MV5BMjMxNjY2MDU1OV5BMl5BanBnXkFtZTgwNzY1MTUwNTM@._V1_QL75_UX140_CR0,0,140,207_.jpg")</f>
        <v/>
      </c>
    </row>
    <row r="65">
      <c r="A65" t="n">
        <v>64</v>
      </c>
      <c r="B65" t="inlineStr">
        <is>
          <t xml:space="preserve"> Spider-Man: Into the Spider-Verse</t>
        </is>
      </c>
      <c r="C65" t="n">
        <v>2018</v>
      </c>
      <c r="D65" t="inlineStr">
        <is>
          <t>8.4 (659K)</t>
        </is>
      </c>
      <c r="E65" t="inlineStr">
        <is>
          <t xml:space="preserve"> 659K</t>
        </is>
      </c>
      <c r="F65">
        <f>HYPERLINK("https://m.media-amazon.com/images/M/MV5BMjMwNDkxMTgzOF5BMl5BanBnXkFtZTgwNTkwNTQ3NjM@._V1_QL75_UX140_CR0,0,140,207_.jpg", "https://m.media-amazon.com/images/M/MV5BMjMwNDkxMTgzOF5BMl5BanBnXkFtZTgwNTkwNTQ3NjM@._V1_QL75_UX140_CR0,0,140,207_.jpg")</f>
        <v/>
      </c>
    </row>
    <row r="66">
      <c r="A66" t="n">
        <v>65</v>
      </c>
      <c r="B66" t="inlineStr">
        <is>
          <t xml:space="preserve"> The Shining</t>
        </is>
      </c>
      <c r="C66" t="n">
        <v>1980</v>
      </c>
      <c r="D66" t="inlineStr">
        <is>
          <t>8.4 (1.1M)</t>
        </is>
      </c>
      <c r="E66" t="inlineStr">
        <is>
          <t xml:space="preserve"> 1.1M</t>
        </is>
      </c>
      <c r="F66">
        <f>HYPERLINK("https://m.media-amazon.com/images/M/MV5BZWFlYmY2MGEtZjVkYS00YzU4LTg0YjQtYzY1ZGE3NTA5NGQxXkEyXkFqcGdeQXVyMTQxNzMzNDI@._V1_QL75_UX140_CR0,3,140,207_.jpg", "https://m.media-amazon.com/images/M/MV5BZWFlYmY2MGEtZjVkYS00YzU4LTg0YjQtYzY1ZGE3NTA5NGQxXkEyXkFqcGdeQXVyMTQxNzMzNDI@._V1_QL75_UX140_CR0,3,140,207_.jpg")</f>
        <v/>
      </c>
    </row>
    <row r="67">
      <c r="A67" t="n">
        <v>66</v>
      </c>
      <c r="B67" t="inlineStr">
        <is>
          <t xml:space="preserve"> Witness for the Prosecution</t>
        </is>
      </c>
      <c r="C67" t="n">
        <v>1957</v>
      </c>
      <c r="D67" t="inlineStr">
        <is>
          <t>8.4 (136K)</t>
        </is>
      </c>
      <c r="E67" t="inlineStr">
        <is>
          <t xml:space="preserve"> 136K</t>
        </is>
      </c>
      <c r="F67">
        <f>HYPERLINK("https://m.media-amazon.com/images/M/MV5BNDQwODU5OWYtNDcyNi00MDQ1LThiOGMtZDkwNWJiM2Y3MDg0XkEyXkFqcGdeQXVyMDI2NDg0NQ@@._V1_QL75_UX140_CR0,3,140,207_.jpg", "https://m.media-amazon.com/images/M/MV5BNDQwODU5OWYtNDcyNi00MDQ1LThiOGMtZDkwNWJiM2Y3MDg0XkEyXkFqcGdeQXVyMDI2NDg0NQ@@._V1_QL75_UX140_CR0,3,140,207_.jpg")</f>
        <v/>
      </c>
    </row>
    <row r="68">
      <c r="A68" t="n">
        <v>67</v>
      </c>
      <c r="B68" t="inlineStr">
        <is>
          <t xml:space="preserve"> The Great Dictator</t>
        </is>
      </c>
      <c r="C68" t="n">
        <v>1940</v>
      </c>
      <c r="D68" t="inlineStr">
        <is>
          <t>8.4 (236K)</t>
        </is>
      </c>
      <c r="E68" t="inlineStr">
        <is>
          <t xml:space="preserve"> 236K</t>
        </is>
      </c>
      <c r="F68">
        <f>HYPERLINK("https://m.media-amazon.com/images/M/MV5BMmExYWJjNTktNGUyZS00ODhmLTkxYzAtNWIzOGEyMGNiMmUwXkEyXkFqcGdeQXVyNjU0OTQ0OTY@._V1_QL75_UY207_CR0,0,140,207_.jpg", "https://m.media-amazon.com/images/M/MV5BMmExYWJjNTktNGUyZS00ODhmLTkxYzAtNWIzOGEyMGNiMmUwXkEyXkFqcGdeQXVyNjU0OTQ0OTY@._V1_QL75_UY207_CR0,0,140,207_.jpg")</f>
        <v/>
      </c>
    </row>
    <row r="69">
      <c r="A69" t="n">
        <v>68</v>
      </c>
      <c r="B69" t="inlineStr">
        <is>
          <t xml:space="preserve"> Alien 2</t>
        </is>
      </c>
      <c r="C69" t="n">
        <v>1986</v>
      </c>
      <c r="D69" t="inlineStr">
        <is>
          <t>8.4 (757K)</t>
        </is>
      </c>
      <c r="E69" t="inlineStr">
        <is>
          <t xml:space="preserve"> 757K</t>
        </is>
      </c>
      <c r="F69">
        <f>HYPERLINK("https://m.media-amazon.com/images/M/MV5BMjNjOTgxMzItMzhmNS00OTQ1LThjYWYtYjI5MDQwZGQ3M2I3XkEyXkFqcGdeQXVyNjc1NTYwMjc@._V1_QL75_UX140_CR0,1,140,207_.jpg", "https://m.media-amazon.com/images/M/MV5BMjNjOTgxMzItMzhmNS00OTQ1LThjYWYtYjI5MDQwZGQ3M2I3XkEyXkFqcGdeQXVyNjc1NTYwMjc@._V1_QL75_UX140_CR0,1,140,207_.jpg")</f>
        <v/>
      </c>
    </row>
    <row r="70">
      <c r="A70" t="n">
        <v>69</v>
      </c>
      <c r="B70" t="inlineStr">
        <is>
          <t xml:space="preserve"> Inglourious Basterds</t>
        </is>
      </c>
      <c r="C70" t="n">
        <v>2009</v>
      </c>
      <c r="D70" t="inlineStr">
        <is>
          <t>8.4 (1.6M)</t>
        </is>
      </c>
      <c r="E70" t="inlineStr">
        <is>
          <t xml:space="preserve"> 1.6M</t>
        </is>
      </c>
      <c r="F70">
        <f>HYPERLINK("https://m.media-amazon.com/images/M/MV5BOTJiNDEzOWYtMTVjOC00ZjlmLWE0NGMtZmE1OWVmZDQ2OWJhXkEyXkFqcGdeQXVyNTIzOTk5ODM@._V1_QL75_UX140_CR0,0,140,207_.jpg", "https://m.media-amazon.com/images/M/MV5BOTJiNDEzOWYtMTVjOC00ZjlmLWE0NGMtZmE1OWVmZDQ2OWJhXkEyXkFqcGdeQXVyNTIzOTk5ODM@._V1_QL75_UX140_CR0,0,140,207_.jpg")</f>
        <v/>
      </c>
    </row>
    <row r="71">
      <c r="A71" t="n">
        <v>70</v>
      </c>
      <c r="B71" t="inlineStr">
        <is>
          <t xml:space="preserve"> The Dark Knight Rises</t>
        </is>
      </c>
      <c r="C71" t="n">
        <v>2012</v>
      </c>
      <c r="D71" t="inlineStr">
        <is>
          <t>8.4 (1.8M)</t>
        </is>
      </c>
      <c r="E71" t="inlineStr">
        <is>
          <t xml:space="preserve"> 1.8M</t>
        </is>
      </c>
      <c r="F71">
        <f>HYPERLINK("https://m.media-amazon.com/images/M/MV5BMTk4ODQzNDY3Ml5BMl5BanBnXkFtZTcwODA0NTM4Nw@@._V1_QL75_UX140_CR0,0,140,207_.jpg", "https://m.media-amazon.com/images/M/MV5BMTk4ODQzNDY3Ml5BMl5BanBnXkFtZTcwODA0NTM4Nw@@._V1_QL75_UX140_CR0,0,140,207_.jpg")</f>
        <v/>
      </c>
    </row>
    <row r="72">
      <c r="A72" t="n">
        <v>71</v>
      </c>
      <c r="B72" t="inlineStr">
        <is>
          <t xml:space="preserve"> Strangelove or: How I Learned to Stop Worrying and Love the Bomb</t>
        </is>
      </c>
      <c r="C72" t="n">
        <v>1964</v>
      </c>
      <c r="D72" t="inlineStr">
        <is>
          <t>8.4 (514K)</t>
        </is>
      </c>
      <c r="E72" t="inlineStr">
        <is>
          <t xml:space="preserve"> 514K</t>
        </is>
      </c>
      <c r="F72">
        <f>HYPERLINK("https://m.media-amazon.com/images/M/MV5BMWMxYjZkOWUtM2FjMi00MmI1LThkNzQtNTM5Y2E2ZGQ2NGFhXkEyXkFqcGdeQXVyMTA0MTM5NjI2._V1_QL75_UX140_CR0,1,140,207_.jpg", "https://m.media-amazon.com/images/M/MV5BMWMxYjZkOWUtM2FjMi00MmI1LThkNzQtNTM5Y2E2ZGQ2NGFhXkEyXkFqcGdeQXVyMTA0MTM5NjI2._V1_QL75_UX140_CR0,1,140,207_.jpg")</f>
        <v/>
      </c>
    </row>
    <row r="73">
      <c r="A73" t="n">
        <v>72</v>
      </c>
      <c r="B73" t="inlineStr">
        <is>
          <t xml:space="preserve"> American Beauty</t>
        </is>
      </c>
      <c r="C73" t="n">
        <v>1999</v>
      </c>
      <c r="D73" t="inlineStr">
        <is>
          <t>8.3 (1.2M)</t>
        </is>
      </c>
      <c r="E73" t="inlineStr">
        <is>
          <t xml:space="preserve"> 1.2M</t>
        </is>
      </c>
      <c r="F73">
        <f>HYPERLINK("https://m.media-amazon.com/images/M/MV5BOTk2YTA5OTgtNWUyNi00OTdjLWJjNDMtODE2ZjQwNjIzMzNlXkEyXkFqcGdeQXVyNjUwMzI2NzU@._V1_QL75_UY207_CR1,0,140,207_.jpg", "https://m.media-amazon.com/images/M/MV5BOTk2YTA5OTgtNWUyNi00OTdjLWJjNDMtODE2ZjQwNjIzMzNlXkEyXkFqcGdeQXVyNjUwMzI2NzU@._V1_QL75_UY207_CR1,0,140,207_.jpg")</f>
        <v/>
      </c>
    </row>
    <row r="74">
      <c r="A74" t="n">
        <v>73</v>
      </c>
      <c r="B74" t="inlineStr">
        <is>
          <t xml:space="preserve"> Oldeuboi</t>
        </is>
      </c>
      <c r="C74" t="n">
        <v>2003</v>
      </c>
      <c r="D74" t="inlineStr">
        <is>
          <t>8.3 (629K)</t>
        </is>
      </c>
      <c r="E74" t="inlineStr">
        <is>
          <t xml:space="preserve"> 629K</t>
        </is>
      </c>
      <c r="F74">
        <f>HYPERLINK("https://m.media-amazon.com/images/M/MV5BMTI3NTQyMzU5M15BMl5BanBnXkFtZTcwMTM2MjgyMQ@@._V1_QL75_UX140_CR0,0,140,207_.jpg", "https://m.media-amazon.com/images/M/MV5BMTI3NTQyMzU5M15BMl5BanBnXkFtZTcwMTM2MjgyMQ@@._V1_QL75_UX140_CR0,0,140,207_.jpg")</f>
        <v/>
      </c>
    </row>
    <row r="75">
      <c r="A75" t="n">
        <v>74</v>
      </c>
      <c r="B75" t="inlineStr">
        <is>
          <t xml:space="preserve"> Coco</t>
        </is>
      </c>
      <c r="C75" t="n">
        <v>2017</v>
      </c>
      <c r="D75" t="inlineStr">
        <is>
          <t>8.4 (581K)</t>
        </is>
      </c>
      <c r="E75" t="inlineStr">
        <is>
          <t xml:space="preserve"> 581K</t>
        </is>
      </c>
      <c r="F75">
        <f>HYPERLINK("https://m.media-amazon.com/images/M/MV5BYjQ5NjM0Y2YtNjZkNC00ZDhkLWJjMWItN2QyNzFkMDE3ZjAxXkEyXkFqcGdeQXVyODIxMzk5NjA@._V1_QL75_UY207_CR3,0,140,207_.jpg", "https://m.media-amazon.com/images/M/MV5BYjQ5NjM0Y2YtNjZkNC00ZDhkLWJjMWItN2QyNzFkMDE3ZjAxXkEyXkFqcGdeQXVyODIxMzk5NjA@._V1_QL75_UY207_CR3,0,140,207_.jpg")</f>
        <v/>
      </c>
    </row>
    <row r="76">
      <c r="A76" t="n">
        <v>75</v>
      </c>
      <c r="B76" t="inlineStr">
        <is>
          <t xml:space="preserve"> Amadeus</t>
        </is>
      </c>
      <c r="C76" t="n">
        <v>1984</v>
      </c>
      <c r="D76" t="inlineStr">
        <is>
          <t>8.4 (424K)</t>
        </is>
      </c>
      <c r="E76" t="inlineStr">
        <is>
          <t xml:space="preserve"> 424K</t>
        </is>
      </c>
      <c r="F76">
        <f>HYPERLINK("https://m.media-amazon.com/images/M/MV5BNWJlNzUzNGMtYTAwMS00ZjI2LWFmNWQtODcxNWUxODA5YmU1XkEyXkFqcGdeQXVyNTIzOTk5ODM@._V1_QL75_UX140_CR0,5,140,207_.jpg", "https://m.media-amazon.com/images/M/MV5BNWJlNzUzNGMtYTAwMS00ZjI2LWFmNWQtODcxNWUxODA5YmU1XkEyXkFqcGdeQXVyNTIzOTk5ODM@._V1_QL75_UX140_CR0,5,140,207_.jpg")</f>
        <v/>
      </c>
    </row>
    <row r="77">
      <c r="A77" t="n">
        <v>76</v>
      </c>
      <c r="B77" t="inlineStr">
        <is>
          <t xml:space="preserve"> Toy Story</t>
        </is>
      </c>
      <c r="C77" t="n">
        <v>1995</v>
      </c>
      <c r="D77" t="inlineStr">
        <is>
          <t>8.3 (1.1M)</t>
        </is>
      </c>
      <c r="E77" t="inlineStr">
        <is>
          <t xml:space="preserve"> 1.1M</t>
        </is>
      </c>
      <c r="F77">
        <f>HYPERLINK("https://m.media-amazon.com/images/M/MV5BMDU2ZWJlMjktMTRhMy00ZTA5LWEzNDgtYmNmZTEwZTViZWJkXkEyXkFqcGdeQXVyNDQ2OTk4MzI@._V1_QL75_UX140_CR0,1,140,207_.jpg", "https://m.media-amazon.com/images/M/MV5BMDU2ZWJlMjktMTRhMy00ZTA5LWEzNDgtYmNmZTEwZTViZWJkXkEyXkFqcGdeQXVyNDQ2OTk4MzI@._V1_QL75_UX140_CR0,1,140,207_.jpg")</f>
        <v/>
      </c>
    </row>
    <row r="78">
      <c r="A78" t="n">
        <v>77</v>
      </c>
      <c r="B78" t="inlineStr">
        <is>
          <t xml:space="preserve"> Das Boot</t>
        </is>
      </c>
      <c r="C78" t="n">
        <v>1981</v>
      </c>
      <c r="D78" t="inlineStr">
        <is>
          <t>8.4 (263K)</t>
        </is>
      </c>
      <c r="E78" t="inlineStr">
        <is>
          <t xml:space="preserve"> 263K</t>
        </is>
      </c>
      <c r="F78">
        <f>HYPERLINK("https://m.media-amazon.com/images/M/MV5BNDBjMWUxNTUtNjZiNi00YzJhLTgzNzUtMTRiY2FkZmMzYTNjXkEyXkFqcGdeQXVyMTUzMDUzNTI3._V1_QL75_UX140_CR0,2,140,207_.jpg", "https://m.media-amazon.com/images/M/MV5BNDBjMWUxNTUtNjZiNi00YzJhLTgzNzUtMTRiY2FkZmMzYTNjXkEyXkFqcGdeQXVyMTUzMDUzNTI3._V1_QL75_UX140_CR0,2,140,207_.jpg")</f>
        <v/>
      </c>
    </row>
    <row r="79">
      <c r="A79" t="n">
        <v>78</v>
      </c>
      <c r="B79" t="inlineStr">
        <is>
          <t xml:space="preserve"> Braveheart</t>
        </is>
      </c>
      <c r="C79" t="n">
        <v>1995</v>
      </c>
      <c r="D79" t="inlineStr">
        <is>
          <t>8.3 (1.1M)</t>
        </is>
      </c>
      <c r="E79" t="inlineStr">
        <is>
          <t xml:space="preserve"> 1.1M</t>
        </is>
      </c>
      <c r="F79">
        <f>HYPERLINK("https://m.media-amazon.com/images/M/MV5BMzkzMmU0YTYtOWM3My00YzBmLWI0YzctOGYyNTkwMWE5MTJkXkEyXkFqcGdeQXVyNzkwMjQ5NzM@._V1_QL75_UY207_CR0,0,140,207_.jpg", "https://m.media-amazon.com/images/M/MV5BMzkzMmU0YTYtOWM3My00YzBmLWI0YzctOGYyNTkwMWE5MTJkXkEyXkFqcGdeQXVyNzkwMjQ5NzM@._V1_QL75_UY207_CR0,0,140,207_.jpg")</f>
        <v/>
      </c>
    </row>
    <row r="80">
      <c r="A80" t="n">
        <v>79</v>
      </c>
      <c r="B80" t="inlineStr">
        <is>
          <t xml:space="preserve"> Avengers: Endgame</t>
        </is>
      </c>
      <c r="C80" t="n">
        <v>2019</v>
      </c>
      <c r="D80" t="inlineStr">
        <is>
          <t>8.4 (1.2M)</t>
        </is>
      </c>
      <c r="E80" t="inlineStr">
        <is>
          <t xml:space="preserve"> 1.2M</t>
        </is>
      </c>
      <c r="F80">
        <f>HYPERLINK("https://m.media-amazon.com/images/M/MV5BMTc5MDE2ODcwNV5BMl5BanBnXkFtZTgwMzI2NzQ2NzM@._V1_QL75_UX140_CR0,0,140,207_.jpg", "https://m.media-amazon.com/images/M/MV5BMTc5MDE2ODcwNV5BMl5BanBnXkFtZTgwMzI2NzQ2NzM@._V1_QL75_UX140_CR0,0,140,207_.jpg")</f>
        <v/>
      </c>
    </row>
    <row r="81">
      <c r="A81" t="n">
        <v>80</v>
      </c>
      <c r="B81" t="inlineStr">
        <is>
          <t xml:space="preserve"> Joker</t>
        </is>
      </c>
      <c r="C81" t="n">
        <v>2019</v>
      </c>
      <c r="D81" t="inlineStr">
        <is>
          <t>8.4 (1.5M)</t>
        </is>
      </c>
      <c r="E81" t="inlineStr">
        <is>
          <t xml:space="preserve"> 1.5M</t>
        </is>
      </c>
      <c r="F81">
        <f>HYPERLINK("https://m.media-amazon.com/images/M/MV5BMTcyNjU1MjQ3MF5BMl5BanBnXkFtZTgwNTk1MDA4NzM@._V1_QL75_UX140_CR0,0,140,207_.jpg", "https://m.media-amazon.com/images/M/MV5BMTcyNjU1MjQ3MF5BMl5BanBnXkFtZTgwNTk1MDA4NzM@._V1_QL75_UX140_CR0,0,140,207_.jpg")</f>
        <v/>
      </c>
    </row>
    <row r="82">
      <c r="A82" t="n">
        <v>81</v>
      </c>
      <c r="B82" t="inlineStr">
        <is>
          <t xml:space="preserve"> Mononoke-hime</t>
        </is>
      </c>
      <c r="C82" t="n">
        <v>1997</v>
      </c>
      <c r="D82" t="inlineStr">
        <is>
          <t>8.3 (428K)</t>
        </is>
      </c>
      <c r="E82" t="inlineStr">
        <is>
          <t xml:space="preserve"> 428K</t>
        </is>
      </c>
      <c r="F82">
        <f>HYPERLINK("https://m.media-amazon.com/images/M/MV5BNTZkYmI0MmEtNGFlZC00OWZjLWFjMmItMjk1OWZkOWJiZGVjXkEyXkFqcGdeQXVyMTMxODk2OTU@._V1_QL75_UX140_CR0,1,140,207_.jpg", "https://m.media-amazon.com/images/M/MV5BNTZkYmI0MmEtNGFlZC00OWZjLWFjMmItMjk1OWZkOWJiZGVjXkEyXkFqcGdeQXVyMTMxODk2OTU@._V1_QL75_UX140_CR0,1,140,207_.jpg")</f>
        <v/>
      </c>
    </row>
    <row r="83">
      <c r="A83" t="n">
        <v>82</v>
      </c>
      <c r="B83" t="inlineStr">
        <is>
          <t xml:space="preserve"> Good Will Hunting</t>
        </is>
      </c>
      <c r="C83" t="n">
        <v>1997</v>
      </c>
      <c r="D83" t="inlineStr">
        <is>
          <t>8.3 (1.1M)</t>
        </is>
      </c>
      <c r="E83" t="inlineStr">
        <is>
          <t xml:space="preserve"> 1.1M</t>
        </is>
      </c>
      <c r="F83">
        <f>HYPERLINK("https://m.media-amazon.com/images/M/MV5BOTI0MzcxMTYtZDVkMy00NjY1LTgyMTYtZmUxN2M3NmQ2NWJhXkEyXkFqcGdeQXVyMTQxNzMzNDI@._V1_QL75_UX140_CR0,3,140,207_.jpg", "https://m.media-amazon.com/images/M/MV5BOTI0MzcxMTYtZDVkMy00NjY1LTgyMTYtZmUxN2M3NmQ2NWJhXkEyXkFqcGdeQXVyMTQxNzMzNDI@._V1_QL75_UX140_CR0,3,140,207_.jpg")</f>
        <v/>
      </c>
    </row>
    <row r="84">
      <c r="A84" t="n">
        <v>83</v>
      </c>
      <c r="B84" t="inlineStr">
        <is>
          <t xml:space="preserve"> Oppenheimer</t>
        </is>
      </c>
      <c r="C84" t="n">
        <v>2023</v>
      </c>
      <c r="D84" t="inlineStr">
        <is>
          <t>8.4 (643K)</t>
        </is>
      </c>
      <c r="E84" t="inlineStr">
        <is>
          <t xml:space="preserve"> 643K</t>
        </is>
      </c>
      <c r="F84">
        <f>HYPERLINK("https://m.media-amazon.com/images/M/MV5BMDBmYTZjNjUtN2M1MS00MTQ2LTk2ODgtNzc2M2QyZGE5NTVjXkEyXkFqcGdeQXVyNzAwMjU2MTY@._V1_QL75_UX140_CR0,0,140,207_.jpg", "https://m.media-amazon.com/images/M/MV5BMDBmYTZjNjUtN2M1MS00MTQ2LTk2ODgtNzc2M2QyZGE5NTVjXkEyXkFqcGdeQXVyNzAwMjU2MTY@._V1_QL75_UX140_CR0,0,140,207_.jpg")</f>
        <v/>
      </c>
    </row>
    <row r="85">
      <c r="A85" t="n">
        <v>84</v>
      </c>
      <c r="C85" t="n">
        <v>2016</v>
      </c>
      <c r="D85" t="inlineStr">
        <is>
          <t>8.4 (313K)</t>
        </is>
      </c>
      <c r="E85" t="inlineStr">
        <is>
          <t xml:space="preserve"> 313K</t>
        </is>
      </c>
      <c r="F85">
        <f>HYPERLINK("https://m.media-amazon.com/images/M/MV5BODRmZDVmNzUtZDA4ZC00NjhkLWI2M2UtN2M0ZDIzNDcxYThjL2ltYWdlXkEyXkFqcGdeQXVyNTk0MzMzODA@._V1_QL75_UX140_CR0,0,140,207_.jpg", "https://m.media-amazon.com/images/M/MV5BODRmZDVmNzUtZDA4ZC00NjhkLWI2M2UtN2M0ZDIzNDcxYThjL2ltYWdlXkEyXkFqcGdeQXVyNTk0MzMzODA@._V1_QL75_UX140_CR0,0,140,207_.jpg")</f>
        <v/>
      </c>
    </row>
    <row r="86">
      <c r="A86" t="n">
        <v>85</v>
      </c>
      <c r="B86" t="inlineStr">
        <is>
          <t xml:space="preserve"> Once Upon a Time in America</t>
        </is>
      </c>
      <c r="C86" t="n">
        <v>1984</v>
      </c>
      <c r="D86" t="inlineStr">
        <is>
          <t>8.3 (375K)</t>
        </is>
      </c>
      <c r="E86" t="inlineStr">
        <is>
          <t xml:space="preserve"> 375K</t>
        </is>
      </c>
      <c r="F86">
        <f>HYPERLINK("https://m.media-amazon.com/images/M/MV5BMmQzZjdmZDAtOGE2Yy00MmUwLTljYzgtZTMwMjk3ZDdiOWUyXkEyXkFqcGdeQXVyNjc5NjEzNA@@._V1_QL75_UX140_CR0,1,140,207_.jpg", "https://m.media-amazon.com/images/M/MV5BMmQzZjdmZDAtOGE2Yy00MmUwLTljYzgtZTMwMjk3ZDdiOWUyXkEyXkFqcGdeQXVyNjc5NjEzNA@@._V1_QL75_UX140_CR0,1,140,207_.jpg")</f>
        <v/>
      </c>
    </row>
    <row r="87">
      <c r="A87" t="n">
        <v>86</v>
      </c>
      <c r="B87" t="inlineStr">
        <is>
          <t xml:space="preserve"> Tengoku to Jigoku</t>
        </is>
      </c>
      <c r="C87" t="n">
        <v>1963</v>
      </c>
      <c r="D87" t="inlineStr">
        <is>
          <t>8.4 (52K)</t>
        </is>
      </c>
      <c r="E87" t="inlineStr">
        <is>
          <t xml:space="preserve"> 52K</t>
        </is>
      </c>
      <c r="F87">
        <f>HYPERLINK("https://m.media-amazon.com/images/M/MV5BOTI4NTNhZDMtMWNkZi00MTRmLWJmZDQtMmJkMGVmZTEzODlhXkEyXkFqcGdeQXVyNjc1NTYyMjg@._V1_QL75_UX140_CR0,1,140,207_.jpg", "https://m.media-amazon.com/images/M/MV5BOTI4NTNhZDMtMWNkZi00MTRmLWJmZDQtMmJkMGVmZTEzODlhXkEyXkFqcGdeQXVyNjc1NTYyMjg@._V1_QL75_UX140_CR0,1,140,207_.jpg")</f>
        <v/>
      </c>
    </row>
    <row r="88">
      <c r="A88" t="n">
        <v>87</v>
      </c>
      <c r="B88" t="inlineStr">
        <is>
          <t xml:space="preserve"> 3 Idiots</t>
        </is>
      </c>
      <c r="C88" t="n">
        <v>2009</v>
      </c>
      <c r="D88" t="inlineStr">
        <is>
          <t>8.4 (430K)</t>
        </is>
      </c>
      <c r="E88" t="inlineStr">
        <is>
          <t xml:space="preserve"> 430K</t>
        </is>
      </c>
      <c r="F88">
        <f>HYPERLINK("https://m.media-amazon.com/images/M/MV5BNTkyOGVjMGEtNmQzZi00NzFlLTlhOWQtODYyMDc2ZGJmYzFhXkEyXkFqcGdeQXVyNjU0OTQ0OTY@._V1_QL75_UY207_CR2,0,140,207_.jpg", "https://m.media-amazon.com/images/M/MV5BNTkyOGVjMGEtNmQzZi00NzFlLTlhOWQtODYyMDc2ZGJmYzFhXkEyXkFqcGdeQXVyNjU0OTQ0OTY@._V1_QL75_UY207_CR2,0,140,207_.jpg")</f>
        <v/>
      </c>
    </row>
    <row r="89">
      <c r="A89" t="n">
        <v>88</v>
      </c>
      <c r="B89" t="inlineStr">
        <is>
          <t xml:space="preserve"> Singin' in the Rain</t>
        </is>
      </c>
      <c r="C89" t="n">
        <v>1952</v>
      </c>
      <c r="D89" t="inlineStr">
        <is>
          <t>8.3 (259K)</t>
        </is>
      </c>
      <c r="E89" t="inlineStr">
        <is>
          <t xml:space="preserve"> 259K</t>
        </is>
      </c>
      <c r="F89">
        <f>HYPERLINK("https://m.media-amazon.com/images/M/MV5BZDRjNGViMjQtOThlMi00MTA3LThkYzQtNzJkYjBkMGE0YzE1XkEyXkFqcGdeQXVyNDYyMDk5MTU@._V1_QL75_UY207_CR1,0,140,207_.jpg", "https://m.media-amazon.com/images/M/MV5BZDRjNGViMjQtOThlMi00MTA3LThkYzQtNzJkYjBkMGE0YzE1XkEyXkFqcGdeQXVyNDYyMDk5MTU@._V1_QL75_UY207_CR1,0,140,207_.jpg")</f>
        <v/>
      </c>
    </row>
    <row r="90">
      <c r="A90" t="n">
        <v>89</v>
      </c>
      <c r="B90" t="inlineStr">
        <is>
          <t xml:space="preserve"> Capharnaüm</t>
        </is>
      </c>
      <c r="C90" t="n">
        <v>2018</v>
      </c>
      <c r="D90" t="inlineStr">
        <is>
          <t>8.4 (103K)</t>
        </is>
      </c>
      <c r="E90" t="inlineStr">
        <is>
          <t xml:space="preserve"> 103K</t>
        </is>
      </c>
      <c r="F90">
        <f>HYPERLINK("https://m.media-amazon.com/images/M/MV5BMmExNzU2ZWMtYzUwYi00YmM2LTkxZTQtNmVhNjY0NTMyMWI2XkEyXkFqcGdeQXVyMTMxODk2OTU@._V1_QL75_UY207_CR1,0,140,207_.jpg", "https://m.media-amazon.com/images/M/MV5BMmExNzU2ZWMtYzUwYi00YmM2LTkxZTQtNmVhNjY0NTMyMWI2XkEyXkFqcGdeQXVyMTMxODk2OTU@._V1_QL75_UY207_CR1,0,140,207_.jpg")</f>
        <v/>
      </c>
    </row>
    <row r="91">
      <c r="A91" t="n">
        <v>90</v>
      </c>
      <c r="B91" t="inlineStr">
        <is>
          <t xml:space="preserve"> Requiem for a Dream</t>
        </is>
      </c>
      <c r="C91" t="n">
        <v>2000</v>
      </c>
      <c r="D91" t="inlineStr">
        <is>
          <t>8.3 (892K)</t>
        </is>
      </c>
      <c r="E91" t="inlineStr">
        <is>
          <t xml:space="preserve"> 892K</t>
        </is>
      </c>
      <c r="F91">
        <f>HYPERLINK("https://m.media-amazon.com/images/M/MV5BOTdiNzJlOWUtNWMwNS00NmFlLWI0YTEtZmI3YjIzZWUyY2Y3XkEyXkFqcGdeQXVyNjU0OTQ0OTY@._V1_QL75_UX140_CR0,1,140,207_.jpg", "https://m.media-amazon.com/images/M/MV5BOTdiNzJlOWUtNWMwNS00NmFlLWI0YTEtZmI3YjIzZWUyY2Y3XkEyXkFqcGdeQXVyNjU0OTQ0OTY@._V1_QL75_UX140_CR0,1,140,207_.jpg")</f>
        <v/>
      </c>
    </row>
    <row r="92">
      <c r="A92" t="n">
        <v>91</v>
      </c>
      <c r="B92" t="inlineStr">
        <is>
          <t xml:space="preserve"> Idi I Smotri</t>
        </is>
      </c>
      <c r="C92" t="n">
        <v>1985</v>
      </c>
      <c r="D92" t="inlineStr">
        <is>
          <t>8.4 (95K)</t>
        </is>
      </c>
      <c r="E92" t="inlineStr">
        <is>
          <t xml:space="preserve"> 95K</t>
        </is>
      </c>
      <c r="F92">
        <f>HYPERLINK("https://m.media-amazon.com/images/M/MV5BODM4Njg0NTAtYjI5Ny00ZjAxLTkwNmItZTMxMWU5M2U3M2RjXkEyXkFqcGdeQXVyNzkwMjQ5NzM@._V1_QL75_UX140_CR0,4,140,207_.jpg", "https://m.media-amazon.com/images/M/MV5BODM4Njg0NTAtYjI5Ny00ZjAxLTkwNmItZTMxMWU5M2U3M2RjXkEyXkFqcGdeQXVyNzkwMjQ5NzM@._V1_QL75_UX140_CR0,4,140,207_.jpg")</f>
        <v/>
      </c>
    </row>
    <row r="93">
      <c r="A93" t="n">
        <v>92</v>
      </c>
      <c r="B93" t="inlineStr">
        <is>
          <t xml:space="preserve"> Toy Story 3</t>
        </is>
      </c>
      <c r="C93" t="n">
        <v>2010</v>
      </c>
      <c r="D93" t="inlineStr">
        <is>
          <t>8.3 (886K)</t>
        </is>
      </c>
      <c r="E93" t="inlineStr">
        <is>
          <t xml:space="preserve"> 886K</t>
        </is>
      </c>
      <c r="F93">
        <f>HYPERLINK("https://m.media-amazon.com/images/M/MV5BMTgxOTY4Mjc0MF5BMl5BanBnXkFtZTcwNTA4MDQyMw@@._V1_QL75_UY207_CR3,0,140,207_.jpg", "https://m.media-amazon.com/images/M/MV5BMTgxOTY4Mjc0MF5BMl5BanBnXkFtZTcwNTA4MDQyMw@@._V1_QL75_UY207_CR3,0,140,207_.jpg")</f>
        <v/>
      </c>
    </row>
    <row r="94">
      <c r="A94" t="n">
        <v>93</v>
      </c>
      <c r="B94" t="inlineStr">
        <is>
          <t xml:space="preserve"> Star Wars: Episode VI - Return of the Jedi</t>
        </is>
      </c>
      <c r="C94" t="n">
        <v>1983</v>
      </c>
      <c r="D94" t="inlineStr">
        <is>
          <t>8.3 (1.1M)</t>
        </is>
      </c>
      <c r="E94" t="inlineStr">
        <is>
          <t xml:space="preserve"> 1.1M</t>
        </is>
      </c>
      <c r="F94">
        <f>HYPERLINK("https://m.media-amazon.com/images/M/MV5BOWZlMjFiYzgtMTUzNC00Y2IzLTk1NTMtZmNhMTczNTk0ODk1XkEyXkFqcGdeQXVyNTAyODkwOQ@@._V1_QL75_UX140_CR0,5,140,207_.jpg", "https://m.media-amazon.com/images/M/MV5BOWZlMjFiYzgtMTUzNC00Y2IzLTk1NTMtZmNhMTczNTk0ODk1XkEyXkFqcGdeQXVyNTAyODkwOQ@@._V1_QL75_UX140_CR0,5,140,207_.jpg")</f>
        <v/>
      </c>
    </row>
    <row r="95">
      <c r="A95" t="n">
        <v>94</v>
      </c>
      <c r="B95" t="inlineStr">
        <is>
          <t xml:space="preserve"> Eternal Sunshine of the Spotless Mind</t>
        </is>
      </c>
      <c r="C95" t="n">
        <v>2004</v>
      </c>
      <c r="D95" t="inlineStr">
        <is>
          <t>8.3 (1.1M)</t>
        </is>
      </c>
      <c r="E95" t="inlineStr">
        <is>
          <t xml:space="preserve"> 1.1M</t>
        </is>
      </c>
      <c r="F95">
        <f>HYPERLINK("https://m.media-amazon.com/images/M/MV5BNDkyMWU2NWQtMTFmZS00Yjk5LTgyODgtZjJhZjM4MWE4MzkyXkEyXkFqcGdeQXVyMjA5MTIzMjQ@._V1_QL75_UX140_CR0,1,140,207_.jpg", "https://m.media-amazon.com/images/M/MV5BNDkyMWU2NWQtMTFmZS00Yjk5LTgyODgtZjJhZjM4MWE4MzkyXkEyXkFqcGdeQXVyMjA5MTIzMjQ@._V1_QL75_UX140_CR0,1,140,207_.jpg")</f>
        <v/>
      </c>
    </row>
    <row r="96">
      <c r="A96" t="n">
        <v>95</v>
      </c>
      <c r="B96" t="inlineStr">
        <is>
          <t xml:space="preserve"> Jagten</t>
        </is>
      </c>
      <c r="C96" t="n">
        <v>2012</v>
      </c>
      <c r="D96" t="inlineStr">
        <is>
          <t>8.3 (360K)</t>
        </is>
      </c>
      <c r="E96" t="inlineStr">
        <is>
          <t xml:space="preserve"> 360K</t>
        </is>
      </c>
      <c r="F96">
        <f>HYPERLINK("https://m.media-amazon.com/images/M/MV5BMTg2NDg3ODg4NF5BMl5BanBnXkFtZTcwNzk3NTc3Nw@@._V1_QL75_UY207_CR3,0,140,207_.jpg", "https://m.media-amazon.com/images/M/MV5BMTg2NDg3ODg4NF5BMl5BanBnXkFtZTcwNzk3NTc3Nw@@._V1_QL75_UY207_CR3,0,140,207_.jpg")</f>
        <v/>
      </c>
    </row>
    <row r="97">
      <c r="A97" t="n">
        <v>96</v>
      </c>
      <c r="B97" t="inlineStr">
        <is>
          <t xml:space="preserve"> Poor Things</t>
        </is>
      </c>
      <c r="C97" t="n">
        <v>2023</v>
      </c>
      <c r="D97" t="inlineStr">
        <is>
          <t>8.4 (95K)</t>
        </is>
      </c>
      <c r="E97" t="inlineStr">
        <is>
          <t xml:space="preserve"> 95K</t>
        </is>
      </c>
      <c r="F97">
        <f>HYPERLINK("https://m.media-amazon.com/images/M/MV5BNGIyYWMzNjktNDE3MC00YWQyLWEyMmEtN2ZmNzZhZDk3NGJlXkEyXkFqcGdeQXVyMTUzMTg2ODkz._V1_QL75_UX140_CR0,0,140,207_.jpg", "https://m.media-amazon.com/images/M/MV5BNGIyYWMzNjktNDE3MC00YWQyLWEyMmEtN2ZmNzZhZDk3NGJlXkEyXkFqcGdeQXVyMTUzMTg2ODkz._V1_QL75_UX140_CR0,0,140,207_.jpg")</f>
        <v/>
      </c>
    </row>
    <row r="98">
      <c r="A98" t="n">
        <v>97</v>
      </c>
      <c r="B98" t="inlineStr">
        <is>
          <t xml:space="preserve"> 2001: A Space Odyssey</t>
        </is>
      </c>
      <c r="C98" t="n">
        <v>1968</v>
      </c>
      <c r="D98" t="inlineStr">
        <is>
          <t>8.3 (713K)</t>
        </is>
      </c>
      <c r="E98" t="inlineStr">
        <is>
          <t xml:space="preserve"> 713K</t>
        </is>
      </c>
      <c r="F98">
        <f>HYPERLINK("https://m.media-amazon.com/images/M/MV5BMmNlYzRiNDctZWNhMi00MzI4LThkZTctMTUzMmZkMmFmNThmXkEyXkFqcGdeQXVyNzkwMjQ5NzM@._V1_QL75_UX140_CR0,0,140,207_.jpg", "https://m.media-amazon.com/images/M/MV5BMmNlYzRiNDctZWNhMi00MzI4LThkZTctMTUzMmZkMmFmNThmXkEyXkFqcGdeQXVyNzkwMjQ5NzM@._V1_QL75_UX140_CR0,0,140,207_.jpg")</f>
        <v/>
      </c>
    </row>
    <row r="99">
      <c r="A99" t="n">
        <v>98</v>
      </c>
      <c r="B99" t="inlineStr">
        <is>
          <t xml:space="preserve"> Reservoir Dogs</t>
        </is>
      </c>
      <c r="C99" t="n">
        <v>1992</v>
      </c>
      <c r="D99" t="inlineStr">
        <is>
          <t>8.3 (1.1M)</t>
        </is>
      </c>
      <c r="E99" t="inlineStr">
        <is>
          <t xml:space="preserve"> 1.1M</t>
        </is>
      </c>
      <c r="F99">
        <f>HYPERLINK("https://m.media-amazon.com/images/M/MV5BZmExNmEwYWItYmQzOS00YjA5LTk2MjktZjEyZDE1Y2QxNjA1XkEyXkFqcGdeQXVyMTQxNzMzNDI@._V1_QL75_UX140_CR0,1,140,207_.jpg", "https://m.media-amazon.com/images/M/MV5BZmExNmEwYWItYmQzOS00YjA5LTk2MjktZjEyZDE1Y2QxNjA1XkEyXkFqcGdeQXVyMTQxNzMzNDI@._V1_QL75_UX140_CR0,1,140,207_.jpg")</f>
        <v/>
      </c>
    </row>
    <row r="100">
      <c r="A100" t="n">
        <v>99</v>
      </c>
      <c r="B100" t="inlineStr">
        <is>
          <t xml:space="preserve"> Ikiru</t>
        </is>
      </c>
      <c r="C100" t="n">
        <v>1952</v>
      </c>
      <c r="D100" t="inlineStr">
        <is>
          <t>8.3 (86K)</t>
        </is>
      </c>
      <c r="E100" t="inlineStr">
        <is>
          <t xml:space="preserve"> 86K</t>
        </is>
      </c>
      <c r="F100">
        <f>HYPERLINK("https://m.media-amazon.com/images/M/MV5BYWM1YmZkNTctZDAwNy00ZTY4LWFjMTktYzU4ZjViMmU1OTJmXkEyXkFqcGdeQXVyMTA0MTM5NjI2._V1_QL75_UX140_CR0,1,140,207_.jpg", "https://m.media-amazon.com/images/M/MV5BYWM1YmZkNTctZDAwNy00ZTY4LWFjMTktYzU4ZjViMmU1OTJmXkEyXkFqcGdeQXVyMTA0MTM5NjI2._V1_QL75_UX140_CR0,1,140,207_.jpg")</f>
        <v/>
      </c>
    </row>
    <row r="101">
      <c r="A101" t="n">
        <v>100</v>
      </c>
      <c r="B101" t="inlineStr">
        <is>
          <t xml:space="preserve"> Lawrence of Arabia</t>
        </is>
      </c>
      <c r="C101" t="n">
        <v>1962</v>
      </c>
      <c r="D101" t="inlineStr">
        <is>
          <t>8.3 (311K)</t>
        </is>
      </c>
      <c r="E101" t="inlineStr">
        <is>
          <t xml:space="preserve"> 311K</t>
        </is>
      </c>
      <c r="F101">
        <f>HYPERLINK("https://m.media-amazon.com/images/M/MV5BYWY5ZjhjNGYtZmI2Ny00ODM0LWFkNzgtZmI1YzA2N2MxMzA0XkEyXkFqcGdeQXVyNjUwNzk3NDc@._V1_QL75_UY207_CR2,0,140,207_.jpg", "https://m.media-amazon.com/images/M/MV5BYWY5ZjhjNGYtZmI2Ny00ODM0LWFkNzgtZmI1YzA2N2MxMzA0XkEyXkFqcGdeQXVyNjUwNzk3NDc@._V1_QL75_UY207_CR2,0,140,207_.jpg")</f>
        <v/>
      </c>
    </row>
    <row r="102">
      <c r="A102" t="n">
        <v>101</v>
      </c>
      <c r="B102" t="inlineStr">
        <is>
          <t xml:space="preserve"> The Apartment</t>
        </is>
      </c>
      <c r="C102" t="n">
        <v>1960</v>
      </c>
      <c r="D102" t="inlineStr">
        <is>
          <t>8.3 (195K)</t>
        </is>
      </c>
      <c r="E102" t="inlineStr">
        <is>
          <t xml:space="preserve"> 195K</t>
        </is>
      </c>
      <c r="F102">
        <f>HYPERLINK("https://m.media-amazon.com/images/M/MV5BNzkwODFjNzItMmMwNi00MTU5LWE2MzktM2M4ZDczZGM1MmViXkEyXkFqcGdeQXVyNDY2MTk1ODk@._V1_QL75_UX140_CR0,7,140,207_.jpg", "https://m.media-amazon.com/images/M/MV5BNzkwODFjNzItMmMwNi00MTU5LWE2MzktM2M4ZDczZGM1MmViXkEyXkFqcGdeQXVyNDY2MTk1ODk@._V1_QL75_UX140_CR0,7,140,207_.jpg")</f>
        <v/>
      </c>
    </row>
    <row r="103">
      <c r="A103" t="n">
        <v>102</v>
      </c>
      <c r="B103" t="inlineStr">
        <is>
          <t xml:space="preserve"> Citizen Kane</t>
        </is>
      </c>
      <c r="C103" t="n">
        <v>1941</v>
      </c>
      <c r="D103" t="inlineStr">
        <is>
          <t>8.3 (463K)</t>
        </is>
      </c>
      <c r="E103" t="inlineStr">
        <is>
          <t xml:space="preserve"> 463K</t>
        </is>
      </c>
      <c r="F103">
        <f>HYPERLINK("https://m.media-amazon.com/images/M/MV5BYjBiOTYxZWItMzdiZi00NjlkLWIzZTYtYmFhZjhiMTljOTdkXkEyXkFqcGdeQXVyNzkwMjQ5NzM@._V1_QL75_UX140_CR0,1,140,207_.jpg", "https://m.media-amazon.com/images/M/MV5BYjBiOTYxZWItMzdiZi00NjlkLWIzZTYtYmFhZjhiMTljOTdkXkEyXkFqcGdeQXVyNzkwMjQ5NzM@._V1_QL75_UX140_CR0,1,140,207_.jpg")</f>
        <v/>
      </c>
    </row>
    <row r="104">
      <c r="A104" t="n">
        <v>103</v>
      </c>
      <c r="B104" t="inlineStr">
        <is>
          <t xml:space="preserve"> North by Northwest</t>
        </is>
      </c>
      <c r="C104" t="n">
        <v>1959</v>
      </c>
      <c r="D104" t="inlineStr">
        <is>
          <t>8.3 (344K)</t>
        </is>
      </c>
      <c r="E104" t="inlineStr">
        <is>
          <t xml:space="preserve"> 344K</t>
        </is>
      </c>
      <c r="F104">
        <f>HYPERLINK("https://m.media-amazon.com/images/M/MV5BZDA3NDExMTUtMDlhOC00MmQ5LWExZGUtYmI1NGVlZWI4OWNiXkEyXkFqcGdeQXVyNjc1NTYyMjg@._V1_QL75_UX140_CR0,2,140,207_.jpg", "https://m.media-amazon.com/images/M/MV5BZDA3NDExMTUtMDlhOC00MmQ5LWExZGUtYmI1NGVlZWI4OWNiXkEyXkFqcGdeQXVyNjc1NTYyMjg@._V1_QL75_UX140_CR0,2,140,207_.jpg")</f>
        <v/>
      </c>
    </row>
    <row r="105">
      <c r="A105" t="n">
        <v>104</v>
      </c>
      <c r="B105" t="inlineStr">
        <is>
          <t xml:space="preserve"> M - Eine Stadt sucht einen Mörder</t>
        </is>
      </c>
      <c r="C105" t="n">
        <v>1931</v>
      </c>
      <c r="D105" t="inlineStr">
        <is>
          <t>8.3 (167K)</t>
        </is>
      </c>
      <c r="E105" t="inlineStr">
        <is>
          <t xml:space="preserve"> 167K</t>
        </is>
      </c>
      <c r="F105">
        <f>HYPERLINK("https://m.media-amazon.com/images/M/MV5BODA4ODk3OTEzMF5BMl5BanBnXkFtZTgwMTQ2ODMwMzE@._V1_QL75_UX140_CR0,1,140,207_.jpg", "https://m.media-amazon.com/images/M/MV5BODA4ODk3OTEzMF5BMl5BanBnXkFtZTgwMTQ2ODMwMzE@._V1_QL75_UX140_CR0,1,140,207_.jpg")</f>
        <v/>
      </c>
    </row>
    <row r="106">
      <c r="A106" t="n">
        <v>105</v>
      </c>
      <c r="B106" t="inlineStr">
        <is>
          <t xml:space="preserve"> Vertigo</t>
        </is>
      </c>
      <c r="C106" t="n">
        <v>1958</v>
      </c>
      <c r="D106" t="inlineStr">
        <is>
          <t>8.3 (424K)</t>
        </is>
      </c>
      <c r="E106" t="inlineStr">
        <is>
          <t xml:space="preserve"> 424K</t>
        </is>
      </c>
      <c r="F106">
        <f>HYPERLINK("https://m.media-amazon.com/images/M/MV5BYTE4ODEwZDUtNDFjOC00NjAxLWEzYTQtYTI1NGVmZmFlNjdiL2ltYWdlL2ltYWdlXkEyXkFqcGdeQXVyNjc1NTYyMjg@._V1_QL75_UX140_CR0,5,140,207_.jpg", "https://m.media-amazon.com/images/M/MV5BYTE4ODEwZDUtNDFjOC00NjAxLWEzYTQtYTI1NGVmZmFlNjdiL2ltYWdlL2ltYWdlXkEyXkFqcGdeQXVyNjc1NTYyMjg@._V1_QL75_UX140_CR0,5,140,207_.jpg")</f>
        <v/>
      </c>
    </row>
    <row r="107">
      <c r="A107" t="n">
        <v>106</v>
      </c>
      <c r="B107" t="inlineStr">
        <is>
          <t xml:space="preserve"> Double Indemnity</t>
        </is>
      </c>
      <c r="C107" t="n">
        <v>1944</v>
      </c>
      <c r="D107" t="inlineStr">
        <is>
          <t>8.3 (166K)</t>
        </is>
      </c>
      <c r="E107" t="inlineStr">
        <is>
          <t xml:space="preserve"> 166K</t>
        </is>
      </c>
      <c r="F107">
        <f>HYPERLINK("https://m.media-amazon.com/images/M/MV5BOTdlNjgyZGUtOTczYi00MDdhLTljZmMtYTEwZmRiOWFkYjRhXkEyXkFqcGdeQXVyNDY2MTk1ODk@._V1_QL75_UX140_CR0,2,140,207_.jpg", "https://m.media-amazon.com/images/M/MV5BOTdlNjgyZGUtOTczYi00MDdhLTljZmMtYTEwZmRiOWFkYjRhXkEyXkFqcGdeQXVyNDY2MTk1ODk@._V1_QL75_UX140_CR0,2,140,207_.jpg")</f>
        <v/>
      </c>
    </row>
    <row r="108">
      <c r="A108" t="n">
        <v>107</v>
      </c>
      <c r="B108" t="inlineStr">
        <is>
          <t xml:space="preserve"> Scarface</t>
        </is>
      </c>
      <c r="C108" t="n">
        <v>1983</v>
      </c>
      <c r="D108" t="inlineStr">
        <is>
          <t>8.3 (907K)</t>
        </is>
      </c>
      <c r="E108" t="inlineStr">
        <is>
          <t xml:space="preserve"> 907K</t>
        </is>
      </c>
      <c r="F108">
        <f>HYPERLINK("https://m.media-amazon.com/images/M/MV5BNjdjNGQ4NDEtNTEwYS00MTgxLTliYzQtYzE2ZDRiZjFhZmNlXkEyXkFqcGdeQXVyNjU0OTQ0OTY@._V1_QL75_UX140_CR0,1,140,207_.jpg", "https://m.media-amazon.com/images/M/MV5BNjdjNGQ4NDEtNTEwYS00MTgxLTliYzQtYzE2ZDRiZjFhZmNlXkEyXkFqcGdeQXVyNjU0OTQ0OTY@._V1_QL75_UX140_CR0,1,140,207_.jpg")</f>
        <v/>
      </c>
    </row>
    <row r="109">
      <c r="A109" t="n">
        <v>108</v>
      </c>
      <c r="B109" t="inlineStr">
        <is>
          <t xml:space="preserve"> Incendies</t>
        </is>
      </c>
      <c r="C109" t="n">
        <v>2010</v>
      </c>
      <c r="D109" t="inlineStr">
        <is>
          <t>8.3 (196K)</t>
        </is>
      </c>
      <c r="E109" t="inlineStr">
        <is>
          <t xml:space="preserve"> 196K</t>
        </is>
      </c>
      <c r="F109">
        <f>HYPERLINK("https://m.media-amazon.com/images/M/MV5BMWE3MGYzZjktY2Q5Mi00Y2NiLWIyYWUtMmIyNzA3YmZlMGFhXkEyXkFqcGdeQXVyMTMxODk2OTU@._V1_QL75_UX140_CR0,1,140,207_.jpg", "https://m.media-amazon.com/images/M/MV5BMWE3MGYzZjktY2Q5Mi00Y2NiLWIyYWUtMmIyNzA3YmZlMGFhXkEyXkFqcGdeQXVyMTMxODk2OTU@._V1_QL75_UX140_CR0,1,140,207_.jpg")</f>
        <v/>
      </c>
    </row>
    <row r="110">
      <c r="A110" t="n">
        <v>109</v>
      </c>
      <c r="B110" t="inlineStr">
        <is>
          <t xml:space="preserve"> Le fabuleux destin d'Amélie Poulain</t>
        </is>
      </c>
      <c r="C110" t="n">
        <v>2001</v>
      </c>
      <c r="D110" t="inlineStr">
        <is>
          <t>8.3 (790K)</t>
        </is>
      </c>
      <c r="E110" t="inlineStr">
        <is>
          <t xml:space="preserve"> 790K</t>
        </is>
      </c>
      <c r="F110">
        <f>HYPERLINK("https://m.media-amazon.com/images/M/MV5BNDg4NjM1YjMtYmNhZC00MjM0LWFiZmYtNGY1YjA3MzZmODc5XkEyXkFqcGdeQXVyNDk3NzU2MTQ@._V1_QL75_UX140_CR0,1,140,207_.jpg", "https://m.media-amazon.com/images/M/MV5BNDg4NjM1YjMtYmNhZC00MjM0LWFiZmYtNGY1YjA3MzZmODc5XkEyXkFqcGdeQXVyNDk3NzU2MTQ@._V1_QL75_UX140_CR0,1,140,207_.jpg")</f>
        <v/>
      </c>
    </row>
    <row r="111">
      <c r="A111" t="n">
        <v>110</v>
      </c>
      <c r="B111" t="inlineStr">
        <is>
          <t xml:space="preserve"> Full Metal Jacket</t>
        </is>
      </c>
      <c r="C111" t="n">
        <v>1987</v>
      </c>
      <c r="D111" t="inlineStr">
        <is>
          <t>8.3 (784K)</t>
        </is>
      </c>
      <c r="E111" t="inlineStr">
        <is>
          <t xml:space="preserve"> 784K</t>
        </is>
      </c>
      <c r="F111">
        <f>HYPERLINK("https://m.media-amazon.com/images/M/MV5BNzkxODk0NjEtYjc4Mi00ZDI0LTgyYjEtYzc1NDkxY2YzYTgyXkEyXkFqcGdeQXVyNzkwMjQ5NzM@._V1_QL75_UX140_CR0,1,140,207_.jpg", "https://m.media-amazon.com/images/M/MV5BNzkxODk0NjEtYjc4Mi00ZDI0LTgyYjEtYzc1NDkxY2YzYTgyXkEyXkFqcGdeQXVyNzkwMjQ5NzM@._V1_QL75_UX140_CR0,1,140,207_.jpg")</f>
        <v/>
      </c>
    </row>
    <row r="112">
      <c r="A112" t="n">
        <v>111</v>
      </c>
      <c r="B112" t="inlineStr">
        <is>
          <t xml:space="preserve"> A Clockwork Orange</t>
        </is>
      </c>
      <c r="C112" t="n">
        <v>1971</v>
      </c>
      <c r="D112" t="inlineStr">
        <is>
          <t>8.3 (875K)</t>
        </is>
      </c>
      <c r="E112" t="inlineStr">
        <is>
          <t xml:space="preserve"> 875K</t>
        </is>
      </c>
      <c r="F112">
        <f>HYPERLINK("https://m.media-amazon.com/images/M/MV5BMTY3MjM1Mzc4N15BMl5BanBnXkFtZTgwODM0NzAxMDE@._V1_QL75_UX140_CR0,0,140,207_.jpg", "https://m.media-amazon.com/images/M/MV5BMTY3MjM1Mzc4N15BMl5BanBnXkFtZTgwODM0NzAxMDE@._V1_QL75_UX140_CR0,0,140,207_.jpg")</f>
        <v/>
      </c>
    </row>
    <row r="113">
      <c r="A113" t="n">
        <v>112</v>
      </c>
      <c r="B113" t="inlineStr">
        <is>
          <t xml:space="preserve"> Heat</t>
        </is>
      </c>
      <c r="C113" t="n">
        <v>1995</v>
      </c>
      <c r="D113" t="inlineStr">
        <is>
          <t>8.3 (712K)</t>
        </is>
      </c>
      <c r="E113" t="inlineStr">
        <is>
          <t xml:space="preserve"> 712K</t>
        </is>
      </c>
      <c r="F113">
        <f>HYPERLINK("https://m.media-amazon.com/images/M/MV5BYjZjNTJlZGUtZTE1Ny00ZDc4LTgwYjUtMzk0NDgwYzZjYTk1XkEyXkFqcGdeQXVyNjU0OTQ0OTY@._V1_QL75_UY207_CR2,0,140,207_.jpg", "https://m.media-amazon.com/images/M/MV5BYjZjNTJlZGUtZTE1Ny00ZDc4LTgwYjUtMzk0NDgwYzZjYTk1XkEyXkFqcGdeQXVyNjU0OTQ0OTY@._V1_QL75_UY207_CR2,0,140,207_.jpg")</f>
        <v/>
      </c>
    </row>
    <row r="114">
      <c r="A114" t="n">
        <v>113</v>
      </c>
      <c r="B114" t="inlineStr">
        <is>
          <t xml:space="preserve"> Up</t>
        </is>
      </c>
      <c r="C114" t="n">
        <v>2009</v>
      </c>
      <c r="D114" t="inlineStr">
        <is>
          <t>8.3 (1.1M)</t>
        </is>
      </c>
      <c r="E114" t="inlineStr">
        <is>
          <t xml:space="preserve"> 1.1M</t>
        </is>
      </c>
      <c r="F114">
        <f>HYPERLINK("https://m.media-amazon.com/images/M/MV5BYjBkM2RjMzItM2M3Ni00N2NjLWE3NzMtMGY4MzE4MDAzMTRiXkEyXkFqcGdeQXVyNDUzOTQ5MjY@._V1_QL75_UX140_CR0,0,140,207_.jpg", "https://m.media-amazon.com/images/M/MV5BYjBkM2RjMzItM2M3Ni00N2NjLWE3NzMtMGY4MzE4MDAzMTRiXkEyXkFqcGdeQXVyNDUzOTQ5MjY@._V1_QL75_UX140_CR0,0,140,207_.jpg")</f>
        <v/>
      </c>
    </row>
    <row r="115">
      <c r="A115" t="n">
        <v>114</v>
      </c>
      <c r="B115" t="inlineStr">
        <is>
          <t xml:space="preserve"> To Kill a Mockingbird</t>
        </is>
      </c>
      <c r="C115" t="n">
        <v>1962</v>
      </c>
      <c r="D115" t="inlineStr">
        <is>
          <t>8.3 (331K)</t>
        </is>
      </c>
      <c r="E115" t="inlineStr">
        <is>
          <t xml:space="preserve"> 331K</t>
        </is>
      </c>
      <c r="F115">
        <f>HYPERLINK("https://m.media-amazon.com/images/M/MV5BNmVmYzcwNzMtMWM1NS00MWIyLThlMDEtYzUwZDgzODE1NmE2XkEyXkFqcGdeQXVyNzkwMjQ5NzM@._V1_QL75_UX140_CR0,3,140,207_.jpg", "https://m.media-amazon.com/images/M/MV5BNmVmYzcwNzMtMWM1NS00MWIyLThlMDEtYzUwZDgzODE1NmE2XkEyXkFqcGdeQXVyNzkwMjQ5NzM@._V1_QL75_UX140_CR0,3,140,207_.jpg")</f>
        <v/>
      </c>
    </row>
    <row r="116">
      <c r="A116" t="n">
        <v>115</v>
      </c>
      <c r="B116" t="inlineStr">
        <is>
          <t xml:space="preserve"> The Sting</t>
        </is>
      </c>
      <c r="C116" t="n">
        <v>1973</v>
      </c>
      <c r="D116" t="inlineStr">
        <is>
          <t>8.3 (278K)</t>
        </is>
      </c>
      <c r="E116" t="inlineStr">
        <is>
          <t xml:space="preserve"> 278K</t>
        </is>
      </c>
      <c r="F116">
        <f>HYPERLINK("https://m.media-amazon.com/images/M/MV5BNGU3NjQ4YTMtZGJjOS00YTQ3LThmNmItMTI5MDE2ODI3NzY3XkEyXkFqcGdeQXVyMjUzOTY1NTc@._V1_QL75_UX140_CR0,3,140,207_.jpg", "https://m.media-amazon.com/images/M/MV5BNGU3NjQ4YTMtZGJjOS00YTQ3LThmNmItMTI5MDE2ODI3NzY3XkEyXkFqcGdeQXVyMjUzOTY1NTc@._V1_QL75_UX140_CR0,3,140,207_.jpg")</f>
        <v/>
      </c>
    </row>
    <row r="117">
      <c r="A117" t="n">
        <v>116</v>
      </c>
      <c r="B117" t="inlineStr">
        <is>
          <t xml:space="preserve"> Jodaeiye Nader Az Simin</t>
        </is>
      </c>
      <c r="C117" t="n">
        <v>2011</v>
      </c>
      <c r="D117" t="inlineStr">
        <is>
          <t>8.3 (257K)</t>
        </is>
      </c>
      <c r="E117" t="inlineStr">
        <is>
          <t xml:space="preserve"> 257K</t>
        </is>
      </c>
      <c r="F117">
        <f>HYPERLINK("https://m.media-amazon.com/images/M/MV5BN2JmMjViMjMtZTM5Mi00ZGZkLTk5YzctZDg5MjFjZDE4NjNkXkEyXkFqcGdeQXVyMTMxODk2OTU@._V1_QL75_UX140_CR0,0,140,207_.jpg", "https://m.media-amazon.com/images/M/MV5BN2JmMjViMjMtZTM5Mi00ZGZkLTk5YzctZDg5MjFjZDE4NjNkXkEyXkFqcGdeQXVyMTMxODk2OTU@._V1_QL75_UX140_CR0,0,140,207_.jpg")</f>
        <v/>
      </c>
    </row>
    <row r="118">
      <c r="A118" t="n">
        <v>117</v>
      </c>
      <c r="B118" t="inlineStr">
        <is>
          <t xml:space="preserve"> Indiana Jones and the Last Crusade</t>
        </is>
      </c>
      <c r="C118" t="n">
        <v>1989</v>
      </c>
      <c r="D118" t="inlineStr">
        <is>
          <t>8.2 (806K)</t>
        </is>
      </c>
      <c r="E118" t="inlineStr">
        <is>
          <t xml:space="preserve"> 806K</t>
        </is>
      </c>
      <c r="F118">
        <f>HYPERLINK("https://m.media-amazon.com/images/M/MV5BY2Q0ODg4ZmItNDZiYi00ZWY5LTg2NzctNmYwZjA5OThmNzE1XkEyXkFqcGdeQXVyMjM4MzQ4OTQ@._V1_QL75_UX140_CR0,0,140,207_.jpg", "https://m.media-amazon.com/images/M/MV5BY2Q0ODg4ZmItNDZiYi00ZWY5LTg2NzctNmYwZjA5OThmNzE1XkEyXkFqcGdeQXVyMjM4MzQ4OTQ@._V1_QL75_UX140_CR0,0,140,207_.jpg")</f>
        <v/>
      </c>
    </row>
    <row r="119">
      <c r="A119" t="n">
        <v>118</v>
      </c>
      <c r="B119" t="inlineStr">
        <is>
          <t xml:space="preserve"> Die Hard</t>
        </is>
      </c>
      <c r="C119" t="n">
        <v>1988</v>
      </c>
      <c r="D119" t="inlineStr">
        <is>
          <t>8.2 (939K)</t>
        </is>
      </c>
      <c r="E119" t="inlineStr">
        <is>
          <t xml:space="preserve"> 939K</t>
        </is>
      </c>
      <c r="F119">
        <f>HYPERLINK("https://m.media-amazon.com/images/M/MV5BZjRlNDUxZjAtOGQ4OC00OTNlLTgxNmQtYTBmMDgwZmNmNjkxXkEyXkFqcGdeQXVyNzkwMjQ5NzM@._V1_QL75_UX140_CR0,1,140,207_.jpg", "https://m.media-amazon.com/images/M/MV5BZjRlNDUxZjAtOGQ4OC00OTNlLTgxNmQtYTBmMDgwZmNmNjkxXkEyXkFqcGdeQXVyNzkwMjQ5NzM@._V1_QL75_UX140_CR0,1,140,207_.jpg")</f>
        <v/>
      </c>
    </row>
    <row r="120">
      <c r="A120" t="n">
        <v>119</v>
      </c>
      <c r="B120" t="inlineStr">
        <is>
          <t xml:space="preserve"> Hamilton</t>
        </is>
      </c>
      <c r="C120" t="n">
        <v>2020</v>
      </c>
      <c r="D120" t="inlineStr">
        <is>
          <t>8.3 (111K)</t>
        </is>
      </c>
      <c r="E120" t="inlineStr">
        <is>
          <t xml:space="preserve"> 111K</t>
        </is>
      </c>
      <c r="F120">
        <f>HYPERLINK("https://m.media-amazon.com/images/M/MV5BNjViNWRjYWEtZTI0NC00N2E3LTk0NGQtMjY4NTM3OGNkZjY0XkEyXkFqcGdeQXVyMjUxMTY3ODM@._V1_QL75_UX140_CR0,0,140,207_.jpg", "https://m.media-amazon.com/images/M/MV5BNjViNWRjYWEtZTI0NC00N2E3LTk0NGQtMjY4NTM3OGNkZjY0XkEyXkFqcGdeQXVyMjUxMTY3ODM@._V1_QL75_UX140_CR0,0,140,207_.jpg")</f>
        <v/>
      </c>
    </row>
    <row r="121">
      <c r="A121" t="n">
        <v>120</v>
      </c>
      <c r="B121" t="inlineStr">
        <is>
          <t xml:space="preserve"> Metropolis</t>
        </is>
      </c>
      <c r="C121" t="n">
        <v>1927</v>
      </c>
      <c r="D121" t="inlineStr">
        <is>
          <t>8.3 (184K)</t>
        </is>
      </c>
      <c r="E121" t="inlineStr">
        <is>
          <t xml:space="preserve"> 184K</t>
        </is>
      </c>
      <c r="F121">
        <f>HYPERLINK("https://m.media-amazon.com/images/M/MV5BMTg5YWIyMWUtZDY5My00Zjc1LTljOTctYmI0MWRmY2M2NmRkXkEyXkFqcGdeQXVyMTMxODk2OTU@._V1_QL75_UY207_CR0,0,140,207_.jpg", "https://m.media-amazon.com/images/M/MV5BMTg5YWIyMWUtZDY5My00Zjc1LTljOTctYmI0MWRmY2M2NmRkXkEyXkFqcGdeQXVyMTMxODk2OTU@._V1_QL75_UY207_CR0,0,140,207_.jpg")</f>
        <v/>
      </c>
    </row>
    <row r="122">
      <c r="A122" t="n">
        <v>121</v>
      </c>
      <c r="B122" t="inlineStr">
        <is>
          <t xml:space="preserve"> Taare Zameen Par</t>
        </is>
      </c>
      <c r="C122" t="n">
        <v>2007</v>
      </c>
      <c r="D122" t="inlineStr">
        <is>
          <t>8.3 (205K)</t>
        </is>
      </c>
      <c r="E122" t="inlineStr">
        <is>
          <t xml:space="preserve"> 205K</t>
        </is>
      </c>
      <c r="F122">
        <f>HYPERLINK("https://m.media-amazon.com/images/M/MV5BNTVmYTk2NjAtYzY3MS00YjFjLTlkYzktYzg3YzMyZDQyOWRiXkEyXkFqcGdeQXVyNjQ2MjQ5NzM@._V1_QL75_UY207_CR2,0,140,207_.jpg", "https://m.media-amazon.com/images/M/MV5BNTVmYTk2NjAtYzY3MS00YjFjLTlkYzktYzg3YzMyZDQyOWRiXkEyXkFqcGdeQXVyNjQ2MjQ5NzM@._V1_QL75_UY207_CR2,0,140,207_.jpg")</f>
        <v/>
      </c>
    </row>
    <row r="123">
      <c r="A123" t="n">
        <v>122</v>
      </c>
      <c r="B123" t="inlineStr">
        <is>
          <t xml:space="preserve"> Snatch</t>
        </is>
      </c>
      <c r="C123" t="n">
        <v>2000</v>
      </c>
      <c r="D123" t="inlineStr">
        <is>
          <t>8.2 (902K)</t>
        </is>
      </c>
      <c r="E123" t="inlineStr">
        <is>
          <t xml:space="preserve"> 902K</t>
        </is>
      </c>
      <c r="F123">
        <f>HYPERLINK("https://m.media-amazon.com/images/M/MV5BMTA2NDYxOGYtYjU1Mi00Y2QzLTgxMTQtMWI1MGI0ZGQ5MmU4XkEyXkFqcGdeQXVyNDk3NzU2MTQ@._V1_QL75_UY207_CR1,0,140,207_.jpg", "https://m.media-amazon.com/images/M/MV5BMTA2NDYxOGYtYjU1Mi00Y2QzLTgxMTQtMWI1MGI0ZGQ5MmU4XkEyXkFqcGdeQXVyNDk3NzU2MTQ@._V1_QL75_UY207_CR1,0,140,207_.jpg")</f>
        <v/>
      </c>
    </row>
    <row r="124">
      <c r="A124" t="n">
        <v>123</v>
      </c>
      <c r="B124" t="inlineStr">
        <is>
          <t xml:space="preserve"> Confidential</t>
        </is>
      </c>
      <c r="C124" t="n">
        <v>1997</v>
      </c>
      <c r="D124" t="inlineStr">
        <is>
          <t>8.2 (613K)</t>
        </is>
      </c>
      <c r="E124" t="inlineStr">
        <is>
          <t xml:space="preserve"> 613K</t>
        </is>
      </c>
      <c r="F124">
        <f>HYPERLINK("https://m.media-amazon.com/images/M/MV5BYzljNmE2M2ItNTZlZC00YmQxLTkyMjctNjQ2OTJmY2U4NmVkXkEyXkFqcGdeQXVyNTA4NzY1MzY@._V1_QL75_UY207_CR3,0,140,207_.jpg", "https://m.media-amazon.com/images/M/MV5BYzljNmE2M2ItNTZlZC00YmQxLTkyMjctNjQ2OTJmY2U4NmVkXkEyXkFqcGdeQXVyNTA4NzY1MzY@._V1_QL75_UY207_CR3,0,140,207_.jpg")</f>
        <v/>
      </c>
    </row>
    <row r="125">
      <c r="A125" t="n">
        <v>124</v>
      </c>
      <c r="B125" t="inlineStr">
        <is>
          <t xml:space="preserve"> Ladri Di Biciclette</t>
        </is>
      </c>
      <c r="C125" t="n">
        <v>1948</v>
      </c>
      <c r="D125" t="inlineStr">
        <is>
          <t>8.3 (174K)</t>
        </is>
      </c>
      <c r="E125" t="inlineStr">
        <is>
          <t xml:space="preserve"> 174K</t>
        </is>
      </c>
      <c r="F125">
        <f>HYPERLINK("https://m.media-amazon.com/images/M/MV5BNmI1ODdjODctMDlmMC00ZWViLWI5MzYtYzRhNDdjYmM3MzFjXkEyXkFqcGdeQXVyMTMxODk2OTU@._V1_QL75_UY207_CR2,0,140,207_.jpg", "https://m.media-amazon.com/images/M/MV5BNmI1ODdjODctMDlmMC00ZWViLWI5MzYtYzRhNDdjYmM3MzFjXkEyXkFqcGdeQXVyMTMxODk2OTU@._V1_QL75_UY207_CR2,0,140,207_.jpg")</f>
        <v/>
      </c>
    </row>
    <row r="126">
      <c r="A126" t="n">
        <v>125</v>
      </c>
      <c r="B126" t="inlineStr">
        <is>
          <t xml:space="preserve"> 1917</t>
        </is>
      </c>
      <c r="C126" t="n">
        <v>2019</v>
      </c>
      <c r="D126" t="inlineStr">
        <is>
          <t>8.2 (665K)</t>
        </is>
      </c>
      <c r="E126" t="inlineStr">
        <is>
          <t xml:space="preserve"> 665K</t>
        </is>
      </c>
      <c r="F126">
        <f>HYPERLINK("https://m.media-amazon.com/images/M/MV5BOTdmNTFjNDEtNzg0My00ZjkxLTg1ZDAtZTdkMDc2ZmFiNWQ1XkEyXkFqcGdeQXVyNTAzNzgwNTg@._V1_QL75_UX140_CR0,7,140,207_.jpg", "https://m.media-amazon.com/images/M/MV5BOTdmNTFjNDEtNzg0My00ZjkxLTg1ZDAtZTdkMDc2ZmFiNWQ1XkEyXkFqcGdeQXVyNTAzNzgwNTg@._V1_QL75_UX140_CR0,7,140,207_.jpg")</f>
        <v/>
      </c>
    </row>
    <row r="127">
      <c r="A127" t="n">
        <v>126</v>
      </c>
      <c r="B127" t="inlineStr">
        <is>
          <t xml:space="preserve"> Taxi Driver</t>
        </is>
      </c>
      <c r="C127" t="n">
        <v>1976</v>
      </c>
      <c r="D127" t="inlineStr">
        <is>
          <t>8.2 (911K)</t>
        </is>
      </c>
      <c r="E127" t="inlineStr">
        <is>
          <t xml:space="preserve"> 911K</t>
        </is>
      </c>
      <c r="F127">
        <f>HYPERLINK("https://m.media-amazon.com/images/M/MV5BM2M1MmVhNDgtNmI0YS00ZDNmLTkyNjctNTJiYTQ2N2NmYzc2XkEyXkFqcGdeQXVyNzkwMjQ5NzM@._V1_QL75_UX140_CR0,3,140,207_.jpg", "https://m.media-amazon.com/images/M/MV5BM2M1MmVhNDgtNmI0YS00ZDNmLTkyNjctNTJiYTQ2N2NmYzc2XkEyXkFqcGdeQXVyNzkwMjQ5NzM@._V1_QL75_UX140_CR0,3,140,207_.jpg")</f>
        <v/>
      </c>
    </row>
    <row r="128">
      <c r="A128" t="n">
        <v>127</v>
      </c>
      <c r="B128" t="inlineStr">
        <is>
          <t xml:space="preserve"> Der Untergang</t>
        </is>
      </c>
      <c r="C128" t="n">
        <v>2004</v>
      </c>
      <c r="D128" t="inlineStr">
        <is>
          <t>8.2 (373K)</t>
        </is>
      </c>
      <c r="E128" t="inlineStr">
        <is>
          <t xml:space="preserve"> 373K</t>
        </is>
      </c>
      <c r="F128">
        <f>HYPERLINK("https://m.media-amazon.com/images/M/MV5BMTU0NTU5NTAyMl5BMl5BanBnXkFtZTYwNzYwMDg2._V1_QL75_UY207_CR1,0,140,207_.jpg", "https://m.media-amazon.com/images/M/MV5BMTU0NTU5NTAyMl5BMl5BanBnXkFtZTYwNzYwMDg2._V1_QL75_UY207_CR1,0,140,207_.jpg")</f>
        <v/>
      </c>
    </row>
    <row r="129">
      <c r="A129" t="n">
        <v>128</v>
      </c>
      <c r="B129" t="inlineStr">
        <is>
          <t xml:space="preserve"> Dangal</t>
        </is>
      </c>
      <c r="C129" t="n">
        <v>2016</v>
      </c>
      <c r="D129" t="inlineStr">
        <is>
          <t>8.3 (208K)</t>
        </is>
      </c>
      <c r="E129" t="inlineStr">
        <is>
          <t xml:space="preserve"> 208K</t>
        </is>
      </c>
      <c r="F129">
        <f>HYPERLINK("https://m.media-amazon.com/images/M/MV5BMTQ4MzQzMzM2Nl5BMl5BanBnXkFtZTgwMTQ1NzU3MDI@._V1_QL75_UY207_CR4,0,140,207_.jpg", "https://m.media-amazon.com/images/M/MV5BMTQ4MzQzMzM2Nl5BMl5BanBnXkFtZTgwMTQ1NzU3MDI@._V1_QL75_UY207_CR4,0,140,207_.jpg")</f>
        <v/>
      </c>
    </row>
    <row r="130">
      <c r="A130" t="n">
        <v>129</v>
      </c>
      <c r="B130" t="inlineStr">
        <is>
          <t xml:space="preserve"> Per qualche dollaro in più</t>
        </is>
      </c>
      <c r="C130" t="n">
        <v>1965</v>
      </c>
      <c r="D130" t="inlineStr">
        <is>
          <t>8.2 (272K)</t>
        </is>
      </c>
      <c r="E130" t="inlineStr">
        <is>
          <t xml:space="preserve"> 272K</t>
        </is>
      </c>
      <c r="F130">
        <f>HYPERLINK("https://m.media-amazon.com/images/M/MV5BMzJlZTNkYjQtMTE1OS00YTJlLTgxNjItYzg4NTllODdkMzBiXkEyXkFqcGdeQXVyMjUzOTY1NTc@._V1_QL75_UX140_CR0,3,140,207_.jpg", "https://m.media-amazon.com/images/M/MV5BMzJlZTNkYjQtMTE1OS00YTJlLTgxNjItYzg4NTllODdkMzBiXkEyXkFqcGdeQXVyMjUzOTY1NTc@._V1_QL75_UX140_CR0,3,140,207_.jpg")</f>
        <v/>
      </c>
    </row>
    <row r="131">
      <c r="A131" t="n">
        <v>130</v>
      </c>
      <c r="B131" t="inlineStr">
        <is>
          <t xml:space="preserve"> Batman Begins</t>
        </is>
      </c>
      <c r="C131" t="n">
        <v>2005</v>
      </c>
      <c r="D131" t="inlineStr">
        <is>
          <t>8.2 (1.6M)</t>
        </is>
      </c>
      <c r="E131" t="inlineStr">
        <is>
          <t xml:space="preserve"> 1.6M</t>
        </is>
      </c>
      <c r="F131">
        <f>HYPERLINK("https://m.media-amazon.com/images/M/MV5BOTY4YjI2N2MtYmFlMC00ZjcyLTg3YjEtMDQyM2ZjYzQ5YWFkXkEyXkFqcGdeQXVyMTQxNzMzNDI@._V1_QL75_UY207_CR0,0,140,207_.jpg", "https://m.media-amazon.com/images/M/MV5BOTY4YjI2N2MtYmFlMC00ZjcyLTg3YjEtMDQyM2ZjYzQ5YWFkXkEyXkFqcGdeQXVyMTQxNzMzNDI@._V1_QL75_UY207_CR0,0,140,207_.jpg")</f>
        <v/>
      </c>
    </row>
    <row r="132">
      <c r="A132" t="n">
        <v>131</v>
      </c>
      <c r="B132" t="inlineStr">
        <is>
          <t xml:space="preserve"> Some Like It Hot</t>
        </is>
      </c>
      <c r="C132" t="n">
        <v>1959</v>
      </c>
      <c r="D132" t="inlineStr">
        <is>
          <t>8.2 (282K)</t>
        </is>
      </c>
      <c r="E132" t="inlineStr">
        <is>
          <t xml:space="preserve"> 282K</t>
        </is>
      </c>
      <c r="F132">
        <f>HYPERLINK("https://m.media-amazon.com/images/M/MV5BNzAyOGIxYjAtMGY2NC00ZTgyLWIwMWEtYzY0OWQ4NDFjOTc5XkEyXkFqcGdeQXVyNjU0OTQ0OTY@._V1_QL75_UX140_CR0,5,140,207_.jpg", "https://m.media-amazon.com/images/M/MV5BNzAyOGIxYjAtMGY2NC00ZTgyLWIwMWEtYzY0OWQ4NDFjOTc5XkEyXkFqcGdeQXVyNjU0OTQ0OTY@._V1_QL75_UX140_CR0,5,140,207_.jpg")</f>
        <v/>
      </c>
    </row>
    <row r="133">
      <c r="A133" t="n">
        <v>132</v>
      </c>
      <c r="B133" t="inlineStr">
        <is>
          <t xml:space="preserve"> The Wolf of Wall Street</t>
        </is>
      </c>
      <c r="C133" t="n">
        <v>2013</v>
      </c>
      <c r="D133" t="inlineStr">
        <is>
          <t>8.2 (1.6M)</t>
        </is>
      </c>
      <c r="E133" t="inlineStr">
        <is>
          <t xml:space="preserve"> 1.6M</t>
        </is>
      </c>
      <c r="F133">
        <f>HYPERLINK("https://m.media-amazon.com/images/M/MV5BMjIxMjgxNTk0MF5BMl5BanBnXkFtZTgwNjIyOTg2MDE@._V1_QL75_UX140_CR0,0,140,207_.jpg", "https://m.media-amazon.com/images/M/MV5BMjIxMjgxNTk0MF5BMl5BanBnXkFtZTgwNjIyOTg2MDE@._V1_QL75_UX140_CR0,0,140,207_.jpg")</f>
        <v/>
      </c>
    </row>
    <row r="134">
      <c r="A134" t="n">
        <v>133</v>
      </c>
      <c r="B134" t="inlineStr">
        <is>
          <t xml:space="preserve"> The Kid</t>
        </is>
      </c>
      <c r="C134" t="n">
        <v>1921</v>
      </c>
      <c r="D134" t="inlineStr">
        <is>
          <t>8.2 (134K)</t>
        </is>
      </c>
      <c r="E134" t="inlineStr">
        <is>
          <t xml:space="preserve"> 134K</t>
        </is>
      </c>
      <c r="F134">
        <f>HYPERLINK("https://m.media-amazon.com/images/M/MV5BZjhhMThhNDItNTY2MC00MmU1LTliNDEtNDdhZjdlNTY5ZDQ1XkEyXkFqcGdeQXVyNjc1NTYyMjg@._V1_QL75_UX140_CR0,2,140,207_.jpg", "https://m.media-amazon.com/images/M/MV5BZjhhMThhNDItNTY2MC00MmU1LTliNDEtNDdhZjdlNTY5ZDQ1XkEyXkFqcGdeQXVyNjc1NTYyMjg@._V1_QL75_UX140_CR0,2,140,207_.jpg")</f>
        <v/>
      </c>
    </row>
    <row r="135">
      <c r="A135" t="n">
        <v>134</v>
      </c>
      <c r="B135" t="inlineStr">
        <is>
          <t xml:space="preserve"> Green Book</t>
        </is>
      </c>
      <c r="C135" t="n">
        <v>2018</v>
      </c>
      <c r="D135" t="inlineStr">
        <is>
          <t>8.2 (558K)</t>
        </is>
      </c>
      <c r="E135" t="inlineStr">
        <is>
          <t xml:space="preserve"> 558K</t>
        </is>
      </c>
      <c r="F135">
        <f>HYPERLINK("https://m.media-amazon.com/images/M/MV5BYzIzYmJlYTYtNGNiYy00N2EwLTk4ZjItMGYyZTJiOTVkM2RlXkEyXkFqcGdeQXVyODY1NDk1NjE@._V1_QL75_UX140_CR0,1,140,207_.jpg", "https://m.media-amazon.com/images/M/MV5BYzIzYmJlYTYtNGNiYy00N2EwLTk4ZjItMGYyZTJiOTVkM2RlXkEyXkFqcGdeQXVyODY1NDk1NjE@._V1_QL75_UX140_CR0,1,140,207_.jpg")</f>
        <v/>
      </c>
    </row>
    <row r="136">
      <c r="A136" t="n">
        <v>135</v>
      </c>
      <c r="B136" t="inlineStr">
        <is>
          <t xml:space="preserve"> The Father</t>
        </is>
      </c>
      <c r="C136" t="n">
        <v>2020</v>
      </c>
      <c r="D136" t="inlineStr">
        <is>
          <t>8.2 (188K)</t>
        </is>
      </c>
      <c r="E136" t="inlineStr">
        <is>
          <t xml:space="preserve"> 188K</t>
        </is>
      </c>
      <c r="F136">
        <f>HYPERLINK("https://m.media-amazon.com/images/M/MV5BZGJhNWRiOWQtMjI4OS00ZjcxLTgwMTAtMzQ2ODkxY2JkOTVlXkEyXkFqcGdeQXVyMTkxNjUyNQ@@._V1_QL75_UX140_CR0,0,140,207_.jpg", "https://m.media-amazon.com/images/M/MV5BZGJhNWRiOWQtMjI4OS00ZjcxLTgwMTAtMzQ2ODkxY2JkOTVlXkEyXkFqcGdeQXVyMTkxNjUyNQ@@._V1_QL75_UX140_CR0,0,140,207_.jpg")</f>
        <v/>
      </c>
    </row>
    <row r="137">
      <c r="A137" t="n">
        <v>136</v>
      </c>
      <c r="B137" t="inlineStr">
        <is>
          <t xml:space="preserve"> Top Gun: Maverick</t>
        </is>
      </c>
      <c r="C137" t="n">
        <v>2022</v>
      </c>
      <c r="D137" t="inlineStr">
        <is>
          <t>8.3 (676K)</t>
        </is>
      </c>
      <c r="E137" t="inlineStr">
        <is>
          <t xml:space="preserve"> 676K</t>
        </is>
      </c>
      <c r="F137">
        <f>HYPERLINK("https://m.media-amazon.com/images/M/MV5BZWYzOGEwNTgtNWU3NS00ZTQ0LWJkODUtMmVhMjIwMjA1ZmQwXkEyXkFqcGdeQXVyMjkwOTAyMDU@._V1_QL75_UX140_CR0,0,140,207_.jpg", "https://m.media-amazon.com/images/M/MV5BZWYzOGEwNTgtNWU3NS00ZTQ0LWJkODUtMmVhMjIwMjA1ZmQwXkEyXkFqcGdeQXVyMjkwOTAyMDU@._V1_QL75_UX140_CR0,0,140,207_.jpg")</f>
        <v/>
      </c>
    </row>
    <row r="138">
      <c r="A138" t="n">
        <v>137</v>
      </c>
      <c r="B138" t="inlineStr">
        <is>
          <t xml:space="preserve"> Judgment at Nuremberg</t>
        </is>
      </c>
      <c r="C138" t="n">
        <v>1961</v>
      </c>
      <c r="D138" t="inlineStr">
        <is>
          <t>8.3 (84K)</t>
        </is>
      </c>
      <c r="E138" t="inlineStr">
        <is>
          <t xml:space="preserve"> 84K</t>
        </is>
      </c>
      <c r="F138">
        <f>HYPERLINK("https://m.media-amazon.com/images/M/MV5BNDc2ODQ5NTE2MV5BMl5BanBnXkFtZTcwODExMjUyNA@@._V1_QL75_UX140_CR0,1,140,207_.jpg", "https://m.media-amazon.com/images/M/MV5BNDc2ODQ5NTE2MV5BMl5BanBnXkFtZTcwODExMjUyNA@@._V1_QL75_UX140_CR0,1,140,207_.jpg")</f>
        <v/>
      </c>
    </row>
    <row r="139">
      <c r="A139" t="n">
        <v>138</v>
      </c>
      <c r="B139" t="inlineStr">
        <is>
          <t xml:space="preserve"> All About Eve</t>
        </is>
      </c>
      <c r="C139" t="n">
        <v>1950</v>
      </c>
      <c r="D139" t="inlineStr">
        <is>
          <t>8.2 (138K)</t>
        </is>
      </c>
      <c r="E139" t="inlineStr">
        <is>
          <t xml:space="preserve"> 138K</t>
        </is>
      </c>
      <c r="F139">
        <f>HYPERLINK("https://m.media-amazon.com/images/M/MV5BYmE1M2Y3NTYtYTI0Mi00N2JlLTkzMzItOTY1MTlhNWNkMDgzXkEyXkFqcGdeQXVyMTUzMDUzNTI3._V1_QL75_UX140_CR0,2,140,207_.jpg", "https://m.media-amazon.com/images/M/MV5BYmE1M2Y3NTYtYTI0Mi00N2JlLTkzMzItOTY1MTlhNWNkMDgzXkEyXkFqcGdeQXVyMTUzMDUzNTI3._V1_QL75_UX140_CR0,2,140,207_.jpg")</f>
        <v/>
      </c>
    </row>
    <row r="140">
      <c r="A140" t="n">
        <v>139</v>
      </c>
      <c r="B140" t="inlineStr">
        <is>
          <t xml:space="preserve"> The Truman Show</t>
        </is>
      </c>
      <c r="C140" t="n">
        <v>1998</v>
      </c>
      <c r="D140" t="inlineStr">
        <is>
          <t>8.2 (1.2M)</t>
        </is>
      </c>
      <c r="E140" t="inlineStr">
        <is>
          <t xml:space="preserve"> 1.2M</t>
        </is>
      </c>
      <c r="F140">
        <f>HYPERLINK("https://m.media-amazon.com/images/M/MV5BMDIzODcyY2EtMmY2MC00ZWVlLTgwMzAtMjQwOWUyNmJjNTYyXkEyXkFqcGdeQXVyNDk3NzU2MTQ@._V1_QL75_UX140_CR0,0,140,207_.jpg", "https://m.media-amazon.com/images/M/MV5BMDIzODcyY2EtMmY2MC00ZWVlLTgwMzAtMjQwOWUyNmJjNTYyXkEyXkFqcGdeQXVyNDk3NzU2MTQ@._V1_QL75_UX140_CR0,0,140,207_.jpg")</f>
        <v/>
      </c>
    </row>
    <row r="141">
      <c r="A141" t="n">
        <v>140</v>
      </c>
      <c r="B141" t="inlineStr">
        <is>
          <t xml:space="preserve"> There Will Be Blood</t>
        </is>
      </c>
      <c r="C141" t="n">
        <v>2007</v>
      </c>
      <c r="D141" t="inlineStr">
        <is>
          <t>8.2 (635K)</t>
        </is>
      </c>
      <c r="E141" t="inlineStr">
        <is>
          <t xml:space="preserve"> 635K</t>
        </is>
      </c>
      <c r="F141">
        <f>HYPERLINK("https://m.media-amazon.com/images/M/MV5BMjAxODQ4MDU5NV5BMl5BanBnXkFtZTcwMDU4MjU1MQ@@._V1_QL75_UX140_CR0,0,140,207_.jpg", "https://m.media-amazon.com/images/M/MV5BMjAxODQ4MDU5NV5BMl5BanBnXkFtZTcwMDU4MjU1MQ@@._V1_QL75_UX140_CR0,0,140,207_.jpg")</f>
        <v/>
      </c>
    </row>
    <row r="142">
      <c r="A142" t="n">
        <v>141</v>
      </c>
      <c r="B142" t="inlineStr">
        <is>
          <t xml:space="preserve"> Shutter Island</t>
        </is>
      </c>
      <c r="C142" t="n">
        <v>2010</v>
      </c>
      <c r="D142" t="inlineStr">
        <is>
          <t>8.2 (1.4M)</t>
        </is>
      </c>
      <c r="E142" t="inlineStr">
        <is>
          <t xml:space="preserve"> 1.4M</t>
        </is>
      </c>
      <c r="F142">
        <f>HYPERLINK("https://m.media-amazon.com/images/M/MV5BYzhiNDkyNzktNTZmYS00ZTBkLTk2MDAtM2U0YjU1MzgxZjgzXkEyXkFqcGdeQXVyMTMxODk2OTU@._V1_QL75_UX140_CR0,0,140,207_.jpg", "https://m.media-amazon.com/images/M/MV5BYzhiNDkyNzktNTZmYS00ZTBkLTk2MDAtM2U0YjU1MzgxZjgzXkEyXkFqcGdeQXVyMTMxODk2OTU@._V1_QL75_UX140_CR0,0,140,207_.jpg")</f>
        <v/>
      </c>
    </row>
    <row r="143">
      <c r="A143" t="n">
        <v>142</v>
      </c>
      <c r="B143" t="inlineStr">
        <is>
          <t xml:space="preserve"> Casino</t>
        </is>
      </c>
      <c r="C143" t="n">
        <v>1995</v>
      </c>
      <c r="D143" t="inlineStr">
        <is>
          <t>8.2 (559K)</t>
        </is>
      </c>
      <c r="E143" t="inlineStr">
        <is>
          <t xml:space="preserve"> 559K</t>
        </is>
      </c>
      <c r="F143">
        <f>HYPERLINK("https://m.media-amazon.com/images/M/MV5BMTcxOWYzNDYtYmM4YS00N2NkLTk0NTAtNjg1ODgwZjAxYzI3XkEyXkFqcGdeQXVyNTA4NzY1MzY@._V1_QL75_UX140_CR0,1,140,207_.jpg", "https://m.media-amazon.com/images/M/MV5BMTcxOWYzNDYtYmM4YS00N2NkLTk0NTAtNjg1ODgwZjAxYzI3XkEyXkFqcGdeQXVyNTA4NzY1MzY@._V1_QL75_UX140_CR0,1,140,207_.jpg")</f>
        <v/>
      </c>
    </row>
    <row r="144">
      <c r="A144" t="n">
        <v>143</v>
      </c>
      <c r="B144" t="inlineStr">
        <is>
          <t xml:space="preserve"> Ran</t>
        </is>
      </c>
      <c r="C144" t="n">
        <v>1985</v>
      </c>
      <c r="D144" t="inlineStr">
        <is>
          <t>8.2 (135K)</t>
        </is>
      </c>
      <c r="E144" t="inlineStr">
        <is>
          <t xml:space="preserve"> 135K</t>
        </is>
      </c>
      <c r="F144">
        <f>HYPERLINK("https://m.media-amazon.com/images/M/MV5BMmU1NGYwZWYtOWExNi00ZTEyLTgwMmUtM2ZlMDVjNWM4YjVlXkEyXkFqcGdeQXVyMjUzOTY1NTc@._V1_QL75_UX140_CR0,3,140,207_.jpg", "https://m.media-amazon.com/images/M/MV5BMmU1NGYwZWYtOWExNi00ZTEyLTgwMmUtM2ZlMDVjNWM4YjVlXkEyXkFqcGdeQXVyMjUzOTY1NTc@._V1_QL75_UX140_CR0,3,140,207_.jpg")</f>
        <v/>
      </c>
    </row>
    <row r="145">
      <c r="A145" t="n">
        <v>144</v>
      </c>
      <c r="B145" t="inlineStr">
        <is>
          <t xml:space="preserve"> Jurassic Park</t>
        </is>
      </c>
      <c r="C145" t="n">
        <v>1993</v>
      </c>
      <c r="D145" t="inlineStr">
        <is>
          <t>8.2 (1.1M)</t>
        </is>
      </c>
      <c r="E145" t="inlineStr">
        <is>
          <t xml:space="preserve"> 1.1M</t>
        </is>
      </c>
      <c r="F145">
        <f>HYPERLINK("https://m.media-amazon.com/images/M/MV5BMjM2MDgxMDg0Nl5BMl5BanBnXkFtZTgwNTM2OTM5NDE@._V1_QL75_UX140_CR0,1,140,207_.jpg", "https://m.media-amazon.com/images/M/MV5BMjM2MDgxMDg0Nl5BMl5BanBnXkFtZTgwNTM2OTM5NDE@._V1_QL75_UX140_CR0,1,140,207_.jpg")</f>
        <v/>
      </c>
    </row>
    <row r="146">
      <c r="A146" t="n">
        <v>145</v>
      </c>
      <c r="B146" t="inlineStr">
        <is>
          <t xml:space="preserve"> The Sixth Sense</t>
        </is>
      </c>
      <c r="C146" t="n">
        <v>1999</v>
      </c>
      <c r="D146" t="inlineStr">
        <is>
          <t>8.2 (1M)</t>
        </is>
      </c>
      <c r="E146" t="inlineStr">
        <is>
          <t xml:space="preserve"> 1M</t>
        </is>
      </c>
      <c r="F146">
        <f>HYPERLINK("https://m.media-amazon.com/images/M/MV5BMWM4NTFhYjctNzUyNi00NGMwLTk3NTYtMDIyNTZmMzRlYmQyXkEyXkFqcGdeQXVyMTAwMzUyOTc@._V1_QL75_UY207_CR0,0,140,207_.jpg", "https://m.media-amazon.com/images/M/MV5BMWM4NTFhYjctNzUyNi00NGMwLTk3NTYtMDIyNTZmMzRlYmQyXkEyXkFqcGdeQXVyMTAwMzUyOTc@._V1_QL75_UY207_CR0,0,140,207_.jpg")</f>
        <v/>
      </c>
    </row>
    <row r="147">
      <c r="A147" t="n">
        <v>146</v>
      </c>
      <c r="B147" t="inlineStr">
        <is>
          <t xml:space="preserve"> El Laberinto Del Fauno</t>
        </is>
      </c>
      <c r="C147" t="n">
        <v>2006</v>
      </c>
      <c r="D147" t="inlineStr">
        <is>
          <t>8.2 (699K)</t>
        </is>
      </c>
      <c r="E147" t="inlineStr">
        <is>
          <t xml:space="preserve"> 699K</t>
        </is>
      </c>
      <c r="F147">
        <f>HYPERLINK("https://m.media-amazon.com/images/M/MV5BMDBjOWYyMDQtOWRmOC00MDgxLWIxM2UtMTNjYzFiN2RkYTBlXkEyXkFqcGdeQXVyMTAyOTE2ODg0._V1_QL75_UY207_CR5,0,140,207_.jpg", "https://m.media-amazon.com/images/M/MV5BMDBjOWYyMDQtOWRmOC00MDgxLWIxM2UtMTNjYzFiN2RkYTBlXkEyXkFqcGdeQXVyMTAyOTE2ODg0._V1_QL75_UY207_CR5,0,140,207_.jpg")</f>
        <v/>
      </c>
    </row>
    <row r="148">
      <c r="A148" t="n">
        <v>147</v>
      </c>
      <c r="B148" t="inlineStr">
        <is>
          <t xml:space="preserve"> Unforgiven</t>
        </is>
      </c>
      <c r="C148" t="n">
        <v>1992</v>
      </c>
      <c r="D148" t="inlineStr">
        <is>
          <t>8.2 (433K)</t>
        </is>
      </c>
      <c r="E148" t="inlineStr">
        <is>
          <t xml:space="preserve"> 433K</t>
        </is>
      </c>
      <c r="F148">
        <f>HYPERLINK("https://m.media-amazon.com/images/M/MV5BODM3YWY4NmQtN2Y3Ni00OTg0LWFhZGQtZWE3ZWY4MTJlOWU4XkEyXkFqcGdeQXVyNjU0OTQ0OTY@._V1_QL75_UX140_CR0,1,140,207_.jpg", "https://m.media-amazon.com/images/M/MV5BODM3YWY4NmQtN2Y3Ni00OTg0LWFhZGQtZWE3ZWY4MTJlOWU4XkEyXkFqcGdeQXVyNjU0OTQ0OTY@._V1_QL75_UX140_CR0,1,140,207_.jpg")</f>
        <v/>
      </c>
    </row>
    <row r="149">
      <c r="A149" t="n">
        <v>148</v>
      </c>
      <c r="B149" t="inlineStr">
        <is>
          <t xml:space="preserve"> A Beautiful Mind</t>
        </is>
      </c>
      <c r="C149" t="n">
        <v>2001</v>
      </c>
      <c r="D149" t="inlineStr">
        <is>
          <t>8.2 (980K)</t>
        </is>
      </c>
      <c r="E149" t="inlineStr">
        <is>
          <t xml:space="preserve"> 980K</t>
        </is>
      </c>
      <c r="F149">
        <f>HYPERLINK("https://m.media-amazon.com/images/M/MV5BMzcwYWFkYzktZjAzNC00OGY1LWI4YTgtNzc5MzVjMDVmNjY0XkEyXkFqcGdeQXVyMTQxNzMzNDI@._V1_QL75_UX140_CR0,0,140,207_.jpg", "https://m.media-amazon.com/images/M/MV5BMzcwYWFkYzktZjAzNC00OGY1LWI4YTgtNzc5MzVjMDVmNjY0XkEyXkFqcGdeQXVyMTQxNzMzNDI@._V1_QL75_UX140_CR0,0,140,207_.jpg")</f>
        <v/>
      </c>
    </row>
    <row r="150">
      <c r="A150" t="n">
        <v>149</v>
      </c>
      <c r="B150" t="inlineStr">
        <is>
          <t xml:space="preserve"> No Country for Old Men</t>
        </is>
      </c>
      <c r="C150" t="n">
        <v>2007</v>
      </c>
      <c r="D150" t="inlineStr">
        <is>
          <t>8.2 (1M)</t>
        </is>
      </c>
      <c r="E150" t="inlineStr">
        <is>
          <t xml:space="preserve"> 1M</t>
        </is>
      </c>
      <c r="F150">
        <f>HYPERLINK("https://m.media-amazon.com/images/M/MV5BMDUzZDVjYTMtNmYzMS00YmYwLWI5ZjgtNjdmZWNjMWI0NDk5XkEyXkFqcGdeQXVyNTIzOTk5ODM@._V1_QL75_UX140_CR0,8,140,207_.jpg", "https://m.media-amazon.com/images/M/MV5BMDUzZDVjYTMtNmYzMS00YmYwLWI5ZjgtNjdmZWNjMWI0NDk5XkEyXkFqcGdeQXVyNTIzOTk5ODM@._V1_QL75_UX140_CR0,8,140,207_.jpg")</f>
        <v/>
      </c>
    </row>
    <row r="151">
      <c r="A151" t="n">
        <v>150</v>
      </c>
      <c r="B151" t="inlineStr">
        <is>
          <t xml:space="preserve"> The Treasure of the Sierra Madre</t>
        </is>
      </c>
      <c r="C151" t="n">
        <v>1948</v>
      </c>
      <c r="D151" t="inlineStr">
        <is>
          <t>8.2 (132K)</t>
        </is>
      </c>
      <c r="E151" t="inlineStr">
        <is>
          <t xml:space="preserve"> 132K</t>
        </is>
      </c>
      <c r="F151">
        <f>HYPERLINK("https://m.media-amazon.com/images/M/MV5BOTJlZWMxYzEtMjlkMS00ODE0LThlM2ItMDI3NGQ2YjhmMzkxXkEyXkFqcGdeQXVyMDI2NDg0NQ@@._V1_QL75_UX140_CR0,2,140,207_.jpg", "https://m.media-amazon.com/images/M/MV5BOTJlZWMxYzEtMjlkMS00ODE0LThlM2ItMDI3NGQ2YjhmMzkxXkEyXkFqcGdeQXVyMDI2NDg0NQ@@._V1_QL75_UX140_CR0,2,140,207_.jpg")</f>
        <v/>
      </c>
    </row>
    <row r="152">
      <c r="A152" t="n">
        <v>151</v>
      </c>
      <c r="B152" t="inlineStr">
        <is>
          <t xml:space="preserve"> The Thing</t>
        </is>
      </c>
      <c r="C152" t="n">
        <v>1982</v>
      </c>
      <c r="D152" t="inlineStr">
        <is>
          <t>8.2 (462K)</t>
        </is>
      </c>
      <c r="E152" t="inlineStr">
        <is>
          <t xml:space="preserve"> 462K</t>
        </is>
      </c>
      <c r="F152">
        <f>HYPERLINK("https://m.media-amazon.com/images/M/MV5BNGViZWZmM2EtNGYzZi00ZDAyLTk3ODMtNzIyZTBjN2Y1NmM1XkEyXkFqcGdeQXVyNTAyODkwOQ@@._V1_QL75_UX140_CR0,1,140,207_.jpg", "https://m.media-amazon.com/images/M/MV5BNGViZWZmM2EtNGYzZi00ZDAyLTk3ODMtNzIyZTBjN2Y1NmM1XkEyXkFqcGdeQXVyNTAyODkwOQ@@._V1_QL75_UX140_CR0,1,140,207_.jpg")</f>
        <v/>
      </c>
    </row>
    <row r="153">
      <c r="A153" t="n">
        <v>152</v>
      </c>
      <c r="B153" t="inlineStr">
        <is>
          <t xml:space="preserve"> Yojimbo</t>
        </is>
      </c>
      <c r="C153" t="n">
        <v>1961</v>
      </c>
      <c r="D153" t="inlineStr">
        <is>
          <t>8.2 (130K)</t>
        </is>
      </c>
      <c r="E153" t="inlineStr">
        <is>
          <t xml:space="preserve"> 130K</t>
        </is>
      </c>
      <c r="F153">
        <f>HYPERLINK("https://m.media-amazon.com/images/M/MV5BZThiZjAzZjgtNDU3MC00YThhLThjYWUtZGRkYjc2ZWZlOTVjXkEyXkFqcGdeQXVyNTA4NzY1MzY@._V1_QL75_UX140_CR0,1,140,207_.jpg", "https://m.media-amazon.com/images/M/MV5BZThiZjAzZjgtNDU3MC00YThhLThjYWUtZGRkYjc2ZWZlOTVjXkEyXkFqcGdeQXVyNTA4NzY1MzY@._V1_QL75_UX140_CR0,1,140,207_.jpg")</f>
        <v/>
      </c>
    </row>
    <row r="154">
      <c r="A154" t="n">
        <v>153</v>
      </c>
      <c r="B154" t="inlineStr">
        <is>
          <t xml:space="preserve"> 1</t>
        </is>
      </c>
      <c r="C154" t="n">
        <v>2003</v>
      </c>
      <c r="D154" t="inlineStr">
        <is>
          <t>8.2 (1.2M)</t>
        </is>
      </c>
      <c r="E154" t="inlineStr">
        <is>
          <t xml:space="preserve"> 1.2M</t>
        </is>
      </c>
      <c r="F154">
        <f>HYPERLINK("https://m.media-amazon.com/images/M/MV5BNzM3NDFhYTAtYmU5Mi00NGRmLTljYjgtMDkyODQ4MjNkMGY2XkEyXkFqcGdeQXVyNzkwMjQ5NzM@._V1_QL75_UX140_CR0,1,140,207_.jpg", "https://m.media-amazon.com/images/M/MV5BNzM3NDFhYTAtYmU5Mi00NGRmLTljYjgtMDkyODQ4MjNkMGY2XkEyXkFqcGdeQXVyNzkwMjQ5NzM@._V1_QL75_UX140_CR0,1,140,207_.jpg")</f>
        <v/>
      </c>
    </row>
    <row r="155">
      <c r="A155" t="n">
        <v>154</v>
      </c>
      <c r="B155" t="inlineStr">
        <is>
          <t xml:space="preserve"> Monty Python and the Holy Grail</t>
        </is>
      </c>
      <c r="C155" t="n">
        <v>1975</v>
      </c>
      <c r="D155" t="inlineStr">
        <is>
          <t>8.2 (567K)</t>
        </is>
      </c>
      <c r="E155" t="inlineStr">
        <is>
          <t xml:space="preserve"> 567K</t>
        </is>
      </c>
      <c r="F155">
        <f>HYPERLINK("https://m.media-amazon.com/images/M/MV5BN2IyNTE4YzUtZWU0Mi00MGIwLTgyMmQtMzQ4YzQxYWNlYWE2XkEyXkFqcGdeQXVyNjU0OTQ0OTY@._V1_QL75_UX140_CR0,1,140,207_.jpg", "https://m.media-amazon.com/images/M/MV5BN2IyNTE4YzUtZWU0Mi00MGIwLTgyMmQtMzQ4YzQxYWNlYWE2XkEyXkFqcGdeQXVyNjU0OTQ0OTY@._V1_QL75_UX140_CR0,1,140,207_.jpg")</f>
        <v/>
      </c>
    </row>
    <row r="156">
      <c r="A156" t="n">
        <v>155</v>
      </c>
      <c r="B156" t="inlineStr">
        <is>
          <t xml:space="preserve"> The Great Escape</t>
        </is>
      </c>
      <c r="C156" t="n">
        <v>1963</v>
      </c>
      <c r="D156" t="inlineStr">
        <is>
          <t>8.2 (257K)</t>
        </is>
      </c>
      <c r="E156" t="inlineStr">
        <is>
          <t xml:space="preserve"> 257K</t>
        </is>
      </c>
      <c r="F156">
        <f>HYPERLINK("https://m.media-amazon.com/images/M/MV5BNzA2NmYxMWUtNzBlMC00MWM2LTkwNmQtYTFlZjQwODNhOWE0XkEyXkFqcGdeQXVyNTIzOTk5ODM@._V1_QL75_UX140_CR0,6,140,207_.jpg", "https://m.media-amazon.com/images/M/MV5BNzA2NmYxMWUtNzBlMC00MWM2LTkwNmQtYTFlZjQwODNhOWE0XkEyXkFqcGdeQXVyNTIzOTk5ODM@._V1_QL75_UX140_CR0,6,140,207_.jpg")</f>
        <v/>
      </c>
    </row>
    <row r="157">
      <c r="A157" t="n">
        <v>156</v>
      </c>
      <c r="B157" t="inlineStr">
        <is>
          <t xml:space="preserve"> Finding Nemo</t>
        </is>
      </c>
      <c r="C157" t="n">
        <v>2003</v>
      </c>
      <c r="D157" t="inlineStr">
        <is>
          <t>8.2 (1.1M)</t>
        </is>
      </c>
      <c r="E157" t="inlineStr">
        <is>
          <t xml:space="preserve"> 1.1M</t>
        </is>
      </c>
      <c r="F157">
        <f>HYPERLINK("https://m.media-amazon.com/images/M/MV5BZmYxZjg3OWEtNzg5Yi00M2YzLWI1YzYtYTQ0NTgwNzhjN2E1XkEyXkFqcGdeQXVyNDUyOTg3Njg@._V1_QL75_UX140_CR0,0,140,207_.jpg", "https://m.media-amazon.com/images/M/MV5BZmYxZjg3OWEtNzg5Yi00M2YzLWI1YzYtYTQ0NTgwNzhjN2E1XkEyXkFqcGdeQXVyNDUyOTg3Njg@._V1_QL75_UX140_CR0,0,140,207_.jpg")</f>
        <v/>
      </c>
    </row>
    <row r="158">
      <c r="A158" t="n">
        <v>157</v>
      </c>
      <c r="B158" t="inlineStr">
        <is>
          <t xml:space="preserve"> Rashōmon</t>
        </is>
      </c>
      <c r="C158" t="n">
        <v>1950</v>
      </c>
      <c r="D158" t="inlineStr">
        <is>
          <t>8.2 (179K)</t>
        </is>
      </c>
      <c r="E158" t="inlineStr">
        <is>
          <t xml:space="preserve"> 179K</t>
        </is>
      </c>
      <c r="F158">
        <f>HYPERLINK("https://m.media-amazon.com/images/M/MV5BMjEzMzA4NDE2OF5BMl5BanBnXkFtZTcwNTc5MDI2NQ@@._V1_QL75_UX140_CR0,0,140,207_.jpg", "https://m.media-amazon.com/images/M/MV5BMjEzMzA4NDE2OF5BMl5BanBnXkFtZTcwNTc5MDI2NQ@@._V1_QL75_UX140_CR0,0,140,207_.jpg")</f>
        <v/>
      </c>
    </row>
    <row r="159">
      <c r="A159" t="n">
        <v>158</v>
      </c>
      <c r="B159" t="inlineStr">
        <is>
          <t xml:space="preserve"> The Elephant Man</t>
        </is>
      </c>
      <c r="C159" t="n">
        <v>1980</v>
      </c>
      <c r="D159" t="inlineStr">
        <is>
          <t>8.2 (256K)</t>
        </is>
      </c>
      <c r="E159" t="inlineStr">
        <is>
          <t xml:space="preserve"> 256K</t>
        </is>
      </c>
      <c r="F159">
        <f>HYPERLINK("https://m.media-amazon.com/images/M/MV5BMDVjNjIwOGItNDE3Ny00OThjLWE0NzQtZTU3YjMzZTZjMzhkXkEyXkFqcGdeQXVyMTQxNzMzNDI@._V1_QL75_UX140_CR0,1,140,207_.jpg", "https://m.media-amazon.com/images/M/MV5BMDVjNjIwOGItNDE3Ny00OThjLWE0NzQtZTU3YjMzZTZjMzhkXkEyXkFqcGdeQXVyMTQxNzMzNDI@._V1_QL75_UX140_CR0,1,140,207_.jpg")</f>
        <v/>
      </c>
    </row>
    <row r="160">
      <c r="A160" t="n">
        <v>159</v>
      </c>
      <c r="B160" t="inlineStr">
        <is>
          <t xml:space="preserve"> Hauru No Ugoku Shiro</t>
        </is>
      </c>
      <c r="C160" t="n">
        <v>2004</v>
      </c>
      <c r="D160" t="inlineStr">
        <is>
          <t>8.2 (442K)</t>
        </is>
      </c>
      <c r="E160" t="inlineStr">
        <is>
          <t xml:space="preserve"> 442K</t>
        </is>
      </c>
      <c r="F160">
        <f>HYPERLINK("https://m.media-amazon.com/images/M/MV5BNmM4YTFmMmItMGE3Yy00MmRkLTlmZGEtMzZlOTQzYjk3MzA2XkEyXkFqcGdeQXVyMTMxODk2OTU@._V1_QL75_UX140_CR0,1,140,207_.jpg", "https://m.media-amazon.com/images/M/MV5BNmM4YTFmMmItMGE3Yy00MmRkLTlmZGEtMzZlOTQzYjk3MzA2XkEyXkFqcGdeQXVyMTMxODk2OTU@._V1_QL75_UX140_CR0,1,140,207_.jpg")</f>
        <v/>
      </c>
    </row>
    <row r="161">
      <c r="A161" t="n">
        <v>160</v>
      </c>
      <c r="B161" t="inlineStr">
        <is>
          <t xml:space="preserve"> Prisoners</t>
        </is>
      </c>
      <c r="C161" t="n">
        <v>2013</v>
      </c>
      <c r="D161" t="inlineStr">
        <is>
          <t>8.1 (797K)</t>
        </is>
      </c>
      <c r="E161" t="inlineStr">
        <is>
          <t xml:space="preserve"> 797K</t>
        </is>
      </c>
      <c r="F161">
        <f>HYPERLINK("https://m.media-amazon.com/images/M/MV5BMTg0NTIzMjQ1NV5BMl5BanBnXkFtZTcwNDc3MzM5OQ@@._V1_QL75_UY207_CR0,0,140,207_.jpg", "https://m.media-amazon.com/images/M/MV5BMTg0NTIzMjQ1NV5BMl5BanBnXkFtZTcwNDc3MzM5OQ@@._V1_QL75_UY207_CR0,0,140,207_.jpg")</f>
        <v/>
      </c>
    </row>
    <row r="162">
      <c r="A162" t="n">
        <v>161</v>
      </c>
      <c r="B162" t="inlineStr">
        <is>
          <t xml:space="preserve"> Chinatown</t>
        </is>
      </c>
      <c r="C162" t="n">
        <v>1974</v>
      </c>
      <c r="D162" t="inlineStr">
        <is>
          <t>8.1 (347K)</t>
        </is>
      </c>
      <c r="E162" t="inlineStr">
        <is>
          <t xml:space="preserve"> 347K</t>
        </is>
      </c>
      <c r="F162">
        <f>HYPERLINK("https://m.media-amazon.com/images/M/MV5BMjJkMDZhYzItZTFhMi00ZGI4LThlNTAtZDNlYmEwNjFkNDYzXkEyXkFqcGdeQXVyMjUzOTY1NTc@._V1_QL75_UX140_CR0,2,140,207_.jpg", "https://m.media-amazon.com/images/M/MV5BMjJkMDZhYzItZTFhMi00ZGI4LThlNTAtZDNlYmEwNjFkNDYzXkEyXkFqcGdeQXVyMjUzOTY1NTc@._V1_QL75_UX140_CR0,2,140,207_.jpg")</f>
        <v/>
      </c>
    </row>
    <row r="163">
      <c r="A163" t="n">
        <v>162</v>
      </c>
      <c r="B163" t="inlineStr">
        <is>
          <t xml:space="preserve"> Dial M for Murder</t>
        </is>
      </c>
      <c r="C163" t="n">
        <v>1954</v>
      </c>
      <c r="D163" t="inlineStr">
        <is>
          <t>8.2 (187K)</t>
        </is>
      </c>
      <c r="E163" t="inlineStr">
        <is>
          <t xml:space="preserve"> 187K</t>
        </is>
      </c>
      <c r="F163">
        <f>HYPERLINK("https://m.media-amazon.com/images/M/MV5BOWIwODIxYWItZDI4MS00YzhhLWE3MmYtMzlhZDIwOTMzZmE5L2ltYWdlXkEyXkFqcGdeQXVyNjc1NTYyMjg@._V1_QL75_UX140_CR0,1,140,207_.jpg", "https://m.media-amazon.com/images/M/MV5BOWIwODIxYWItZDI4MS00YzhhLWE3MmYtMzlhZDIwOTMzZmE5L2ltYWdlXkEyXkFqcGdeQXVyNjc1NTYyMjg@._V1_QL75_UX140_CR0,1,140,207_.jpg")</f>
        <v/>
      </c>
    </row>
    <row r="164">
      <c r="A164" t="n">
        <v>163</v>
      </c>
      <c r="B164" t="inlineStr">
        <is>
          <t xml:space="preserve"> Gone with the Wind</t>
        </is>
      </c>
      <c r="C164" t="n">
        <v>1939</v>
      </c>
      <c r="D164" t="inlineStr">
        <is>
          <t>8.2 (332K)</t>
        </is>
      </c>
      <c r="E164" t="inlineStr">
        <is>
          <t xml:space="preserve"> 332K</t>
        </is>
      </c>
      <c r="F164">
        <f>HYPERLINK("https://m.media-amazon.com/images/M/MV5BYjUyZWZkM2UtMzYxYy00ZmQ3LWFmZTQtOGE2YjBkNjA3YWZlXkEyXkFqcGdeQXVyNzkwMjQ5NzM@._V1_QL75_UX140_CR0,3,140,207_.jpg", "https://m.media-amazon.com/images/M/MV5BYjUyZWZkM2UtMzYxYy00ZmQ3LWFmZTQtOGE2YjBkNjA3YWZlXkEyXkFqcGdeQXVyNzkwMjQ5NzM@._V1_QL75_UX140_CR0,3,140,207_.jpg")</f>
        <v/>
      </c>
    </row>
    <row r="165">
      <c r="A165" t="n">
        <v>164</v>
      </c>
      <c r="B165" t="inlineStr">
        <is>
          <t xml:space="preserve"> V for Vendetta</t>
        </is>
      </c>
      <c r="C165" t="n">
        <v>2005</v>
      </c>
      <c r="D165" t="inlineStr">
        <is>
          <t>8.2 (1.2M)</t>
        </is>
      </c>
      <c r="E165" t="inlineStr">
        <is>
          <t xml:space="preserve"> 1.2M</t>
        </is>
      </c>
      <c r="F165">
        <f>HYPERLINK("https://m.media-amazon.com/images/M/MV5BOTI5ODc3NzExNV5BMl5BanBnXkFtZTcwNzYxNzQzMw@@._V1_QL75_UX140_CR0,0,140,207_.jpg", "https://m.media-amazon.com/images/M/MV5BOTI5ODc3NzExNV5BMl5BanBnXkFtZTcwNzYxNzQzMw@@._V1_QL75_UX140_CR0,0,140,207_.jpg")</f>
        <v/>
      </c>
    </row>
    <row r="166">
      <c r="A166" t="n">
        <v>165</v>
      </c>
      <c r="B166" t="inlineStr">
        <is>
          <t xml:space="preserve"> Lock, Stock and Two Smoking Barrels</t>
        </is>
      </c>
      <c r="C166" t="n">
        <v>1998</v>
      </c>
      <c r="D166" t="inlineStr">
        <is>
          <t>8.1 (612K)</t>
        </is>
      </c>
      <c r="E166" t="inlineStr">
        <is>
          <t xml:space="preserve"> 612K</t>
        </is>
      </c>
      <c r="F166">
        <f>HYPERLINK("https://m.media-amazon.com/images/M/MV5BMTAyN2JmZmEtNjAyMy00NzYwLThmY2MtYWQ3OGNhNjExMmM4XkEyXkFqcGdeQXVyNDk3NzU2MTQ@._V1_QL75_UX140_CR0,1,140,207_.jpg", "https://m.media-amazon.com/images/M/MV5BMTAyN2JmZmEtNjAyMy00NzYwLThmY2MtYWQ3OGNhNjExMmM4XkEyXkFqcGdeQXVyNDk3NzU2MTQ@._V1_QL75_UX140_CR0,1,140,207_.jpg")</f>
        <v/>
      </c>
    </row>
    <row r="167">
      <c r="A167" t="n">
        <v>166</v>
      </c>
      <c r="B167" t="inlineStr">
        <is>
          <t xml:space="preserve"> El Secreto De Sus Ojos</t>
        </is>
      </c>
      <c r="C167" t="n">
        <v>2009</v>
      </c>
      <c r="D167" t="inlineStr">
        <is>
          <t>8.2 (221K)</t>
        </is>
      </c>
      <c r="E167" t="inlineStr">
        <is>
          <t xml:space="preserve"> 221K</t>
        </is>
      </c>
      <c r="F167">
        <f>HYPERLINK("https://m.media-amazon.com/images/M/MV5BMTgwNTI3OTczOV5BMl5BanBnXkFtZTcwMTM3MTUyMw@@._V1_QL75_UY207_CR0,0,140,207_.jpg", "https://m.media-amazon.com/images/M/MV5BMTgwNTI3OTczOV5BMl5BanBnXkFtZTcwMTM3MTUyMw@@._V1_QL75_UY207_CR0,0,140,207_.jpg")</f>
        <v/>
      </c>
    </row>
    <row r="168">
      <c r="A168" t="n">
        <v>167</v>
      </c>
      <c r="B168" t="inlineStr">
        <is>
          <t xml:space="preserve"> Raging Bull</t>
        </is>
      </c>
      <c r="C168" t="n">
        <v>1980</v>
      </c>
      <c r="D168" t="inlineStr">
        <is>
          <t>8.1 (377K)</t>
        </is>
      </c>
      <c r="E168" t="inlineStr">
        <is>
          <t xml:space="preserve"> 377K</t>
        </is>
      </c>
      <c r="F168">
        <f>HYPERLINK("https://m.media-amazon.com/images/M/MV5BYjRmODkzNDItMTNhNi00YjJlLTg0ZjAtODlhZTM0YzgzYThlXkEyXkFqcGdeQXVyNzQ1ODk3MTQ@._V1_QL75_UY207_CR1,0,140,207_.jpg", "https://m.media-amazon.com/images/M/MV5BYjRmODkzNDItMTNhNi00YjJlLTg0ZjAtODlhZTM0YzgzYThlXkEyXkFqcGdeQXVyNzQ1ODk3MTQ@._V1_QL75_UY207_CR1,0,140,207_.jpg")</f>
        <v/>
      </c>
    </row>
    <row r="169">
      <c r="A169" t="n">
        <v>168</v>
      </c>
      <c r="B169" t="inlineStr">
        <is>
          <t xml:space="preserve"> Inside Out</t>
        </is>
      </c>
      <c r="C169" t="n">
        <v>2015</v>
      </c>
      <c r="D169" t="inlineStr">
        <is>
          <t>8.1 (776K)</t>
        </is>
      </c>
      <c r="E169" t="inlineStr">
        <is>
          <t xml:space="preserve"> 776K</t>
        </is>
      </c>
      <c r="F169">
        <f>HYPERLINK("https://m.media-amazon.com/images/M/MV5BOTgxMDQwMDk0OF5BMl5BanBnXkFtZTgwNjU5OTg2NDE@._V1_QL75_UX140_CR0,0,140,207_.jpg", "https://m.media-amazon.com/images/M/MV5BOTgxMDQwMDk0OF5BMl5BanBnXkFtZTgwNjU5OTg2NDE@._V1_QL75_UX140_CR0,0,140,207_.jpg")</f>
        <v/>
      </c>
    </row>
    <row r="170">
      <c r="A170" t="n">
        <v>169</v>
      </c>
      <c r="B170" t="inlineStr">
        <is>
          <t xml:space="preserve"> Three Billboards Outside Ebbing, Missouri</t>
        </is>
      </c>
      <c r="C170" t="n">
        <v>2017</v>
      </c>
      <c r="D170" t="inlineStr">
        <is>
          <t>8.1 (550K)</t>
        </is>
      </c>
      <c r="E170" t="inlineStr">
        <is>
          <t xml:space="preserve"> 550K</t>
        </is>
      </c>
      <c r="F170">
        <f>HYPERLINK("https://m.media-amazon.com/images/M/MV5BMjI0ODcxNzM1N15BMl5BanBnXkFtZTgwMzIwMTEwNDI@._V1_QL75_UX140_CR0,0,140,207_.jpg", "https://m.media-amazon.com/images/M/MV5BMjI0ODcxNzM1N15BMl5BanBnXkFtZTgwMzIwMTEwNDI@._V1_QL75_UX140_CR0,0,140,207_.jpg")</f>
        <v/>
      </c>
    </row>
    <row r="171">
      <c r="A171" t="n">
        <v>170</v>
      </c>
      <c r="B171" t="inlineStr">
        <is>
          <t xml:space="preserve"> Trainspotting</t>
        </is>
      </c>
      <c r="C171" t="n">
        <v>1996</v>
      </c>
      <c r="D171" t="inlineStr">
        <is>
          <t>8.1 (721K)</t>
        </is>
      </c>
      <c r="E171" t="inlineStr">
        <is>
          <t xml:space="preserve"> 721K</t>
        </is>
      </c>
      <c r="F171">
        <f>HYPERLINK("https://m.media-amazon.com/images/M/MV5BMzA5Zjc3ZTMtMmU5YS00YTMwLWI4MWUtYTU0YTVmNjVmODZhXkEyXkFqcGdeQXVyNjU0OTQ0OTY@._V1_QL75_UX140_CR0,0,140,207_.jpg", "https://m.media-amazon.com/images/M/MV5BMzA5Zjc3ZTMtMmU5YS00YTMwLWI4MWUtYTU0YTVmNjVmODZhXkEyXkFqcGdeQXVyNjU0OTQ0OTY@._V1_QL75_UX140_CR0,0,140,207_.jpg")</f>
        <v/>
      </c>
    </row>
    <row r="172">
      <c r="A172" t="n">
        <v>171</v>
      </c>
      <c r="B172" t="inlineStr">
        <is>
          <t xml:space="preserve"> The Bridge on the River Kwai</t>
        </is>
      </c>
      <c r="C172" t="n">
        <v>1957</v>
      </c>
      <c r="D172" t="inlineStr">
        <is>
          <t>8.1 (232K)</t>
        </is>
      </c>
      <c r="E172" t="inlineStr">
        <is>
          <t xml:space="preserve"> 232K</t>
        </is>
      </c>
      <c r="F172">
        <f>HYPERLINK("https://m.media-amazon.com/images/M/MV5BOGY5NmNlMmQtYzRlYy00NGQ5LWFkYjYtNzExZmQyMTg0ZDA0XkEyXkFqcGdeQXVyNDIzMzcwNjc@._V1_QL75_UX140_CR0,5,140,207_.jpg", "https://m.media-amazon.com/images/M/MV5BOGY5NmNlMmQtYzRlYy00NGQ5LWFkYjYtNzExZmQyMTg0ZDA0XkEyXkFqcGdeQXVyNDIzMzcwNjc@._V1_QL75_UX140_CR0,5,140,207_.jpg")</f>
        <v/>
      </c>
    </row>
    <row r="173">
      <c r="A173" t="n">
        <v>172</v>
      </c>
      <c r="B173" t="inlineStr">
        <is>
          <t xml:space="preserve"> Spider-Man: No Way Home</t>
        </is>
      </c>
      <c r="C173" t="n">
        <v>2021</v>
      </c>
      <c r="D173" t="inlineStr">
        <is>
          <t>8.2 (864K)</t>
        </is>
      </c>
      <c r="E173" t="inlineStr">
        <is>
          <t xml:space="preserve"> 864K</t>
        </is>
      </c>
      <c r="F173">
        <f>HYPERLINK("https://m.media-amazon.com/images/M/MV5BZWMyYzFjYTYtNTRjYi00OGExLWE2YzgtOGRmYjAxZTU3NzBiXkEyXkFqcGdeQXVyMzQ0MzA0NTM@._V1_QL75_UX140_CR0,0,140,207_.jpg", "https://m.media-amazon.com/images/M/MV5BZWMyYzFjYTYtNTRjYi00OGExLWE2YzgtOGRmYjAxZTU3NzBiXkEyXkFqcGdeQXVyMzQ0MzA0NTM@._V1_QL75_UX140_CR0,0,140,207_.jpg")</f>
        <v/>
      </c>
    </row>
    <row r="174">
      <c r="A174" t="n">
        <v>173</v>
      </c>
      <c r="B174" t="inlineStr">
        <is>
          <t xml:space="preserve"> Fargo</t>
        </is>
      </c>
      <c r="C174" t="n">
        <v>1996</v>
      </c>
      <c r="D174" t="inlineStr">
        <is>
          <t>8.1 (720K)</t>
        </is>
      </c>
      <c r="E174" t="inlineStr">
        <is>
          <t xml:space="preserve"> 720K</t>
        </is>
      </c>
      <c r="F174">
        <f>HYPERLINK("https://m.media-amazon.com/images/M/MV5BNDJiZDgyZjctYmRjMS00ZjdkLTkwMTEtNGU1NDg3NDQ0Yzk1XkEyXkFqcGdeQXVyNzkwMjQ5NzM@._V1_QL75_UY207_CR0,0,140,207_.jpg", "https://m.media-amazon.com/images/M/MV5BNDJiZDgyZjctYmRjMS00ZjdkLTkwMTEtNGU1NDg3NDQ0Yzk1XkEyXkFqcGdeQXVyNzkwMjQ5NzM@._V1_QL75_UY207_CR0,0,140,207_.jpg")</f>
        <v/>
      </c>
    </row>
    <row r="175">
      <c r="A175" t="n">
        <v>174</v>
      </c>
      <c r="B175" t="inlineStr">
        <is>
          <t xml:space="preserve"> Warrior</t>
        </is>
      </c>
      <c r="C175" t="n">
        <v>2011</v>
      </c>
      <c r="D175" t="inlineStr">
        <is>
          <t>8.1 (495K)</t>
        </is>
      </c>
      <c r="E175" t="inlineStr">
        <is>
          <t xml:space="preserve"> 495K</t>
        </is>
      </c>
      <c r="F175">
        <f>HYPERLINK("https://m.media-amazon.com/images/M/MV5BMTk4ODk5MTMyNV5BMl5BanBnXkFtZTcwMDMyNTg0Ng@@._V1_QL75_UX140_CR0,4,140,207_.jpg", "https://m.media-amazon.com/images/M/MV5BMTk4ODk5MTMyNV5BMl5BanBnXkFtZTcwMDMyNTg0Ng@@._V1_QL75_UX140_CR0,4,140,207_.jpg")</f>
        <v/>
      </c>
    </row>
    <row r="176">
      <c r="A176" t="n">
        <v>175</v>
      </c>
      <c r="B176" t="inlineStr">
        <is>
          <t xml:space="preserve"> Klaus</t>
        </is>
      </c>
      <c r="C176" t="n">
        <v>2019</v>
      </c>
      <c r="D176" t="inlineStr">
        <is>
          <t>8.2 (187K)</t>
        </is>
      </c>
      <c r="E176" t="inlineStr">
        <is>
          <t xml:space="preserve"> 187K</t>
        </is>
      </c>
      <c r="F176">
        <f>HYPERLINK("https://m.media-amazon.com/images/M/MV5BMWYwOThjM2ItZGYxNy00NTQwLWFlZWEtM2MzM2Q5MmY3NDU5XkEyXkFqcGdeQXVyMTkxNjUyNQ@@._V1_QL75_UX140_CR0,0,140,207_.jpg", "https://m.media-amazon.com/images/M/MV5BMWYwOThjM2ItZGYxNy00NTQwLWFlZWEtM2MzM2Q5MmY3NDU5XkEyXkFqcGdeQXVyMTkxNjUyNQ@@._V1_QL75_UX140_CR0,0,140,207_.jpg")</f>
        <v/>
      </c>
    </row>
    <row r="177">
      <c r="A177" t="n">
        <v>176</v>
      </c>
      <c r="B177" t="inlineStr">
        <is>
          <t xml:space="preserve"> Godzilla Minus One</t>
        </is>
      </c>
      <c r="C177" t="n">
        <v>2023</v>
      </c>
      <c r="D177" t="inlineStr">
        <is>
          <t>8.3 (44K)</t>
        </is>
      </c>
      <c r="E177" t="inlineStr">
        <is>
          <t xml:space="preserve"> 44K</t>
        </is>
      </c>
      <c r="F177">
        <f>HYPERLINK("https://m.media-amazon.com/images/M/MV5BOTI5MjNjMTMtN2NiNC00YjBlLTgzMWQtMGRhZDZkYmY1NGU2XkEyXkFqcGdeQXVyNTgyNTA4MjM@._V1_QL75_UX140_CR0,0,140,207_.jpg", "https://m.media-amazon.com/images/M/MV5BOTI5MjNjMTMtN2NiNC00YjBlLTgzMWQtMGRhZDZkYmY1NGU2XkEyXkFqcGdeQXVyNTgyNTA4MjM@._V1_QL75_UX140_CR0,0,140,207_.jpg")</f>
        <v/>
      </c>
    </row>
    <row r="178">
      <c r="A178" t="n">
        <v>177</v>
      </c>
      <c r="B178" t="inlineStr">
        <is>
          <t xml:space="preserve"> Catch Me If You Can</t>
        </is>
      </c>
      <c r="C178" t="n">
        <v>2002</v>
      </c>
      <c r="D178" t="inlineStr">
        <is>
          <t>8.1 (1.1M)</t>
        </is>
      </c>
      <c r="E178" t="inlineStr">
        <is>
          <t xml:space="preserve"> 1.1M</t>
        </is>
      </c>
      <c r="F178">
        <f>HYPERLINK("https://m.media-amazon.com/images/M/MV5BMTY5MzYzNjc5NV5BMl5BanBnXkFtZTYwNTUyNTc2._V1_QL75_UX140_CR0,0,140,207_.jpg", "https://m.media-amazon.com/images/M/MV5BMTY5MzYzNjc5NV5BMl5BanBnXkFtZTYwNTUyNTc2._V1_QL75_UX140_CR0,0,140,207_.jpg")</f>
        <v/>
      </c>
    </row>
    <row r="179">
      <c r="A179" t="n">
        <v>178</v>
      </c>
      <c r="B179" t="inlineStr">
        <is>
          <t xml:space="preserve"> Gran Torino</t>
        </is>
      </c>
      <c r="C179" t="n">
        <v>2008</v>
      </c>
      <c r="D179" t="inlineStr">
        <is>
          <t>8.1 (810K)</t>
        </is>
      </c>
      <c r="E179" t="inlineStr">
        <is>
          <t xml:space="preserve"> 810K</t>
        </is>
      </c>
      <c r="F179">
        <f>HYPERLINK("https://m.media-amazon.com/images/M/MV5BMTc5NTk2OTU1Nl5BMl5BanBnXkFtZTcwMDc3NjAwMg@@._V1_QL75_UY207_CR0,0,140,207_.jpg", "https://m.media-amazon.com/images/M/MV5BMTc5NTk2OTU1Nl5BMl5BanBnXkFtZTcwMDc3NjAwMg@@._V1_QL75_UY207_CR0,0,140,207_.jpg")</f>
        <v/>
      </c>
    </row>
    <row r="180">
      <c r="A180" t="n">
        <v>179</v>
      </c>
      <c r="B180" t="inlineStr">
        <is>
          <t xml:space="preserve"> My Neighbour Totoro</t>
        </is>
      </c>
      <c r="C180" t="n">
        <v>1988</v>
      </c>
      <c r="D180" t="inlineStr">
        <is>
          <t>8.1 (375K)</t>
        </is>
      </c>
      <c r="E180" t="inlineStr">
        <is>
          <t xml:space="preserve"> 375K</t>
        </is>
      </c>
      <c r="F180">
        <f>HYPERLINK("https://m.media-amazon.com/images/M/MV5BYzJjMTYyMjQtZDI0My00ZjE2LTkyNGYtOTllNGQxNDMyZjE0XkEyXkFqcGdeQXVyMTMxODk2OTU@._V1_QL75_UY207_CR4,0,140,207_.jpg", "https://m.media-amazon.com/images/M/MV5BYzJjMTYyMjQtZDI0My00ZjE2LTkyNGYtOTllNGQxNDMyZjE0XkEyXkFqcGdeQXVyMTMxODk2OTU@._V1_QL75_UY207_CR4,0,140,207_.jpg")</f>
        <v/>
      </c>
    </row>
    <row r="181">
      <c r="A181" t="n">
        <v>180</v>
      </c>
      <c r="B181" t="inlineStr">
        <is>
          <t xml:space="preserve"> Million Dollar Baby</t>
        </is>
      </c>
      <c r="C181" t="n">
        <v>2004</v>
      </c>
      <c r="D181" t="inlineStr">
        <is>
          <t>8.1 (717K)</t>
        </is>
      </c>
      <c r="E181" t="inlineStr">
        <is>
          <t xml:space="preserve"> 717K</t>
        </is>
      </c>
      <c r="F181">
        <f>HYPERLINK("https://m.media-amazon.com/images/M/MV5BMTkxNzA1NDQxOV5BMl5BanBnXkFtZTcwNTkyMTIzMw@@._V1_QL75_UY207_CR0,0,140,207_.jpg", "https://m.media-amazon.com/images/M/MV5BMTkxNzA1NDQxOV5BMl5BanBnXkFtZTcwNTkyMTIzMw@@._V1_QL75_UY207_CR0,0,140,207_.jpg")</f>
        <v/>
      </c>
    </row>
    <row r="182">
      <c r="A182" t="n">
        <v>181</v>
      </c>
      <c r="B182" t="inlineStr">
        <is>
          <t xml:space="preserve"> Harry Potter and the Deathly Hallows: Part 2</t>
        </is>
      </c>
      <c r="C182" t="n">
        <v>2011</v>
      </c>
      <c r="D182" t="inlineStr">
        <is>
          <t>8.1 (939K)</t>
        </is>
      </c>
      <c r="E182" t="inlineStr">
        <is>
          <t xml:space="preserve"> 939K</t>
        </is>
      </c>
      <c r="F182">
        <f>HYPERLINK("https://m.media-amazon.com/images/M/MV5BMGVmMWNiMDktYjQ0Mi00MWIxLTk0N2UtN2ZlYTdkN2IzNDNlXkEyXkFqcGdeQXVyODE5NzE3OTE@._V1_QL75_UX140_CR0,1,140,207_.jpg", "https://m.media-amazon.com/images/M/MV5BMGVmMWNiMDktYjQ0Mi00MWIxLTk0N2UtN2ZlYTdkN2IzNDNlXkEyXkFqcGdeQXVyODE5NzE3OTE@._V1_QL75_UX140_CR0,1,140,207_.jpg")</f>
        <v/>
      </c>
    </row>
    <row r="183">
      <c r="A183" t="n">
        <v>182</v>
      </c>
      <c r="B183" t="inlineStr">
        <is>
          <t xml:space="preserve"> Bacheha-Ye Aseman</t>
        </is>
      </c>
      <c r="C183" t="n">
        <v>1997</v>
      </c>
      <c r="D183" t="inlineStr">
        <is>
          <t>8.2 (80K)</t>
        </is>
      </c>
      <c r="E183" t="inlineStr">
        <is>
          <t xml:space="preserve"> 80K</t>
        </is>
      </c>
      <c r="F183">
        <f>HYPERLINK("https://m.media-amazon.com/images/M/MV5BZTYwZWQ4ZTQtZWU0MS00N2YwLWEzMDItZWFkZWY0MWVjODVhXkEyXkFqcGdeQXVyNjU0OTQ0OTY@._V1_QL75_UX140_CR0,4,140,207_.jpg", "https://m.media-amazon.com/images/M/MV5BZTYwZWQ4ZTQtZWU0MS00N2YwLWEzMDItZWFkZWY0MWVjODVhXkEyXkFqcGdeQXVyNjU0OTQ0OTY@._V1_QL75_UX140_CR0,4,140,207_.jpg")</f>
        <v/>
      </c>
    </row>
    <row r="184">
      <c r="A184" t="n">
        <v>183</v>
      </c>
      <c r="B184" t="inlineStr">
        <is>
          <t xml:space="preserve"> 12 Years a Slave</t>
        </is>
      </c>
      <c r="C184" t="n">
        <v>2013</v>
      </c>
      <c r="D184" t="inlineStr">
        <is>
          <t>8.1 (737K)</t>
        </is>
      </c>
      <c r="E184" t="inlineStr">
        <is>
          <t xml:space="preserve"> 737K</t>
        </is>
      </c>
      <c r="F184">
        <f>HYPERLINK("https://m.media-amazon.com/images/M/MV5BMjExMTEzODkyN15BMl5BanBnXkFtZTcwNTU4NTc4OQ@@._V1_QL75_UX140_CR0,0,140,207_.jpg", "https://m.media-amazon.com/images/M/MV5BMjExMTEzODkyN15BMl5BanBnXkFtZTcwNTU4NTc4OQ@@._V1_QL75_UX140_CR0,0,140,207_.jpg")</f>
        <v/>
      </c>
    </row>
    <row r="185">
      <c r="A185" t="n">
        <v>184</v>
      </c>
      <c r="B185" t="inlineStr">
        <is>
          <t xml:space="preserve"> Blade Runner</t>
        </is>
      </c>
      <c r="C185" t="n">
        <v>1982</v>
      </c>
      <c r="D185" t="inlineStr">
        <is>
          <t>8.1 (816K)</t>
        </is>
      </c>
      <c r="E185" t="inlineStr">
        <is>
          <t xml:space="preserve"> 816K</t>
        </is>
      </c>
      <c r="F185">
        <f>HYPERLINK("https://m.media-amazon.com/images/M/MV5BNzQzMzJhZTEtOWM4NS00MTdhLTg0YjgtMjM4MDRkZjUwZDBlXkEyXkFqcGdeQXVyNjU0OTQ0OTY@._V1_QL75_UX140_CR0,0,140,207_.jpg", "https://m.media-amazon.com/images/M/MV5BNzQzMzJhZTEtOWM4NS00MTdhLTg0YjgtMjM4MDRkZjUwZDBlXkEyXkFqcGdeQXVyNjU0OTQ0OTY@._V1_QL75_UX140_CR0,0,140,207_.jpg")</f>
        <v/>
      </c>
    </row>
    <row r="186">
      <c r="A186" t="n">
        <v>185</v>
      </c>
      <c r="B186" t="inlineStr">
        <is>
          <t xml:space="preserve"> Before Sunrise</t>
        </is>
      </c>
      <c r="C186" t="n">
        <v>1995</v>
      </c>
      <c r="D186" t="inlineStr">
        <is>
          <t>8.1 (336K)</t>
        </is>
      </c>
      <c r="E186" t="inlineStr">
        <is>
          <t xml:space="preserve"> 336K</t>
        </is>
      </c>
      <c r="F186">
        <f>HYPERLINK("https://m.media-amazon.com/images/M/MV5BZDdiZTAwYzAtMDI3Ni00OTRjLTkzN2UtMGE3MDMyZmU4NTU4XkEyXkFqcGdeQXVyNjU0OTQ0OTY@._V1_QL75_UX140_CR0,0,140,207_.jpg", "https://m.media-amazon.com/images/M/MV5BZDdiZTAwYzAtMDI3Ni00OTRjLTkzN2UtMGE3MDMyZmU4NTU4XkEyXkFqcGdeQXVyNjU0OTQ0OTY@._V1_QL75_UX140_CR0,0,140,207_.jpg")</f>
        <v/>
      </c>
    </row>
    <row r="187">
      <c r="A187" t="n">
        <v>186</v>
      </c>
      <c r="B187" t="inlineStr">
        <is>
          <t xml:space="preserve"> The Grand Budapest Hotel</t>
        </is>
      </c>
      <c r="C187" t="n">
        <v>2014</v>
      </c>
      <c r="D187" t="inlineStr">
        <is>
          <t>8.1 (878K)</t>
        </is>
      </c>
      <c r="E187" t="inlineStr">
        <is>
          <t xml:space="preserve"> 878K</t>
        </is>
      </c>
      <c r="F187">
        <f>HYPERLINK("https://m.media-amazon.com/images/M/MV5BMzM5NjUxOTEyMl5BMl5BanBnXkFtZTgwNjEyMDM0MDE@._V1_QL75_UX140_CR0,0,140,207_.jpg", "https://m.media-amazon.com/images/M/MV5BMzM5NjUxOTEyMl5BMl5BanBnXkFtZTgwNjEyMDM0MDE@._V1_QL75_UX140_CR0,0,140,207_.jpg")</f>
        <v/>
      </c>
    </row>
    <row r="188">
      <c r="A188" t="n">
        <v>187</v>
      </c>
      <c r="B188" t="inlineStr">
        <is>
          <t xml:space="preserve"> Ben-Hur</t>
        </is>
      </c>
      <c r="C188" t="n">
        <v>1959</v>
      </c>
      <c r="D188" t="inlineStr">
        <is>
          <t>8.1 (252K)</t>
        </is>
      </c>
      <c r="E188" t="inlineStr">
        <is>
          <t xml:space="preserve"> 252K</t>
        </is>
      </c>
      <c r="F188">
        <f>HYPERLINK("https://m.media-amazon.com/images/M/MV5BNjgxY2JiZDYtZmMwOC00ZmJjLWJmODUtMTNmNWNmYWI5ODkwL2ltYWdlL2ltYWdlXkEyXkFqcGdeQXVyNjc1NTYyMjg@._V1_QL75_UX140_CR0,2,140,207_.jpg", "https://m.media-amazon.com/images/M/MV5BNjgxY2JiZDYtZmMwOC00ZmJjLWJmODUtMTNmNWNmYWI5ODkwL2ltYWdlL2ltYWdlXkEyXkFqcGdeQXVyNjc1NTYyMjg@._V1_QL75_UX140_CR0,2,140,207_.jpg")</f>
        <v/>
      </c>
    </row>
    <row r="189">
      <c r="A189" t="n">
        <v>188</v>
      </c>
      <c r="B189" t="inlineStr">
        <is>
          <t xml:space="preserve"> Barry Lyndon</t>
        </is>
      </c>
      <c r="C189" t="n">
        <v>1975</v>
      </c>
      <c r="D189" t="inlineStr">
        <is>
          <t>8.1 (181K)</t>
        </is>
      </c>
      <c r="E189" t="inlineStr">
        <is>
          <t xml:space="preserve"> 181K</t>
        </is>
      </c>
      <c r="F189">
        <f>HYPERLINK("https://m.media-amazon.com/images/M/MV5BNmY0MWY2NDctZDdmMi00MjA1LTk0ZTQtZDMyZTQ1NTNlYzVjXkEyXkFqcGdeQXVyMjUzOTY1NTc@._V1_QL75_UX140_CR0,3,140,207_.jpg", "https://m.media-amazon.com/images/M/MV5BNmY0MWY2NDctZDdmMi00MjA1LTk0ZTQtZDMyZTQ1NTNlYzVjXkEyXkFqcGdeQXVyMjUzOTY1NTc@._V1_QL75_UX140_CR0,3,140,207_.jpg")</f>
        <v/>
      </c>
    </row>
    <row r="190">
      <c r="A190" t="n">
        <v>189</v>
      </c>
      <c r="B190" t="inlineStr">
        <is>
          <t xml:space="preserve"> Gone Girl</t>
        </is>
      </c>
      <c r="C190" t="n">
        <v>2014</v>
      </c>
      <c r="D190" t="inlineStr">
        <is>
          <t>8.1 (1.1M)</t>
        </is>
      </c>
      <c r="E190" t="inlineStr">
        <is>
          <t xml:space="preserve"> 1.1M</t>
        </is>
      </c>
      <c r="F190">
        <f>HYPERLINK("https://m.media-amazon.com/images/M/MV5BMTk0MDQ3MzAzOV5BMl5BanBnXkFtZTgwNzU1NzE3MjE@._V1_QL75_UY207_CR0,0,140,207_.jpg", "https://m.media-amazon.com/images/M/MV5BMTk0MDQ3MzAzOV5BMl5BanBnXkFtZTgwNzU1NzE3MjE@._V1_QL75_UY207_CR0,0,140,207_.jpg")</f>
        <v/>
      </c>
    </row>
    <row r="191">
      <c r="A191" t="n">
        <v>190</v>
      </c>
      <c r="B191" t="inlineStr">
        <is>
          <t xml:space="preserve"> The Gold Rush</t>
        </is>
      </c>
      <c r="C191" t="n">
        <v>1925</v>
      </c>
      <c r="D191" t="inlineStr">
        <is>
          <t>8.1 (118K)</t>
        </is>
      </c>
      <c r="E191" t="inlineStr">
        <is>
          <t xml:space="preserve"> 118K</t>
        </is>
      </c>
      <c r="F191">
        <f>HYPERLINK("https://m.media-amazon.com/images/M/MV5BZjEyOTE4MzMtNmMzMy00Mzc3LWJlOTQtOGJiNDE0ZmJiOTU4L2ltYWdlXkEyXkFqcGdeQXVyNTAyODkwOQ@@._V1_QL75_UY207_CR6,0,140,207_.jpg", "https://m.media-amazon.com/images/M/MV5BZjEyOTE4MzMtNmMzMy00Mzc3LWJlOTQtOGJiNDE0ZmJiOTU4L2ltYWdlXkEyXkFqcGdeQXVyNTAyODkwOQ@@._V1_QL75_UY207_CR6,0,140,207_.jpg")</f>
        <v/>
      </c>
    </row>
    <row r="192">
      <c r="A192" t="n">
        <v>191</v>
      </c>
      <c r="B192" t="inlineStr">
        <is>
          <t xml:space="preserve"> Hacksaw Ridge</t>
        </is>
      </c>
      <c r="C192" t="n">
        <v>2016</v>
      </c>
      <c r="D192" t="inlineStr">
        <is>
          <t>8.1 (586K)</t>
        </is>
      </c>
      <c r="E192" t="inlineStr">
        <is>
          <t xml:space="preserve"> 586K</t>
        </is>
      </c>
      <c r="F192">
        <f>HYPERLINK("https://m.media-amazon.com/images/M/MV5BMjAzNzg1ODM0NF5BMl5BanBnXkFtZTgwMTUxMTMzOTE@._V1_QL75_UX140_CR0,4,140,207_.jpg", "https://m.media-amazon.com/images/M/MV5BMjAzNzg1ODM0NF5BMl5BanBnXkFtZTgwMTUxMTMzOTE@._V1_QL75_UX140_CR0,4,140,207_.jpg")</f>
        <v/>
      </c>
    </row>
    <row r="193">
      <c r="A193" t="n">
        <v>192</v>
      </c>
      <c r="B193" t="inlineStr">
        <is>
          <t xml:space="preserve"> In the Name of the Father</t>
        </is>
      </c>
      <c r="C193" t="n">
        <v>1993</v>
      </c>
      <c r="D193" t="inlineStr">
        <is>
          <t>8.1 (186K)</t>
        </is>
      </c>
      <c r="E193" t="inlineStr">
        <is>
          <t xml:space="preserve"> 186K</t>
        </is>
      </c>
      <c r="F193">
        <f>HYPERLINK("https://m.media-amazon.com/images/M/MV5BMmYyOTgwYWItYmU3Ny00M2E2LTk0NWMtMDVlNmQ0MWZiMTMxXkEyXkFqcGdeQXVyNzkwMjQ5NzM@._V1_QL75_UX140_CR0,1,140,207_.jpg", "https://m.media-amazon.com/images/M/MV5BMmYyOTgwYWItYmU3Ny00M2E2LTk0NWMtMDVlNmQ0MWZiMTMxXkEyXkFqcGdeQXVyNzkwMjQ5NzM@._V1_QL75_UX140_CR0,1,140,207_.jpg")</f>
        <v/>
      </c>
    </row>
    <row r="194">
      <c r="A194" t="n">
        <v>193</v>
      </c>
      <c r="B194" t="inlineStr">
        <is>
          <t xml:space="preserve"> Salinui Chueok</t>
        </is>
      </c>
      <c r="C194" t="n">
        <v>2003</v>
      </c>
      <c r="D194" t="inlineStr">
        <is>
          <t>8.1 (212K)</t>
        </is>
      </c>
      <c r="E194" t="inlineStr">
        <is>
          <t xml:space="preserve"> 212K</t>
        </is>
      </c>
      <c r="F194">
        <f>HYPERLINK("https://m.media-amazon.com/images/M/MV5BOGViNTg4YTktYTQ2Ni00MTU0LTk2NWUtMTI4OTc1YTM0NzQ2XkEyXkFqcGdeQXVyMDM2NDM2MQ@@._V1_QL75_UX140_CR0,0,140,207_.jpg", "https://m.media-amazon.com/images/M/MV5BOGViNTg4YTktYTQ2Ni00MTU0LTk2NWUtMTI4OTc1YTM0NzQ2XkEyXkFqcGdeQXVyMDM2NDM2MQ@@._V1_QL75_UX140_CR0,0,140,207_.jpg")</f>
        <v/>
      </c>
    </row>
    <row r="195">
      <c r="A195" t="n">
        <v>194</v>
      </c>
      <c r="B195" t="inlineStr">
        <is>
          <t xml:space="preserve"> On the Waterfront</t>
        </is>
      </c>
      <c r="C195" t="n">
        <v>1954</v>
      </c>
      <c r="D195" t="inlineStr">
        <is>
          <t>8.1 (163K)</t>
        </is>
      </c>
      <c r="E195" t="inlineStr">
        <is>
          <t xml:space="preserve"> 163K</t>
        </is>
      </c>
      <c r="F195">
        <f>HYPERLINK("https://m.media-amazon.com/images/M/MV5BY2I0MWFiZDMtNWQyYy00Njk5LTk3MDktZjZjNTNmZmVkYjkxXkEyXkFqcGdeQXVyNjc1NTYyMjg@._V1_QL75_UX140_CR0,2,140,207_.jpg", "https://m.media-amazon.com/images/M/MV5BY2I0MWFiZDMtNWQyYy00Njk5LTk3MDktZjZjNTNmZmVkYjkxXkEyXkFqcGdeQXVyNjc1NTYyMjg@._V1_QL75_UX140_CR0,2,140,207_.jpg")</f>
        <v/>
      </c>
    </row>
    <row r="196">
      <c r="A196" t="n">
        <v>195</v>
      </c>
      <c r="B196" t="inlineStr">
        <is>
          <t xml:space="preserve"> Dead Poets Society</t>
        </is>
      </c>
      <c r="C196" t="n">
        <v>1989</v>
      </c>
      <c r="D196" t="inlineStr">
        <is>
          <t>8.1 (538K)</t>
        </is>
      </c>
      <c r="E196" t="inlineStr">
        <is>
          <t xml:space="preserve"> 538K</t>
        </is>
      </c>
      <c r="F196">
        <f>HYPERLINK("https://m.media-amazon.com/images/M/MV5BOGYwYWNjMzgtNGU4ZC00NWQ2LWEwZjUtMzE1Zjc3NjY3YTU1XkEyXkFqcGdeQXVyMTQxNzMzNDI@._V1_QL75_UY207_CR0,0,140,207_.jpg", "https://m.media-amazon.com/images/M/MV5BOGYwYWNjMzgtNGU4ZC00NWQ2LWEwZjUtMzE1Zjc3NjY3YTU1XkEyXkFqcGdeQXVyMTQxNzMzNDI@._V1_QL75_UY207_CR0,0,140,207_.jpg")</f>
        <v/>
      </c>
    </row>
    <row r="197">
      <c r="A197" t="n">
        <v>196</v>
      </c>
      <c r="B197" t="inlineStr">
        <is>
          <t xml:space="preserve"> The General</t>
        </is>
      </c>
      <c r="C197" t="n">
        <v>1926</v>
      </c>
      <c r="D197" t="inlineStr">
        <is>
          <t>8.1 (97K)</t>
        </is>
      </c>
      <c r="E197" t="inlineStr">
        <is>
          <t xml:space="preserve"> 97K</t>
        </is>
      </c>
      <c r="F197">
        <f>HYPERLINK("https://m.media-amazon.com/images/M/MV5BYmRiMDFlYjYtOTMwYy00OGY2LWE0Y2QtYzQxOGNhZmUwNTIxXkEyXkFqcGdeQXVyNzkwMjQ5NzM@._V1_QL75_UX140_CR0,0,140,207_.jpg", "https://m.media-amazon.com/images/M/MV5BYmRiMDFlYjYtOTMwYy00OGY2LWE0Y2QtYzQxOGNhZmUwNTIxXkEyXkFqcGdeQXVyNzkwMjQ5NzM@._V1_QL75_UX140_CR0,0,140,207_.jpg")</f>
        <v/>
      </c>
    </row>
    <row r="198">
      <c r="A198" t="n">
        <v>197</v>
      </c>
      <c r="B198" t="inlineStr">
        <is>
          <t xml:space="preserve"> The Deer Hunter</t>
        </is>
      </c>
      <c r="C198" t="n">
        <v>1978</v>
      </c>
      <c r="D198" t="inlineStr">
        <is>
          <t>8.1 (360K)</t>
        </is>
      </c>
      <c r="E198" t="inlineStr">
        <is>
          <t xml:space="preserve"> 360K</t>
        </is>
      </c>
      <c r="F198">
        <f>HYPERLINK("https://m.media-amazon.com/images/M/MV5BNDhmNTA0ZDMtYjhkNS00NzEzLWIzYTItOGNkMTVmYjE2YmI3XkEyXkFqcGdeQXVyNzkwMjQ5NzM@._V1_QL75_UY207_CR0,0,140,207_.jpg", "https://m.media-amazon.com/images/M/MV5BNDhmNTA0ZDMtYjhkNS00NzEzLWIzYTItOGNkMTVmYjE2YmI3XkEyXkFqcGdeQXVyNzkwMjQ5NzM@._V1_QL75_UY207_CR0,0,140,207_.jpg")</f>
        <v/>
      </c>
    </row>
    <row r="199">
      <c r="A199" t="n">
        <v>198</v>
      </c>
      <c r="B199" t="inlineStr">
        <is>
          <t xml:space="preserve"> Relatos Salvajes</t>
        </is>
      </c>
      <c r="C199" t="n">
        <v>2014</v>
      </c>
      <c r="D199" t="inlineStr">
        <is>
          <t>8.1 (214K)</t>
        </is>
      </c>
      <c r="E199" t="inlineStr">
        <is>
          <t xml:space="preserve"> 214K</t>
        </is>
      </c>
      <c r="F199">
        <f>HYPERLINK("https://m.media-amazon.com/images/M/MV5BNzAzMjA1ODAxOV5BMl5BanBnXkFtZTgwODg4NTQzNDE@._V1_QL75_UX140_CR0,0,140,207_.jpg", "https://m.media-amazon.com/images/M/MV5BNzAzMjA1ODAxOV5BMl5BanBnXkFtZTgwODg4NTQzNDE@._V1_QL75_UX140_CR0,0,140,207_.jpg")</f>
        <v/>
      </c>
    </row>
    <row r="200">
      <c r="A200" t="n">
        <v>199</v>
      </c>
      <c r="B200" t="inlineStr">
        <is>
          <t xml:space="preserve"> Mad Max: Fury Road</t>
        </is>
      </c>
      <c r="C200" t="n">
        <v>2015</v>
      </c>
      <c r="D200" t="inlineStr">
        <is>
          <t>8.1 (1.1M)</t>
        </is>
      </c>
      <c r="E200" t="inlineStr">
        <is>
          <t xml:space="preserve"> 1.1M</t>
        </is>
      </c>
      <c r="F200">
        <f>HYPERLINK("https://m.media-amazon.com/images/M/MV5BN2EwM2I5OWMtMGQyMi00Zjg1LWJkNTctZTdjYTA4OGUwZjMyXkEyXkFqcGdeQXVyMTMxODk2OTU@._V1_QL75_UX140_CR0,0,140,207_.jpg", "https://m.media-amazon.com/images/M/MV5BN2EwM2I5OWMtMGQyMi00Zjg1LWJkNTctZTdjYTA4OGUwZjMyXkEyXkFqcGdeQXVyMTMxODk2OTU@._V1_QL75_UX140_CR0,0,140,207_.jpg")</f>
        <v/>
      </c>
    </row>
    <row r="201">
      <c r="A201" t="n">
        <v>200</v>
      </c>
      <c r="C201" t="n">
        <v>2001</v>
      </c>
      <c r="D201" t="inlineStr">
        <is>
          <t>8.1 (970K)</t>
        </is>
      </c>
      <c r="E201" t="inlineStr">
        <is>
          <t xml:space="preserve"> 970K</t>
        </is>
      </c>
      <c r="F201">
        <f>HYPERLINK("https://m.media-amazon.com/images/M/MV5BNmExODFhZjMtMjFiZC00NTMxLWJjNDItM2VjZTQxYjZlM2RhXkEyXkFqcGdeQXVyNTIzOTk5ODM@._V1_QL75_UY207_CR11,0,140,207_.jpg", "https://m.media-amazon.com/images/M/MV5BNmExODFhZjMtMjFiZC00NTMxLWJjNDItM2VjZTQxYjZlM2RhXkEyXkFqcGdeQXVyNTIzOTk5ODM@._V1_QL75_UY207_CR11,0,140,207_.jpg")</f>
        <v/>
      </c>
    </row>
    <row r="202">
      <c r="A202" t="n">
        <v>201</v>
      </c>
      <c r="C202" t="n">
        <v>1924</v>
      </c>
      <c r="D202" t="inlineStr">
        <is>
          <t>8.2 (56K)</t>
        </is>
      </c>
      <c r="E202" t="inlineStr">
        <is>
          <t xml:space="preserve"> 56K</t>
        </is>
      </c>
      <c r="F202">
        <f>HYPERLINK("https://m.media-amazon.com/images/M/MV5BZWFhOGU5NDctY2Q3YS00Y2VlLWI1NzEtZmIwY2ZiZjY4OTA2XkEyXkFqcGdeQXVyMDI2NDg0NQ@@._V1_QL75_UX140_CR0,7,140,207_.jpg", "https://m.media-amazon.com/images/M/MV5BZWFhOGU5NDctY2Q3YS00Y2VlLWI1NzEtZmIwY2ZiZjY4OTA2XkEyXkFqcGdeQXVyMDI2NDg0NQ@@._V1_QL75_UX140_CR0,7,140,207_.jpg")</f>
        <v/>
      </c>
    </row>
    <row r="203">
      <c r="A203" t="n">
        <v>202</v>
      </c>
      <c r="B203" t="inlineStr">
        <is>
          <t xml:space="preserve"> Smultronstället</t>
        </is>
      </c>
      <c r="C203" t="n">
        <v>1957</v>
      </c>
      <c r="D203" t="inlineStr">
        <is>
          <t>8.1 (114K)</t>
        </is>
      </c>
      <c r="E203" t="inlineStr">
        <is>
          <t xml:space="preserve"> 114K</t>
        </is>
      </c>
      <c r="F203">
        <f>HYPERLINK("https://m.media-amazon.com/images/M/MV5BYWQxYzdhMDMtNjAyZC00NzE0LWFjYmQtYjk0YzMyYjA5NzZkXkEyXkFqcGdeQXVyMjUzOTY1NTc@._V1_QL75_UX140_CR0,3,140,207_.jpg", "https://m.media-amazon.com/images/M/MV5BYWQxYzdhMDMtNjAyZC00NzE0LWFjYmQtYjk0YzMyYjA5NzZkXkEyXkFqcGdeQXVyMjUzOTY1NTc@._V1_QL75_UX140_CR0,3,140,207_.jpg")</f>
        <v/>
      </c>
    </row>
    <row r="204">
      <c r="A204" t="n">
        <v>203</v>
      </c>
      <c r="B204" t="inlineStr">
        <is>
          <t xml:space="preserve"> The Third Man</t>
        </is>
      </c>
      <c r="C204" t="n">
        <v>1949</v>
      </c>
      <c r="D204" t="inlineStr">
        <is>
          <t>8.1 (181K)</t>
        </is>
      </c>
      <c r="E204" t="inlineStr">
        <is>
          <t xml:space="preserve"> 181K</t>
        </is>
      </c>
      <c r="F204">
        <f>HYPERLINK("https://m.media-amazon.com/images/M/MV5BYjE2OTdhMWUtOGJlMy00ZDViLWIzZjgtYjZkZGZmMDZjYmEyXkEyXkFqcGdeQXVyNzkwMjQ5NzM@._V1_QL75_UX140_CR0,1,140,207_.jpg", "https://m.media-amazon.com/images/M/MV5BYjE2OTdhMWUtOGJlMy00ZDViLWIzZjgtYjZkZGZmMDZjYmEyXkEyXkFqcGdeQXVyNzkwMjQ5NzM@._V1_QL75_UX140_CR0,1,140,207_.jpg")</f>
        <v/>
      </c>
    </row>
    <row r="205">
      <c r="A205" t="n">
        <v>204</v>
      </c>
      <c r="B205" t="inlineStr">
        <is>
          <t xml:space="preserve"> Le Salaire De La Peur</t>
        </is>
      </c>
      <c r="C205" t="n">
        <v>1953</v>
      </c>
      <c r="D205" t="inlineStr">
        <is>
          <t>8.2 (66K)</t>
        </is>
      </c>
      <c r="E205" t="inlineStr">
        <is>
          <t xml:space="preserve"> 66K</t>
        </is>
      </c>
      <c r="F205">
        <f>HYPERLINK("https://m.media-amazon.com/images/M/MV5BMzE2ODNiZGItNGJiZS00MzBkLTgzZDktN2NmZGE0ZWU3N2U5L2ltYWdlL2ltYWdlXkEyXkFqcGdeQXVyMzI4Nzk0NjY@._V1_QL75_UY207_CR6,0,140,207_.jpg", "https://m.media-amazon.com/images/M/MV5BMzE2ODNiZGItNGJiZS00MzBkLTgzZDktN2NmZGE0ZWU3N2U5L2ltYWdlL2ltYWdlXkEyXkFqcGdeQXVyMzI4Nzk0NjY@._V1_QL75_UY207_CR6,0,140,207_.jpg")</f>
        <v/>
      </c>
    </row>
    <row r="206">
      <c r="A206" t="n">
        <v>205</v>
      </c>
      <c r="B206" t="inlineStr">
        <is>
          <t xml:space="preserve"> Jaws</t>
        </is>
      </c>
      <c r="C206" t="n">
        <v>1975</v>
      </c>
      <c r="D206" t="inlineStr">
        <is>
          <t>8.1 (654K)</t>
        </is>
      </c>
      <c r="E206" t="inlineStr">
        <is>
          <t xml:space="preserve"> 654K</t>
        </is>
      </c>
      <c r="F206">
        <f>HYPERLINK("https://m.media-amazon.com/images/M/MV5BOTVmNTBlMjUtZjFiMC00ZjRkLTlmMzctMTAwNzRmZjE2NmIxXkEyXkFqcGdeQXVyNjc1NTYwMjc@._V1_QL75_UX140_CR0,19,140,207_.jpg", "https://m.media-amazon.com/images/M/MV5BOTVmNTBlMjUtZjFiMC00ZjRkLTlmMzctMTAwNzRmZjE2NmIxXkEyXkFqcGdeQXVyNjc1NTYwMjc@._V1_QL75_UX140_CR0,19,140,207_.jpg")</f>
        <v/>
      </c>
    </row>
    <row r="207">
      <c r="A207" t="n">
        <v>206</v>
      </c>
      <c r="B207" t="inlineStr">
        <is>
          <t xml:space="preserve"> How to Train Your Dragon</t>
        </is>
      </c>
      <c r="C207" t="n">
        <v>2010</v>
      </c>
      <c r="D207" t="inlineStr">
        <is>
          <t>8.1 (793K)</t>
        </is>
      </c>
      <c r="E207" t="inlineStr">
        <is>
          <t xml:space="preserve"> 793K</t>
        </is>
      </c>
      <c r="F207">
        <f>HYPERLINK("https://m.media-amazon.com/images/M/MV5BMjA5NDQyMjc2NF5BMl5BanBnXkFtZTcwMjg5ODcyMw@@._V1_QL75_UX140_CR0,0,140,207_.jpg", "https://m.media-amazon.com/images/M/MV5BMjA5NDQyMjc2NF5BMl5BanBnXkFtZTcwMjg5ODcyMw@@._V1_QL75_UX140_CR0,0,140,207_.jpg")</f>
        <v/>
      </c>
    </row>
    <row r="208">
      <c r="A208" t="n">
        <v>207</v>
      </c>
      <c r="B208" t="inlineStr">
        <is>
          <t xml:space="preserve"> Mary and Max</t>
        </is>
      </c>
      <c r="C208" t="n">
        <v>2009</v>
      </c>
      <c r="D208" t="inlineStr">
        <is>
          <t>8.1 (186K)</t>
        </is>
      </c>
      <c r="E208" t="inlineStr">
        <is>
          <t xml:space="preserve"> 186K</t>
        </is>
      </c>
      <c r="F208">
        <f>HYPERLINK("https://m.media-amazon.com/images/M/MV5BMDgzYjQwMDMtNGUzYi00MTRmLWIyMGMtNjE1OGZkNzY2YWIzL2ltYWdlXkEyXkFqcGdeQXVyNjU0OTQ0OTY@._V1_QL75_UY207_CR3,0,140,207_.jpg", "https://m.media-amazon.com/images/M/MV5BMDgzYjQwMDMtNGUzYi00MTRmLWIyMGMtNjE1OGZkNzY2YWIzL2ltYWdlXkEyXkFqcGdeQXVyNjU0OTQ0OTY@._V1_QL75_UY207_CR3,0,140,207_.jpg")</f>
        <v/>
      </c>
    </row>
    <row r="209">
      <c r="A209" t="n">
        <v>208</v>
      </c>
      <c r="B209" t="inlineStr">
        <is>
          <t xml:space="preserve"> Smith Goes to Washington</t>
        </is>
      </c>
      <c r="C209" t="n">
        <v>1939</v>
      </c>
      <c r="D209" t="inlineStr">
        <is>
          <t>8.1 (121K)</t>
        </is>
      </c>
      <c r="E209" t="inlineStr">
        <is>
          <t xml:space="preserve"> 121K</t>
        </is>
      </c>
      <c r="F209">
        <f>HYPERLINK("https://m.media-amazon.com/images/M/MV5BZTYwYjYxYzgtMDE1Ni00NzU4LWJlMTEtODQ5YmJmMGJhZjI5L2ltYWdlXkEyXkFqcGdeQXVyMDI2NDg0NQ@@._V1_QL75_UX140_CR0,2,140,207_.jpg", "https://m.media-amazon.com/images/M/MV5BZTYwYjYxYzgtMDE1Ni00NzU4LWJlMTEtODQ5YmJmMGJhZjI5L2ltYWdlXkEyXkFqcGdeQXVyMDI2NDg0NQ@@._V1_QL75_UX140_CR0,2,140,207_.jpg")</f>
        <v/>
      </c>
    </row>
    <row r="210">
      <c r="A210" t="n">
        <v>209</v>
      </c>
      <c r="B210" t="inlineStr">
        <is>
          <t xml:space="preserve"> Ferrari</t>
        </is>
      </c>
      <c r="C210" t="n">
        <v>2019</v>
      </c>
      <c r="D210" t="inlineStr">
        <is>
          <t>8.1 (457K)</t>
        </is>
      </c>
      <c r="E210" t="inlineStr">
        <is>
          <t xml:space="preserve"> 457K</t>
        </is>
      </c>
      <c r="F210">
        <f>HYPERLINK("https://m.media-amazon.com/images/M/MV5BM2UwMDVmMDItM2I2Yi00NGZmLTk4ZTUtY2JjNTQ3OGQ5ZjM2XkEyXkFqcGdeQXVyMTA1OTYzOTUx._V1_QL75_UY207_CR0,0,140,207_.jpg", "https://m.media-amazon.com/images/M/MV5BM2UwMDVmMDItM2I2Yi00NGZmLTk4ZTUtY2JjNTQ3OGQ5ZjM2XkEyXkFqcGdeQXVyMTA1OTYzOTUx._V1_QL75_UY207_CR0,0,140,207_.jpg")</f>
        <v/>
      </c>
    </row>
    <row r="211">
      <c r="A211" t="n">
        <v>210</v>
      </c>
      <c r="B211" t="inlineStr">
        <is>
          <t xml:space="preserve"> Ratatouille</t>
        </is>
      </c>
      <c r="C211" t="n">
        <v>2007</v>
      </c>
      <c r="D211" t="inlineStr">
        <is>
          <t>8.1 (813K)</t>
        </is>
      </c>
      <c r="E211" t="inlineStr">
        <is>
          <t xml:space="preserve"> 813K</t>
        </is>
      </c>
      <c r="F211">
        <f>HYPERLINK("https://m.media-amazon.com/images/M/MV5BMTMzODU0NTkxMF5BMl5BanBnXkFtZTcwMjQ4MzMzMw@@._V1_QL75_UX140_CR0,0,140,207_.jpg", "https://m.media-amazon.com/images/M/MV5BMTMzODU0NTkxMF5BMl5BanBnXkFtZTcwMjQ4MzMzMw@@._V1_QL75_UX140_CR0,0,140,207_.jpg")</f>
        <v/>
      </c>
    </row>
    <row r="212">
      <c r="A212" t="n">
        <v>211</v>
      </c>
      <c r="B212" t="inlineStr">
        <is>
          <t xml:space="preserve"> Det Sjunde Inseglet</t>
        </is>
      </c>
      <c r="C212" t="n">
        <v>1957</v>
      </c>
      <c r="D212" t="inlineStr">
        <is>
          <t>8.1 (197K)</t>
        </is>
      </c>
      <c r="E212" t="inlineStr">
        <is>
          <t xml:space="preserve"> 197K</t>
        </is>
      </c>
      <c r="F212">
        <f>HYPERLINK("https://m.media-amazon.com/images/M/MV5BOWM3MmE0OGYtOGVlNC00OWE1LTk5ZTAtYmUwMDIwM2ZlNWJiXkEyXkFqcGdeQXVyMjUzOTY1NTc@._V1_QL75_UY207_CR1,0,140,207_.jpg", "https://m.media-amazon.com/images/M/MV5BOWM3MmE0OGYtOGVlNC00OWE1LTk5ZTAtYmUwMDIwM2ZlNWJiXkEyXkFqcGdeQXVyMjUzOTY1NTc@._V1_QL75_UY207_CR1,0,140,207_.jpg")</f>
        <v/>
      </c>
    </row>
    <row r="213">
      <c r="A213" t="n">
        <v>212</v>
      </c>
      <c r="B213" t="inlineStr">
        <is>
          <t xml:space="preserve"> Room</t>
        </is>
      </c>
      <c r="C213" t="n">
        <v>2015</v>
      </c>
      <c r="D213" t="inlineStr">
        <is>
          <t>8.1 (447K)</t>
        </is>
      </c>
      <c r="E213" t="inlineStr">
        <is>
          <t xml:space="preserve"> 447K</t>
        </is>
      </c>
      <c r="F213">
        <f>HYPERLINK("https://m.media-amazon.com/images/M/MV5BMjE4NzgzNzEwMl5BMl5BanBnXkFtZTgwMTMzMDE0NjE@._V1_QL75_UX140_CR0,0,140,207_.jpg", "https://m.media-amazon.com/images/M/MV5BMjE4NzgzNzEwMl5BMl5BanBnXkFtZTgwMTMzMDE0NjE@._V1_QL75_UX140_CR0,0,140,207_.jpg")</f>
        <v/>
      </c>
    </row>
    <row r="214">
      <c r="A214" t="n">
        <v>213</v>
      </c>
      <c r="B214" t="inlineStr">
        <is>
          <t xml:space="preserve"> The Big Lebowski</t>
        </is>
      </c>
      <c r="C214" t="n">
        <v>1998</v>
      </c>
      <c r="D214" t="inlineStr">
        <is>
          <t>8.1 (854K)</t>
        </is>
      </c>
      <c r="E214" t="inlineStr">
        <is>
          <t xml:space="preserve"> 854K</t>
        </is>
      </c>
      <c r="F214">
        <f>HYPERLINK("https://m.media-amazon.com/images/M/MV5BMzliZDk0NjctNjhlOC00MWEyLWI3OWYtNjA5ZDYxMTMzNTc5XkEyXkFqcGdeQXVyNTAyODkwOQ@@._V1_QL75_UY207_CR0,0,140,207_.jpg", "https://m.media-amazon.com/images/M/MV5BMzliZDk0NjctNjhlOC00MWEyLWI3OWYtNjA5ZDYxMTMzNTc5XkEyXkFqcGdeQXVyNTAyODkwOQ@@._V1_QL75_UY207_CR0,0,140,207_.jpg")</f>
        <v/>
      </c>
    </row>
    <row r="215">
      <c r="A215" t="n">
        <v>214</v>
      </c>
      <c r="B215" t="inlineStr">
        <is>
          <t xml:space="preserve"> Tokyo Story</t>
        </is>
      </c>
      <c r="C215" t="n">
        <v>1953</v>
      </c>
      <c r="D215" t="inlineStr">
        <is>
          <t>8.1 (68K)</t>
        </is>
      </c>
      <c r="E215" t="inlineStr">
        <is>
          <t xml:space="preserve"> 68K</t>
        </is>
      </c>
      <c r="F215">
        <f>HYPERLINK("https://m.media-amazon.com/images/M/MV5BYWQ4ZTRiODktNjAzZC00Nzg1LTk1YWQtNDFmNDI0NmZiNGIwXkEyXkFqcGdeQXVyNzkwMjQ5NzM@._V1_QL75_UY207_CR2,0,140,207_.jpg", "https://m.media-amazon.com/images/M/MV5BYWQ4ZTRiODktNjAzZC00Nzg1LTk1YWQtNDFmNDI0NmZiNGIwXkEyXkFqcGdeQXVyNzkwMjQ5NzM@._V1_QL75_UY207_CR2,0,140,207_.jpg")</f>
        <v/>
      </c>
    </row>
    <row r="216">
      <c r="A216" t="n">
        <v>215</v>
      </c>
      <c r="B216" t="inlineStr">
        <is>
          <t xml:space="preserve"> Rocky</t>
        </is>
      </c>
      <c r="C216" t="n">
        <v>1976</v>
      </c>
      <c r="D216" t="inlineStr">
        <is>
          <t>8.1 (623K)</t>
        </is>
      </c>
      <c r="E216" t="inlineStr">
        <is>
          <t xml:space="preserve"> 623K</t>
        </is>
      </c>
      <c r="F216">
        <f>HYPERLINK("https://m.media-amazon.com/images/M/MV5BNTBkMjg2MjYtYTZjOS00ODQ0LTg0MDEtM2FiNmJmOGU1NGEwXkEyXkFqcGdeQXVyMjUzOTY1NTc@._V1_QL75_UX140_CR0,3,140,207_.jpg", "https://m.media-amazon.com/images/M/MV5BNTBkMjg2MjYtYTZjOS00ODQ0LTg0MDEtM2FiNmJmOGU1NGEwXkEyXkFqcGdeQXVyMjUzOTY1NTc@._V1_QL75_UX140_CR0,3,140,207_.jpg")</f>
        <v/>
      </c>
    </row>
    <row r="217">
      <c r="A217" t="n">
        <v>216</v>
      </c>
      <c r="B217" t="inlineStr">
        <is>
          <t xml:space="preserve"> Logan</t>
        </is>
      </c>
      <c r="C217" t="n">
        <v>2017</v>
      </c>
      <c r="D217" t="inlineStr">
        <is>
          <t>8.1 (822K)</t>
        </is>
      </c>
      <c r="E217" t="inlineStr">
        <is>
          <t xml:space="preserve"> 822K</t>
        </is>
      </c>
      <c r="F217">
        <f>HYPERLINK("https://m.media-amazon.com/images/M/MV5BYzc5MTU4N2EtYTkyMi00NjdhLTg3NWEtMTY4OTEyMzJhZTAzXkEyXkFqcGdeQXVyNjc1NTYyMjg@._V1_QL75_UX140_CR0,1,140,207_.jpg", "https://m.media-amazon.com/images/M/MV5BYzc5MTU4N2EtYTkyMi00NjdhLTg3NWEtMTY4OTEyMzJhZTAzXkEyXkFqcGdeQXVyNjc1NTYyMjg@._V1_QL75_UX140_CR0,1,140,207_.jpg")</f>
        <v/>
      </c>
    </row>
    <row r="218">
      <c r="A218" t="n">
        <v>217</v>
      </c>
      <c r="B218" t="inlineStr">
        <is>
          <t xml:space="preserve"> Spotlight</t>
        </is>
      </c>
      <c r="C218" t="n">
        <v>2015</v>
      </c>
      <c r="D218" t="inlineStr">
        <is>
          <t>8.1 (498K)</t>
        </is>
      </c>
      <c r="E218" t="inlineStr">
        <is>
          <t xml:space="preserve"> 498K</t>
        </is>
      </c>
      <c r="F218">
        <f>HYPERLINK("https://m.media-amazon.com/images/M/MV5BMjIyOTM5OTIzNV5BMl5BanBnXkFtZTgwMDkzODE2NjE@._V1_QL75_UY207_CR0,0,140,207_.jpg", "https://m.media-amazon.com/images/M/MV5BMjIyOTM5OTIzNV5BMl5BanBnXkFtZTgwMDkzODE2NjE@._V1_QL75_UY207_CR0,0,140,207_.jpg")</f>
        <v/>
      </c>
    </row>
    <row r="219">
      <c r="A219" t="n">
        <v>218</v>
      </c>
      <c r="B219" t="inlineStr">
        <is>
          <t xml:space="preserve"> Hotel Rwanda</t>
        </is>
      </c>
      <c r="C219" t="n">
        <v>2004</v>
      </c>
      <c r="D219" t="inlineStr">
        <is>
          <t>8.1 (370K)</t>
        </is>
      </c>
      <c r="E219" t="inlineStr">
        <is>
          <t xml:space="preserve"> 370K</t>
        </is>
      </c>
      <c r="F219">
        <f>HYPERLINK("https://m.media-amazon.com/images/M/MV5BZGJjYmIzZmQtNWE4Yy00ZGVmLWJkZGEtMzUzNmQ4ZWFlMjRhXkEyXkFqcGdeQXVyMTMxODk2OTU@._V1_QL75_UY207_CR0,0,140,207_.jpg", "https://m.media-amazon.com/images/M/MV5BZGJjYmIzZmQtNWE4Yy00ZGVmLWJkZGEtMzUzNmQ4ZWFlMjRhXkEyXkFqcGdeQXVyMTMxODk2OTU@._V1_QL75_UY207_CR0,0,140,207_.jpg")</f>
        <v/>
      </c>
    </row>
    <row r="220">
      <c r="A220" t="n">
        <v>219</v>
      </c>
      <c r="B220" t="inlineStr">
        <is>
          <t xml:space="preserve"> Platoon</t>
        </is>
      </c>
      <c r="C220" t="n">
        <v>1986</v>
      </c>
      <c r="D220" t="inlineStr">
        <is>
          <t>8.1 (436K)</t>
        </is>
      </c>
      <c r="E220" t="inlineStr">
        <is>
          <t xml:space="preserve"> 436K</t>
        </is>
      </c>
      <c r="F220">
        <f>HYPERLINK("https://m.media-amazon.com/images/M/MV5BMzRjZjdlMjQtODVkYS00N2YzLWJlYWYtMGVlN2E5MWEwMWQzXkEyXkFqcGdeQXVyMTQxNzMzNDI@._V1_QL75_UX140_CR0,6,140,207_.jpg", "https://m.media-amazon.com/images/M/MV5BMzRjZjdlMjQtODVkYS00N2YzLWJlYWYtMGVlN2E5MWEwMWQzXkEyXkFqcGdeQXVyMTQxNzMzNDI@._V1_QL75_UX140_CR0,6,140,207_.jpg")</f>
        <v/>
      </c>
    </row>
    <row r="221">
      <c r="A221" t="n">
        <v>220</v>
      </c>
      <c r="B221" t="inlineStr">
        <is>
          <t xml:space="preserve"> The Terminator</t>
        </is>
      </c>
      <c r="C221" t="n">
        <v>1984</v>
      </c>
      <c r="D221" t="inlineStr">
        <is>
          <t>8.1 (917K)</t>
        </is>
      </c>
      <c r="E221" t="inlineStr">
        <is>
          <t xml:space="preserve"> 917K</t>
        </is>
      </c>
      <c r="F221">
        <f>HYPERLINK("https://m.media-amazon.com/images/M/MV5BYTViNzMxZjEtZGEwNy00MDNiLWIzNGQtZDY2MjQ1OWViZjFmXkEyXkFqcGdeQXVyNzkwMjQ5NzM@._V1_QL75_UX140_CR0,1,140,207_.jpg", "https://m.media-amazon.com/images/M/MV5BYTViNzMxZjEtZGEwNy00MDNiLWIzNGQtZDY2MjQ1OWViZjFmXkEyXkFqcGdeQXVyNzkwMjQ5NzM@._V1_QL75_UX140_CR0,1,140,207_.jpg")</f>
        <v/>
      </c>
    </row>
    <row r="222">
      <c r="A222" t="n">
        <v>221</v>
      </c>
      <c r="B222" t="inlineStr">
        <is>
          <t xml:space="preserve"> La passion de Jeanne d'Arc</t>
        </is>
      </c>
      <c r="C222" t="n">
        <v>1928</v>
      </c>
      <c r="D222" t="inlineStr">
        <is>
          <t>8.1 (60K)</t>
        </is>
      </c>
      <c r="E222" t="inlineStr">
        <is>
          <t xml:space="preserve"> 60K</t>
        </is>
      </c>
      <c r="F222">
        <f>HYPERLINK("https://m.media-amazon.com/images/M/MV5BNjBjNDJiYTUtOWY0OS00OGVmLTg2YzctMTE0NzVhODM1ZWJmXkEyXkFqcGdeQXVyNjU0OTQ0OTY@._V1_QL75_UX140_CR0,6,140,207_.jpg", "https://m.media-amazon.com/images/M/MV5BNjBjNDJiYTUtOWY0OS00OGVmLTg2YzctMTE0NzVhODM1ZWJmXkEyXkFqcGdeQXVyNjU0OTQ0OTY@._V1_QL75_UX140_CR0,6,140,207_.jpg")</f>
        <v/>
      </c>
    </row>
    <row r="223">
      <c r="A223" t="n">
        <v>222</v>
      </c>
      <c r="B223" t="inlineStr">
        <is>
          <t xml:space="preserve"> Before Sunset</t>
        </is>
      </c>
      <c r="C223" t="n">
        <v>2004</v>
      </c>
      <c r="D223" t="inlineStr">
        <is>
          <t>8.1 (285K)</t>
        </is>
      </c>
      <c r="E223" t="inlineStr">
        <is>
          <t xml:space="preserve"> 285K</t>
        </is>
      </c>
      <c r="F223">
        <f>HYPERLINK("https://m.media-amazon.com/images/M/MV5BMTQ1MjAwNTM5Ml5BMl5BanBnXkFtZTYwNDM0MTc3._V1_QL75_UY207_CR0,0,140,207_.jpg", "https://m.media-amazon.com/images/M/MV5BMTQ1MjAwNTM5Ml5BMl5BanBnXkFtZTYwNDM0MTc3._V1_QL75_UY207_CR0,0,140,207_.jpg")</f>
        <v/>
      </c>
    </row>
    <row r="224">
      <c r="A224" t="n">
        <v>223</v>
      </c>
      <c r="B224" t="inlineStr">
        <is>
          <t xml:space="preserve"> Jai Bhim</t>
        </is>
      </c>
      <c r="C224" t="n">
        <v>2021</v>
      </c>
      <c r="D224" t="inlineStr">
        <is>
          <t>8.7 (216K)</t>
        </is>
      </c>
      <c r="E224" t="inlineStr">
        <is>
          <t xml:space="preserve"> 216K</t>
        </is>
      </c>
      <c r="F224">
        <f>HYPERLINK("https://m.media-amazon.com/images/M/MV5BNzFkM2FhMzQtYjUwZi00N2Y3LWFkZWItMmZmMjQxNGQwZmNhXkEyXkFqcGdeQXVyODEyNjEwMDk@._V1_QL75_UY207_CR13,0,140,207_.jpg", "https://m.media-amazon.com/images/M/MV5BNzFkM2FhMzQtYjUwZi00N2Y3LWFkZWItMmZmMjQxNGQwZmNhXkEyXkFqcGdeQXVyODEyNjEwMDk@._V1_QL75_UY207_CR13,0,140,207_.jpg")</f>
        <v/>
      </c>
    </row>
    <row r="225">
      <c r="A225" t="n">
        <v>224</v>
      </c>
      <c r="B225" t="inlineStr">
        <is>
          <t xml:space="preserve"> The Best Years of Our Lives</t>
        </is>
      </c>
      <c r="C225" t="n">
        <v>1946</v>
      </c>
      <c r="D225" t="inlineStr">
        <is>
          <t>8.1 (70K)</t>
        </is>
      </c>
      <c r="E225" t="inlineStr">
        <is>
          <t xml:space="preserve"> 70K</t>
        </is>
      </c>
      <c r="F225">
        <f>HYPERLINK("https://m.media-amazon.com/images/M/MV5BY2RmNTRjYzctODI4Ni00MzQyLWEyNTAtNjU0N2JkMTNhNjJkXkEyXkFqcGdeQXVyNjU0OTQ0OTY@._V1_QL75_UX140_CR0,1,140,207_.jpg", "https://m.media-amazon.com/images/M/MV5BY2RmNTRjYzctODI4Ni00MzQyLWEyNTAtNjU0N2JkMTNhNjJkXkEyXkFqcGdeQXVyNjU0OTQ0OTY@._V1_QL75_UX140_CR0,1,140,207_.jpg")</f>
        <v/>
      </c>
    </row>
    <row r="226">
      <c r="A226" t="n">
        <v>225</v>
      </c>
      <c r="B226" t="inlineStr">
        <is>
          <t xml:space="preserve"> La haine</t>
        </is>
      </c>
      <c r="C226" t="n">
        <v>1995</v>
      </c>
      <c r="D226" t="inlineStr">
        <is>
          <t>8.1 (194K)</t>
        </is>
      </c>
      <c r="E226" t="inlineStr">
        <is>
          <t xml:space="preserve"> 194K</t>
        </is>
      </c>
      <c r="F226">
        <f>HYPERLINK("https://m.media-amazon.com/images/M/MV5BOTQxOGU0OWUtMzExYy00ZjIxLWJmMzAtNTI1Y2YxYTMxN2RkXkEyXkFqcGdeQXVyMjUzOTY1NTc@._V1_QL75_UX140_CR0,0,140,207_.jpg", "https://m.media-amazon.com/images/M/MV5BOTQxOGU0OWUtMzExYy00ZjIxLWJmMzAtNTI1Y2YxYTMxN2RkXkEyXkFqcGdeQXVyMjUzOTY1NTc@._V1_QL75_UX140_CR0,0,140,207_.jpg")</f>
        <v/>
      </c>
    </row>
    <row r="227">
      <c r="A227" t="n">
        <v>226</v>
      </c>
      <c r="B227" t="inlineStr">
        <is>
          <t xml:space="preserve"> The Exorcist</t>
        </is>
      </c>
      <c r="C227" t="n">
        <v>1973</v>
      </c>
      <c r="D227" t="inlineStr">
        <is>
          <t>8.1 (451K)</t>
        </is>
      </c>
      <c r="E227" t="inlineStr">
        <is>
          <t xml:space="preserve"> 451K</t>
        </is>
      </c>
      <c r="F227">
        <f>HYPERLINK("https://m.media-amazon.com/images/M/MV5BYWFlZGY2NDktY2ZjOS00ZWNkLTg0ZDAtZDY4MTM1ODU4ZjljXkEyXkFqcGdeQXVyMjUzOTY1NTc@._V1_QL75_UX140_CR0,3,140,207_.jpg", "https://m.media-amazon.com/images/M/MV5BYWFlZGY2NDktY2ZjOS00ZWNkLTg0ZDAtZDY4MTM1ODU4ZjljXkEyXkFqcGdeQXVyMjUzOTY1NTc@._V1_QL75_UX140_CR0,3,140,207_.jpg")</f>
        <v/>
      </c>
    </row>
    <row r="228">
      <c r="A228" t="n">
        <v>227</v>
      </c>
      <c r="B228" t="inlineStr">
        <is>
          <t xml:space="preserve"> Rush</t>
        </is>
      </c>
      <c r="C228" t="n">
        <v>2013</v>
      </c>
      <c r="D228" t="inlineStr">
        <is>
          <t>8.1 (509K)</t>
        </is>
      </c>
      <c r="E228" t="inlineStr">
        <is>
          <t xml:space="preserve"> 509K</t>
        </is>
      </c>
      <c r="F228">
        <f>HYPERLINK("https://m.media-amazon.com/images/M/MV5BOWEwODJmZDItYTNmZC00OGM4LThlNDktOTQzZjIzMGQxODA4XkEyXkFqcGdeQXVyNjU0OTQ0OTY@._V1_QL75_UX140_CR0,0,140,207_.jpg", "https://m.media-amazon.com/images/M/MV5BOWEwODJmZDItYTNmZC00OGM4LThlNDktOTQzZjIzMGQxODA4XkEyXkFqcGdeQXVyNjU0OTQ0OTY@._V1_QL75_UX140_CR0,0,140,207_.jpg")</f>
        <v/>
      </c>
    </row>
    <row r="229">
      <c r="A229" t="n">
        <v>228</v>
      </c>
      <c r="B229" t="inlineStr">
        <is>
          <t xml:space="preserve"> Network</t>
        </is>
      </c>
      <c r="C229" t="n">
        <v>1976</v>
      </c>
      <c r="D229" t="inlineStr">
        <is>
          <t>8.1 (169K)</t>
        </is>
      </c>
      <c r="E229" t="inlineStr">
        <is>
          <t xml:space="preserve"> 169K</t>
        </is>
      </c>
      <c r="F229">
        <f>HYPERLINK("https://m.media-amazon.com/images/M/MV5BNzY0NjU5ODUtOTAzMC00NTU5LWJkZjctYWMyOWY2MTZmOWM1XkEyXkFqcGdeQXVyMTI3ODAyMzE2._V1_QL75_UX140_CR0,3,140,207_.jpg", "https://m.media-amazon.com/images/M/MV5BNzY0NjU5ODUtOTAzMC00NTU5LWJkZjctYWMyOWY2MTZmOWM1XkEyXkFqcGdeQXVyMTI3ODAyMzE2._V1_QL75_UX140_CR0,3,140,207_.jpg")</f>
        <v/>
      </c>
    </row>
    <row r="230">
      <c r="A230" t="n">
        <v>229</v>
      </c>
      <c r="B230" t="inlineStr">
        <is>
          <t xml:space="preserve"> Pirates of the Caribbean: The Curse of the Black Pearl</t>
        </is>
      </c>
      <c r="C230" t="n">
        <v>2003</v>
      </c>
      <c r="D230" t="inlineStr">
        <is>
          <t>8.1 (1.2M)</t>
        </is>
      </c>
      <c r="E230" t="inlineStr">
        <is>
          <t xml:space="preserve"> 1.2M</t>
        </is>
      </c>
      <c r="F230">
        <f>HYPERLINK("https://m.media-amazon.com/images/M/MV5BNGYyZGM5MGMtYTY2Ni00M2Y1LWIzNjQtYWUzM2VlNGVhMDNhXkEyXkFqcGdeQXVyMTMxODk2OTU@._V1_QL75_UX140_CR0,1,140,207_.jpg", "https://m.media-amazon.com/images/M/MV5BNGYyZGM5MGMtYTY2Ni00M2Y1LWIzNjQtYWUzM2VlNGVhMDNhXkEyXkFqcGdeQXVyMTMxODk2OTU@._V1_QL75_UX140_CR0,1,140,207_.jpg")</f>
        <v/>
      </c>
    </row>
    <row r="231">
      <c r="A231" t="n">
        <v>230</v>
      </c>
      <c r="B231" t="inlineStr">
        <is>
          <t xml:space="preserve"> Stand by Me</t>
        </is>
      </c>
      <c r="C231" t="n">
        <v>1986</v>
      </c>
      <c r="D231" t="inlineStr">
        <is>
          <t>8.1 (437K)</t>
        </is>
      </c>
      <c r="E231" t="inlineStr">
        <is>
          <t xml:space="preserve"> 437K</t>
        </is>
      </c>
      <c r="F231">
        <f>HYPERLINK("https://m.media-amazon.com/images/M/MV5BZDM3YzdhMGYtOWVkYS00N2M5LWI5NjAtZjRmNjljNThmYzEyXkEyXkFqcGdeQXVyNjc1NTYwMjc@._V1_QL75_UY207_CR4,0,140,207_.jpg", "https://m.media-amazon.com/images/M/MV5BZDM3YzdhMGYtOWVkYS00N2M5LWI5NjAtZjRmNjljNThmYzEyXkEyXkFqcGdeQXVyNjc1NTYwMjc@._V1_QL75_UY207_CR4,0,140,207_.jpg")</f>
        <v/>
      </c>
    </row>
    <row r="232">
      <c r="A232" t="n">
        <v>231</v>
      </c>
      <c r="B232" t="inlineStr">
        <is>
          <t xml:space="preserve"> The Wizard of Oz</t>
        </is>
      </c>
      <c r="C232" t="n">
        <v>1939</v>
      </c>
      <c r="D232" t="inlineStr">
        <is>
          <t>8.1 (425K)</t>
        </is>
      </c>
      <c r="E232" t="inlineStr">
        <is>
          <t xml:space="preserve"> 425K</t>
        </is>
      </c>
      <c r="F232">
        <f>HYPERLINK("https://m.media-amazon.com/images/M/MV5BY2NjNDU1ZjctN2VhZi00Nzc5LTljNmItMTZiOTg1ODkwYjgwXkEyXkFqcGdeQXVyNTkxMzEwMzU@._V1_QL75_UX140_CR0,3,140,207_.jpg", "https://m.media-amazon.com/images/M/MV5BY2NjNDU1ZjctN2VhZi00Nzc5LTljNmItMTZiOTg1ODkwYjgwXkEyXkFqcGdeQXVyNTkxMzEwMzU@._V1_QL75_UX140_CR0,3,140,207_.jpg")</f>
        <v/>
      </c>
    </row>
    <row r="233">
      <c r="A233" t="n">
        <v>232</v>
      </c>
      <c r="B233" t="inlineStr">
        <is>
          <t xml:space="preserve"> The Incredibles</t>
        </is>
      </c>
      <c r="C233" t="n">
        <v>2004</v>
      </c>
      <c r="D233" t="inlineStr">
        <is>
          <t>8.0 (800K)</t>
        </is>
      </c>
      <c r="E233" t="inlineStr">
        <is>
          <t xml:space="preserve"> 800K</t>
        </is>
      </c>
      <c r="F233">
        <f>HYPERLINK("https://m.media-amazon.com/images/M/MV5BMTY5OTU0OTc2NV5BMl5BanBnXkFtZTcwMzU4MDcyMQ@@._V1_QL75_UX140_CR0,0,140,207_.jpg", "https://m.media-amazon.com/images/M/MV5BMTY5OTU0OTc2NV5BMl5BanBnXkFtZTcwMzU4MDcyMQ@@._V1_QL75_UX140_CR0,0,140,207_.jpg")</f>
        <v/>
      </c>
    </row>
    <row r="234">
      <c r="A234" t="n">
        <v>233</v>
      </c>
      <c r="B234" t="inlineStr">
        <is>
          <t xml:space="preserve"> Into the Wild</t>
        </is>
      </c>
      <c r="C234" t="n">
        <v>2007</v>
      </c>
      <c r="D234" t="inlineStr">
        <is>
          <t>8.1 (654K)</t>
        </is>
      </c>
      <c r="E234" t="inlineStr">
        <is>
          <t xml:space="preserve"> 654K</t>
        </is>
      </c>
      <c r="F234">
        <f>HYPERLINK("https://m.media-amazon.com/images/M/MV5BNjQ0ODlhMWUtNmUwMS00YjExLWI4MjQtNjVmMmE2Y2E0MGRmXkEyXkFqcGdeQXVyNDk3NzU2MTQ@._V1_QL75_UY207_CR0,0,140,207_.jpg", "https://m.media-amazon.com/images/M/MV5BNjQ0ODlhMWUtNmUwMS00YjExLWI4MjQtNjVmMmE2Y2E0MGRmXkEyXkFqcGdeQXVyNDk3NzU2MTQ@._V1_QL75_UY207_CR0,0,140,207_.jpg")</f>
        <v/>
      </c>
    </row>
    <row r="235">
      <c r="A235" t="n">
        <v>234</v>
      </c>
      <c r="B235" t="inlineStr">
        <is>
          <t xml:space="preserve"> Hachi: A Dog's Tale</t>
        </is>
      </c>
      <c r="C235" t="n">
        <v>2009</v>
      </c>
      <c r="D235" t="inlineStr">
        <is>
          <t>8.1 (308K)</t>
        </is>
      </c>
      <c r="E235" t="inlineStr">
        <is>
          <t xml:space="preserve"> 308K</t>
        </is>
      </c>
      <c r="F235">
        <f>HYPERLINK("https://m.media-amazon.com/images/M/MV5BYmQzYjgyYzEtOTVhZC00MDRkLWJjNjItYzU3N2RiMTExZjA1XkEyXkFqcGdeQXVyMTcwOTQzOTYy._V1_QL75_UX140_CR0,0,140,207_.jpg", "https://m.media-amazon.com/images/M/MV5BYmQzYjgyYzEtOTVhZC00MDRkLWJjNjItYzU3N2RiMTExZjA1XkEyXkFqcGdeQXVyMTcwOTQzOTYy._V1_QL75_UX140_CR0,0,140,207_.jpg")</f>
        <v/>
      </c>
    </row>
    <row r="236">
      <c r="A236" t="n">
        <v>235</v>
      </c>
      <c r="B236" t="inlineStr">
        <is>
          <t xml:space="preserve"> Ah-ga-ssi</t>
        </is>
      </c>
      <c r="C236" t="n">
        <v>2016</v>
      </c>
      <c r="D236" t="inlineStr">
        <is>
          <t>8.1 (170K)</t>
        </is>
      </c>
      <c r="E236" t="inlineStr">
        <is>
          <t xml:space="preserve"> 170K</t>
        </is>
      </c>
      <c r="F236">
        <f>HYPERLINK("https://m.media-amazon.com/images/M/MV5BNDJhYTk2MTctZmVmOS00OTViLTgxNjQtMzQxOTRiMDdmNGRjXkEyXkFqcGdeQXVyMTMxODk2OTU@._V1_QL75_UY207_CR2,0,140,207_.jpg", "https://m.media-amazon.com/images/M/MV5BNDJhYTk2MTctZmVmOS00OTViLTgxNjQtMzQxOTRiMDdmNGRjXkEyXkFqcGdeQXVyMTMxODk2OTU@._V1_QL75_UY207_CR2,0,140,207_.jpg")</f>
        <v/>
      </c>
    </row>
    <row r="237">
      <c r="A237" t="n">
        <v>236</v>
      </c>
      <c r="B237" t="inlineStr">
        <is>
          <t xml:space="preserve"> My Father and My Son</t>
        </is>
      </c>
      <c r="C237" t="n">
        <v>2005</v>
      </c>
      <c r="D237" t="inlineStr">
        <is>
          <t>8.2 (92K)</t>
        </is>
      </c>
      <c r="E237" t="inlineStr">
        <is>
          <t xml:space="preserve"> 92K</t>
        </is>
      </c>
      <c r="F237">
        <f>HYPERLINK("https://m.media-amazon.com/images/M/MV5BNzEzMWYyYjEtNmVjZS00YTAyLWIyOTgtMzEzNzQxMTQzZTgwXkEyXkFqcGdeQXVyMTA0MTM5NjI2._V1_QL75_UX140_CR0,1,140,207_.jpg", "https://m.media-amazon.com/images/M/MV5BNzEzMWYyYjEtNmVjZS00YTAyLWIyOTgtMzEzNzQxMTQzZTgwXkEyXkFqcGdeQXVyMTA0MTM5NjI2._V1_QL75_UX140_CR0,1,140,207_.jpg")</f>
        <v/>
      </c>
    </row>
    <row r="238">
      <c r="A238" t="n">
        <v>237</v>
      </c>
      <c r="B238" t="inlineStr">
        <is>
          <t xml:space="preserve"> To Be or Not to Be</t>
        </is>
      </c>
      <c r="C238" t="n">
        <v>1942</v>
      </c>
      <c r="D238" t="inlineStr">
        <is>
          <t>8.1 (42K)</t>
        </is>
      </c>
      <c r="E238" t="inlineStr">
        <is>
          <t xml:space="preserve"> 42K</t>
        </is>
      </c>
      <c r="F238">
        <f>HYPERLINK("https://m.media-amazon.com/images/M/MV5BYTIwNDcyMjktMTczMy00NDM5LTlhNDEtMmE3NGVjOTM2YjQ3XkEyXkFqcGdeQXVyNjc0MzMzNjA@._V1_QL75_UX140_CR0,1,140,207_.jpg", "https://m.media-amazon.com/images/M/MV5BYTIwNDcyMjktMTczMy00NDM5LTlhNDEtMmE3NGVjOTM2YjQ3XkEyXkFqcGdeQXVyNjc0MzMzNjA@._V1_QL75_UX140_CR0,1,140,207_.jpg")</f>
        <v/>
      </c>
    </row>
    <row r="239">
      <c r="A239" t="n">
        <v>238</v>
      </c>
      <c r="B239" t="inlineStr">
        <is>
          <t xml:space="preserve"> La battaglia di Algeri</t>
        </is>
      </c>
      <c r="C239" t="n">
        <v>1966</v>
      </c>
      <c r="D239" t="inlineStr">
        <is>
          <t>8.1 (65K)</t>
        </is>
      </c>
      <c r="E239" t="inlineStr">
        <is>
          <t xml:space="preserve"> 65K</t>
        </is>
      </c>
      <c r="F239">
        <f>HYPERLINK("https://m.media-amazon.com/images/M/MV5BMzA4YWQ1OTktZGZhMC00NmM4LTliZjAtNGQwYmM4Mzk4YzNmXkEyXkFqcGdeQXVyNjgxMDA4OTI@._V1_QL75_UY207_CR3,0,140,207_.jpg", "https://m.media-amazon.com/images/M/MV5BMzA4YWQ1OTktZGZhMC00NmM4LTliZjAtNGQwYmM4Mzk4YzNmXkEyXkFqcGdeQXVyNjgxMDA4OTI@._V1_QL75_UY207_CR3,0,140,207_.jpg")</f>
        <v/>
      </c>
    </row>
    <row r="240">
      <c r="A240" t="n">
        <v>239</v>
      </c>
      <c r="B240" t="inlineStr">
        <is>
          <t xml:space="preserve"> The Grapes of Wrath</t>
        </is>
      </c>
      <c r="C240" t="n">
        <v>1940</v>
      </c>
      <c r="D240" t="inlineStr">
        <is>
          <t>8.1 (99K)</t>
        </is>
      </c>
      <c r="E240" t="inlineStr">
        <is>
          <t xml:space="preserve"> 99K</t>
        </is>
      </c>
      <c r="F240">
        <f>HYPERLINK("https://m.media-amazon.com/images/M/MV5BNzJiOGI2MjctYjUyMS00ZjkzLWE2ZmUtOTg4NTZkOTNhZDc1L2ltYWdlXkEyXkFqcGdeQXVyNjc1NTYyMjg@._V1_QL75_UX140_CR0,0,140,207_.jpg", "https://m.media-amazon.com/images/M/MV5BNzJiOGI2MjctYjUyMS00ZjkzLWE2ZmUtOTg4NTZkOTNhZDc1L2ltYWdlXkEyXkFqcGdeQXVyNjc1NTYyMjg@._V1_QL75_UX140_CR0,0,140,207_.jpg")</f>
        <v/>
      </c>
    </row>
    <row r="241">
      <c r="A241" t="n">
        <v>240</v>
      </c>
      <c r="B241" t="inlineStr">
        <is>
          <t xml:space="preserve"> The Sound of Music</t>
        </is>
      </c>
      <c r="C241" t="n">
        <v>1965</v>
      </c>
      <c r="D241" t="inlineStr">
        <is>
          <t>8.1 (258K)</t>
        </is>
      </c>
      <c r="E241" t="inlineStr">
        <is>
          <t xml:space="preserve"> 258K</t>
        </is>
      </c>
      <c r="F241">
        <f>HYPERLINK("https://m.media-amazon.com/images/M/MV5BYThiZTY5MTAtODgwNS00OGNjLThjYzItOTcxYmYxMGY5MzBjXkEyXkFqcGdeQXVyNjc5NjEzNA@@._V1_QL75_UX140_CR0,1,140,207_.jpg", "https://m.media-amazon.com/images/M/MV5BYThiZTY5MTAtODgwNS00OGNjLThjYzItOTcxYmYxMGY5MzBjXkEyXkFqcGdeQXVyNjc5NjEzNA@@._V1_QL75_UX140_CR0,1,140,207_.jpg")</f>
        <v/>
      </c>
    </row>
    <row r="242">
      <c r="A242" t="n">
        <v>241</v>
      </c>
      <c r="B242" t="inlineStr">
        <is>
          <t xml:space="preserve"> Groundhog Day</t>
        </is>
      </c>
      <c r="C242" t="n">
        <v>1993</v>
      </c>
      <c r="D242" t="inlineStr">
        <is>
          <t>8.0 (679K)</t>
        </is>
      </c>
      <c r="E242" t="inlineStr">
        <is>
          <t xml:space="preserve"> 679K</t>
        </is>
      </c>
      <c r="F242">
        <f>HYPERLINK("https://m.media-amazon.com/images/M/MV5BZWIxNzM5YzQtY2FmMS00Yjc3LWI1ZjUtNGVjMjMzZTIxZTIxXkEyXkFqcGdeQXVyNjU0OTQ0OTY@._V1_QL75_UX140_CR0,0,140,207_.jpg", "https://m.media-amazon.com/images/M/MV5BZWIxNzM5YzQtY2FmMS00Yjc3LWI1ZjUtNGVjMjMzZTIxZTIxXkEyXkFqcGdeQXVyNjU0OTQ0OTY@._V1_QL75_UX140_CR0,0,140,207_.jpg")</f>
        <v/>
      </c>
    </row>
    <row r="243">
      <c r="A243" t="n">
        <v>242</v>
      </c>
      <c r="B243" t="inlineStr">
        <is>
          <t xml:space="preserve"> Amores perros</t>
        </is>
      </c>
      <c r="C243" t="n">
        <v>2000</v>
      </c>
      <c r="D243" t="inlineStr">
        <is>
          <t>8.1 (252K)</t>
        </is>
      </c>
      <c r="E243" t="inlineStr">
        <is>
          <t xml:space="preserve"> 252K</t>
        </is>
      </c>
      <c r="F243">
        <f>HYPERLINK("https://m.media-amazon.com/images/M/MV5BZjUxNmEwOGItMTBmYi00MWQ1LWExY2MtNDUxMjI0OWM4M2NiXkEyXkFqcGdeQXVyMjUzOTY1NTc@._V1_QL75_UX140_CR0,1,140,207_.jpg", "https://m.media-amazon.com/images/M/MV5BZjUxNmEwOGItMTBmYi00MWQ1LWExY2MtNDUxMjI0OWM4M2NiXkEyXkFqcGdeQXVyMjUzOTY1NTc@._V1_QL75_UX140_CR0,1,140,207_.jpg")</f>
        <v/>
      </c>
    </row>
    <row r="244">
      <c r="A244" t="n">
        <v>243</v>
      </c>
      <c r="B244" t="inlineStr">
        <is>
          <t xml:space="preserve"> Rebecca</t>
        </is>
      </c>
      <c r="C244" t="n">
        <v>1940</v>
      </c>
      <c r="D244" t="inlineStr">
        <is>
          <t>8.1 (146K)</t>
        </is>
      </c>
      <c r="E244" t="inlineStr">
        <is>
          <t xml:space="preserve"> 146K</t>
        </is>
      </c>
      <c r="F244">
        <f>HYPERLINK("https://m.media-amazon.com/images/M/MV5BYTcxYWExOTMtMWFmYy00ZjgzLWI0YjktNWEzYzJkZTg0NDdmL2ltYWdlXkEyXkFqcGdeQXVyNjc1NTYyMjg@._V1_QL75_UY207_CR2,0,140,207_.jpg", "https://m.media-amazon.com/images/M/MV5BYTcxYWExOTMtMWFmYy00ZjgzLWI0YjktNWEzYzJkZTg0NDdmL2ltYWdlXkEyXkFqcGdeQXVyNjc1NTYyMjg@._V1_QL75_UY207_CR2,0,140,207_.jpg")</f>
        <v/>
      </c>
    </row>
    <row r="245">
      <c r="A245" t="n">
        <v>244</v>
      </c>
      <c r="B245" t="inlineStr">
        <is>
          <t xml:space="preserve"> Cool Hand Luke</t>
        </is>
      </c>
      <c r="C245" t="n">
        <v>1967</v>
      </c>
      <c r="D245" t="inlineStr">
        <is>
          <t>8.1 (187K)</t>
        </is>
      </c>
      <c r="E245" t="inlineStr">
        <is>
          <t xml:space="preserve"> 187K</t>
        </is>
      </c>
      <c r="F245">
        <f>HYPERLINK("https://m.media-amazon.com/images/M/MV5BNjcwNTQ3Y2EtMjdmZi00ODBhLWFhNzQtOTc3MWU5NTZlMDViXkEyXkFqcGdeQXVyMjUzOTY1NTc@._V1_QL75_UX140_CR0,4,140,207_.jpg", "https://m.media-amazon.com/images/M/MV5BNjcwNTQ3Y2EtMjdmZi00ODBhLWFhNzQtOTc3MWU5NTZlMDViXkEyXkFqcGdeQXVyMjUzOTY1NTc@._V1_QL75_UX140_CR0,4,140,207_.jpg")</f>
        <v/>
      </c>
    </row>
    <row r="246">
      <c r="A246" t="n">
        <v>245</v>
      </c>
      <c r="B246" t="inlineStr">
        <is>
          <t xml:space="preserve"> The Iron Giant</t>
        </is>
      </c>
      <c r="C246" t="n">
        <v>1999</v>
      </c>
      <c r="D246" t="inlineStr">
        <is>
          <t>8.1 (224K)</t>
        </is>
      </c>
      <c r="E246" t="inlineStr">
        <is>
          <t xml:space="preserve"> 224K</t>
        </is>
      </c>
      <c r="F246">
        <f>HYPERLINK("https://m.media-amazon.com/images/M/MV5BYzBjZTNkMzQtZmNkOC00Yzk0LTljMjktZjk3YWVlZjY3NTk2XkEyXkFqcGdeQXVyMTUzMDUzNTI3._V1_QL75_UX140_CR0,0,140,207_.jpg", "https://m.media-amazon.com/images/M/MV5BYzBjZTNkMzQtZmNkOC00Yzk0LTljMjktZjk3YWVlZjY3NTk2XkEyXkFqcGdeQXVyMTUzMDUzNTI3._V1_QL75_UX140_CR0,0,140,207_.jpg")</f>
        <v/>
      </c>
    </row>
    <row r="247">
      <c r="A247" t="n">
        <v>246</v>
      </c>
      <c r="B247" t="inlineStr">
        <is>
          <t xml:space="preserve"> The Help</t>
        </is>
      </c>
      <c r="C247" t="n">
        <v>2011</v>
      </c>
      <c r="D247" t="inlineStr">
        <is>
          <t>8.1 (489K)</t>
        </is>
      </c>
      <c r="E247" t="inlineStr">
        <is>
          <t xml:space="preserve"> 489K</t>
        </is>
      </c>
      <c r="F247">
        <f>HYPERLINK("https://m.media-amazon.com/images/M/MV5BMTM5OTMyMjIxOV5BMl5BanBnXkFtZTcwNzU4MjIwNQ@@._V1_QL75_UX140_CR0,0,140,207_.jpg", "https://m.media-amazon.com/images/M/MV5BMTM5OTMyMjIxOV5BMl5BanBnXkFtZTcwNzU4MjIwNQ@@._V1_QL75_UX140_CR0,0,140,207_.jpg")</f>
        <v/>
      </c>
    </row>
    <row r="248">
      <c r="A248" t="n">
        <v>247</v>
      </c>
      <c r="B248" t="inlineStr">
        <is>
          <t xml:space="preserve"> It Happened One Night</t>
        </is>
      </c>
      <c r="C248" t="n">
        <v>1934</v>
      </c>
      <c r="D248" t="inlineStr">
        <is>
          <t>8.1 (111K)</t>
        </is>
      </c>
      <c r="E248" t="inlineStr">
        <is>
          <t xml:space="preserve"> 111K</t>
        </is>
      </c>
      <c r="F248">
        <f>HYPERLINK("https://m.media-amazon.com/images/M/MV5BYzJmMWE5NjAtNWMyZS00NmFiLWIwMDgtZDE2NzczYWFhNzIzXkEyXkFqcGdeQXVyNjc1NTYyMjg@._V1_QL75_UX140_CR0,1,140,207_.jpg", "https://m.media-amazon.com/images/M/MV5BYzJmMWE5NjAtNWMyZS00NmFiLWIwMDgtZDE2NzczYWFhNzIzXkEyXkFqcGdeQXVyNjc1NTYyMjg@._V1_QL75_UX140_CR0,1,140,207_.jpg")</f>
        <v/>
      </c>
    </row>
    <row r="249">
      <c r="A249" t="n">
        <v>248</v>
      </c>
      <c r="B249" t="inlineStr">
        <is>
          <t xml:space="preserve"> The 400 Blows</t>
        </is>
      </c>
      <c r="C249" t="n">
        <v>1959</v>
      </c>
      <c r="D249" t="inlineStr">
        <is>
          <t>8.1 (127K)</t>
        </is>
      </c>
      <c r="E249" t="inlineStr">
        <is>
          <t xml:space="preserve"> 127K</t>
        </is>
      </c>
      <c r="F249">
        <f>HYPERLINK("https://m.media-amazon.com/images/M/MV5BNjdhZGE0NzYtZGFkZC00NGE0LThmOTctZWM5YTYzMTk1MTQxXkEyXkFqcGdeQXVyMTMxODk2OTU@._V1_QL75_UY207_CR8,0,140,207_.jpg", "https://m.media-amazon.com/images/M/MV5BNjdhZGE0NzYtZGFkZC00NGE0LThmOTctZWM5YTYzMTk1MTQxXkEyXkFqcGdeQXVyMTMxODk2OTU@._V1_QL75_UY207_CR8,0,140,207_.jpg")</f>
        <v/>
      </c>
    </row>
    <row r="250">
      <c r="A250" t="n">
        <v>249</v>
      </c>
      <c r="B250" t="inlineStr">
        <is>
          <t xml:space="preserve"> Aladdin</t>
        </is>
      </c>
      <c r="C250" t="n">
        <v>1992</v>
      </c>
      <c r="D250" t="inlineStr">
        <is>
          <t>8.0 (462K)</t>
        </is>
      </c>
      <c r="E250" t="inlineStr">
        <is>
          <t xml:space="preserve"> 462K</t>
        </is>
      </c>
      <c r="F250">
        <f>HYPERLINK("https://m.media-amazon.com/images/M/MV5BZTg5ZTVmM2EtZjdhZC00MzBjLWEwZTYtNWIwZDczYzZkMzA4XkEyXkFqcGdeQXVyMTQxNzMzNDI@._V1_QL75_UX140_CR0,5,140,207_.jpg", "https://m.media-amazon.com/images/M/MV5BZTg5ZTVmM2EtZjdhZC00MzBjLWEwZTYtNWIwZDczYzZkMzA4XkEyXkFqcGdeQXVyMTQxNzMzNDI@._V1_QL75_UX140_CR0,5,140,207_.jpg")</f>
        <v/>
      </c>
    </row>
    <row r="251">
      <c r="A251" t="n">
        <v>250</v>
      </c>
      <c r="B251" t="inlineStr">
        <is>
          <t xml:space="preserve"> Gangs of Wasseypur</t>
        </is>
      </c>
      <c r="C251" t="n">
        <v>2012</v>
      </c>
      <c r="D251" t="inlineStr">
        <is>
          <t>8.2 (103K)</t>
        </is>
      </c>
      <c r="E251" t="inlineStr">
        <is>
          <t xml:space="preserve"> 103K</t>
        </is>
      </c>
      <c r="F251">
        <f>HYPERLINK("https://m.media-amazon.com/images/M/MV5BNTRkNjJmMWQtZWUzNy00YzM0LTg3NDMtYWRiODBkOGU5NDIzXkEyXkFqcGdeQXVyNDUzOTQ5MjY@._V1_QL75_UY207_CR2,0,140,207_.jpg", "https://m.media-amazon.com/images/M/MV5BNTRkNjJmMWQtZWUzNy00YzM0LTg3NDMtYWRiODBkOGU5NDIzXkEyXkFqcGdeQXVyNDUzOTQ5MjY@._V1_QL75_UY207_CR2,0,140,207_.jpg")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2024-02-21T09:17:11Z</dcterms:created>
  <dcterms:modified xsi:type="dcterms:W3CDTF">2024-02-21T09:19:36Z</dcterms:modified>
</cp:coreProperties>
</file>