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lebbink\Desktop\"/>
    </mc:Choice>
  </mc:AlternateContent>
  <xr:revisionPtr revIDLastSave="0" documentId="13_ncr:1_{ADA29302-9D3D-4548-A692-888E6F40C602}" xr6:coauthVersionLast="47" xr6:coauthVersionMax="47" xr10:uidLastSave="{00000000-0000-0000-0000-000000000000}"/>
  <bookViews>
    <workbookView xWindow="7710" yWindow="1290" windowWidth="30300" windowHeight="19095" xr2:uid="{17366607-3251-4723-9029-83C3DE69FC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1" l="1"/>
  <c r="D16" i="1"/>
  <c r="F12" i="1"/>
  <c r="F11" i="1"/>
  <c r="J4" i="1" a="1"/>
  <c r="J4" i="1" s="1"/>
  <c r="I4" i="1" a="1"/>
  <c r="I4" i="1" s="1"/>
  <c r="H4" i="1" a="1"/>
  <c r="H4" i="1" s="1"/>
  <c r="G4" i="1" a="1"/>
  <c r="G4" i="1" s="1"/>
  <c r="F4" i="1" a="1"/>
  <c r="F4" i="1" s="1"/>
  <c r="E4" i="1" a="1"/>
  <c r="E4" i="1" s="1"/>
  <c r="D4" i="1" a="1"/>
  <c r="D4" i="1" s="1"/>
  <c r="G15" i="1" s="1"/>
  <c r="G16" i="1" s="1"/>
  <c r="H16" i="1" s="1"/>
  <c r="I16" i="1" s="1"/>
  <c r="D15" i="1"/>
  <c r="F9" i="1"/>
  <c r="F8" i="1"/>
  <c r="E15" i="1" l="1"/>
  <c r="G12" i="1"/>
  <c r="H12" i="1" s="1"/>
  <c r="G8" i="1"/>
  <c r="H8" i="1" s="1"/>
  <c r="I8" i="1" s="1"/>
  <c r="G9" i="1"/>
  <c r="H9" i="1" s="1"/>
  <c r="I9" i="1" s="1"/>
  <c r="G11" i="1"/>
  <c r="H11" i="1" s="1"/>
  <c r="I11" i="1" s="1"/>
  <c r="I12" i="1" l="1"/>
  <c r="H15" i="1"/>
  <c r="I1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<sst xmlns="http://schemas.openxmlformats.org/spreadsheetml/2006/main" count="15" uniqueCount="14">
  <si>
    <t>pps</t>
  </si>
  <si>
    <t>shares</t>
  </si>
  <si>
    <t>amount</t>
  </si>
  <si>
    <t>Current</t>
  </si>
  <si>
    <t>curval</t>
  </si>
  <si>
    <t>+/-</t>
  </si>
  <si>
    <t>Price today</t>
  </si>
  <si>
    <t>High</t>
  </si>
  <si>
    <t>Low</t>
  </si>
  <si>
    <t>52w High</t>
  </si>
  <si>
    <t>52w Low</t>
  </si>
  <si>
    <t>Volume</t>
  </si>
  <si>
    <t>Prev Close</t>
  </si>
  <si>
    <t>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</si>
</sst>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_([$€-2]\ * \(#,##0.00\);_([$€-2]\ * &quot;-&quot;??_);_(@_)"/>
  </numFmts>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14" fontId="0" fillId="0" borderId="0" xfId="0" applyNumberFormat="1"/>
    <xf numFmtId="164" fontId="0" fillId="0" borderId="0" xfId="0" applyNumberFormat="1"/>
    <xf numFmtId="3" fontId="0" fillId="0" borderId="0" xfId="0" applyNumberFormat="1"/>
    <xf numFmtId="10" fontId="0" fillId="0" borderId="0" xfId="0" applyNumberFormat="1"/>
    <xf numFmtId="2" fontId="0" fillId="0" borderId="0" xfId="0" applyNumberFormat="1"/>
    <xf numFmtId="2" fontId="1" fillId="2" borderId="0" xfId="1" applyNumberFormat="1"/>
    <xf numFmtId="0" fontId="0" fillId="0" borderId="0" xfId="0" applyAlignment="1">
      <alignment horizontal="center"/>
    </xf>
    <xf numFmtId="0" fontId="0" fillId="0" borderId="0" xfId="0" quotePrefix="1" applyAlignment="1">
      <alignment horizontal="center"/>
    </xf>
  </cellXfs>
  <cellStyles count="2">
    <cellStyle name="Bad" xfId="1" builtinId="27"/>
    <cellStyle name="Normal" xfId="0" builtinId="0"/>
  </cellStyles>
  <dxfs count="3">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https://www.bing.com/financeapi/forcetrigger?t=aea9vh&amp;q=XPAR%3aUBI&amp;form=skydnc</v>
    <v>Learn more on Bing</v>
  </rv>
  <rv s="1">
    <v>en-US</v>
    <v>aea9vh</v>
    <v>268435456</v>
    <v>1</v>
    <v>Powered by Refinitiv</v>
    <v>0</v>
    <v>Ubisoft Entertainment SA (XPAR:UBI)</v>
    <v>2</v>
    <v>3</v>
    <v>Finance</v>
    <v>4</v>
    <v>31.6</v>
    <v>18.059999999999999</v>
    <v>2.3599999999999999E-2</v>
    <v>0.04</v>
    <v>1.544E-3</v>
    <v>EUR</v>
    <v>Ubisoft Entertainment SA is a France-based company active in the video game industry by developing, publishing and distributing video games for consoles, PCs (personal computers), smartphones and tablets in both physical and digital formats. It owns several brands and a diversified portfolio of franchises, including Assassin’s Creed, The Crew, Far Cry, For Honor, Tom Clancy’s Ghost Recon, Tom Clancy’s Rainbow Six Siege, Tom Clancy’s The Division and Watch Dogs. The Company, through its subsidiaries is active globally.</v>
    <v>20133</v>
    <v>Euronext Paris</v>
    <v>XPAR</v>
    <v>XPAR</v>
    <v>2 Rue du Chene Heleuc, Carentoir Cedex 2, CARENTOIR, BRETAGNE, 56910 FR</v>
    <v>26.1</v>
    <v>Software &amp; IT Services</v>
    <v>Stock</v>
    <v>45225.666666666664</v>
    <v>0</v>
    <v>25</v>
    <v>3299744000</v>
    <v>Ubisoft Entertainment SA</v>
    <v>Ubisoft Entertainment SA</v>
    <v>25.5</v>
    <v>0</v>
    <v>25.9</v>
    <v>25.94</v>
    <v>127403300</v>
    <v>UBI</v>
    <v>Ubisoft Entertainment SA (XPAR:UBI)</v>
    <v>385013</v>
    <v>331730</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3A1B-4AC2-4C45-9F76-4113A526DB8F}">
  <dimension ref="B3:M16"/>
  <sheetViews>
    <sheetView tabSelected="1" workbookViewId="0">
      <selection activeCell="O12" sqref="O12"/>
    </sheetView>
  </sheetViews>
  <sheetFormatPr defaultRowHeight="15" x14ac:dyDescent="0.25"/>
  <cols>
    <col min="2" max="2" width="13.42578125" customWidth="1"/>
    <col min="4" max="12" width="9.85546875" customWidth="1"/>
    <col min="13" max="13" width="11.7109375" customWidth="1"/>
    <col min="14" max="14" width="13" customWidth="1"/>
    <col min="15" max="15" width="10.7109375" bestFit="1" customWidth="1"/>
  </cols>
  <sheetData>
    <row r="3" spans="2:13" x14ac:dyDescent="0.25">
      <c r="B3" t="s">
        <v>6</v>
      </c>
      <c r="D3" s="7" t="s">
        <v>3</v>
      </c>
      <c r="E3" s="7" t="s">
        <v>7</v>
      </c>
      <c r="F3" s="7" t="s">
        <v>8</v>
      </c>
      <c r="G3" s="7" t="s">
        <v>9</v>
      </c>
      <c r="H3" s="7" t="s">
        <v>10</v>
      </c>
      <c r="I3" s="7" t="s">
        <v>11</v>
      </c>
      <c r="J3" s="7" t="s">
        <v>12</v>
      </c>
      <c r="M3" s="7"/>
    </row>
    <row r="4" spans="2:13" x14ac:dyDescent="0.25">
      <c r="C4" t="e" vm="1">
        <v>#VALUE!</v>
      </c>
      <c r="D4" s="2" cm="1">
        <f t="array" ref="D4">_FV(C4,"Price")</f>
        <v>25.94</v>
      </c>
      <c r="E4" s="2" cm="1">
        <f t="array" ref="E4">_FV(C4,"High")</f>
        <v>26.1</v>
      </c>
      <c r="F4" s="2" cm="1">
        <f t="array" ref="F4">_FV(C4,"Low")</f>
        <v>25</v>
      </c>
      <c r="G4" s="2" cm="1">
        <f t="array" ref="G4">_FV(C4,"52 week high",TRUE)</f>
        <v>31.6</v>
      </c>
      <c r="H4" s="2" cm="1">
        <f t="array" ref="H4">_FV(C4,"52 week low",TRUE)</f>
        <v>18.059999999999999</v>
      </c>
      <c r="I4" s="3" cm="1">
        <f t="array" ref="I4">_FV(C4,"Volume")</f>
        <v>385013</v>
      </c>
      <c r="J4" s="2" cm="1">
        <f t="array" ref="J4">_FV(C4,"Previous close",TRUE)</f>
        <v>25.9</v>
      </c>
      <c r="K4" s="4"/>
      <c r="M4" s="1"/>
    </row>
    <row r="5" spans="2:13" x14ac:dyDescent="0.25">
      <c r="M5" s="1"/>
    </row>
    <row r="7" spans="2:13" x14ac:dyDescent="0.25">
      <c r="D7" s="7" t="s">
        <v>2</v>
      </c>
      <c r="E7" s="7" t="s">
        <v>1</v>
      </c>
      <c r="F7" s="7" t="s">
        <v>0</v>
      </c>
      <c r="G7" s="7" t="s">
        <v>3</v>
      </c>
      <c r="H7" s="7" t="s">
        <v>4</v>
      </c>
      <c r="I7" s="8" t="s">
        <v>5</v>
      </c>
    </row>
    <row r="8" spans="2:13" x14ac:dyDescent="0.25">
      <c r="B8" s="1">
        <v>44826</v>
      </c>
      <c r="D8" s="5">
        <v>300</v>
      </c>
      <c r="E8" s="5">
        <v>8.5058000000000007</v>
      </c>
      <c r="F8" s="5">
        <f>+D8/E8</f>
        <v>35.270051024007145</v>
      </c>
      <c r="G8" s="5">
        <f>+$D$4</f>
        <v>25.94</v>
      </c>
      <c r="H8" s="5">
        <f>+E8*G8</f>
        <v>220.64045200000004</v>
      </c>
      <c r="I8" s="6">
        <f>+H8-D8</f>
        <v>-79.359547999999961</v>
      </c>
    </row>
    <row r="9" spans="2:13" x14ac:dyDescent="0.25">
      <c r="B9" s="1">
        <v>44826</v>
      </c>
      <c r="D9" s="5">
        <v>400</v>
      </c>
      <c r="E9" s="5">
        <v>11.341100000000001</v>
      </c>
      <c r="F9" s="5">
        <f>+D9/E9</f>
        <v>35.269947359603563</v>
      </c>
      <c r="G9" s="5">
        <f>+$D$4</f>
        <v>25.94</v>
      </c>
      <c r="H9" s="5">
        <f>+E9*G9</f>
        <v>294.18813400000005</v>
      </c>
      <c r="I9" s="6">
        <f>+H9-D9</f>
        <v>-105.81186599999995</v>
      </c>
    </row>
    <row r="10" spans="2:13" x14ac:dyDescent="0.25">
      <c r="D10" s="5"/>
      <c r="E10" s="5"/>
      <c r="F10" s="5"/>
      <c r="G10" s="5"/>
      <c r="H10" s="5"/>
      <c r="I10" s="5"/>
    </row>
    <row r="11" spans="2:13" x14ac:dyDescent="0.25">
      <c r="B11" s="1">
        <v>45187</v>
      </c>
      <c r="D11" s="5">
        <v>100</v>
      </c>
      <c r="E11" s="5">
        <v>4.1928999999999998</v>
      </c>
      <c r="F11" s="5">
        <f>+D11/E11</f>
        <v>23.849841398554702</v>
      </c>
      <c r="G11" s="5">
        <f>+$D$4</f>
        <v>25.94</v>
      </c>
      <c r="H11" s="5">
        <f>+E11*G11</f>
        <v>108.76382599999999</v>
      </c>
      <c r="I11" s="6">
        <f>+H11-D11</f>
        <v>8.7638259999999946</v>
      </c>
    </row>
    <row r="12" spans="2:13" x14ac:dyDescent="0.25">
      <c r="B12" s="1">
        <v>45187</v>
      </c>
      <c r="D12" s="5">
        <v>500</v>
      </c>
      <c r="E12" s="5">
        <v>20.964400000000001</v>
      </c>
      <c r="F12" s="5">
        <f>+D12/E12</f>
        <v>23.849955162084292</v>
      </c>
      <c r="G12" s="5">
        <f>+$D$4</f>
        <v>25.94</v>
      </c>
      <c r="H12" s="5">
        <f>+E12*G12</f>
        <v>543.81653600000004</v>
      </c>
      <c r="I12" s="6">
        <f>+H12-D12</f>
        <v>43.816536000000042</v>
      </c>
    </row>
    <row r="13" spans="2:13" x14ac:dyDescent="0.25">
      <c r="D13" s="5"/>
      <c r="E13" s="5"/>
      <c r="F13" s="5"/>
      <c r="G13" s="5"/>
      <c r="H13" s="5"/>
      <c r="I13" s="5"/>
    </row>
    <row r="14" spans="2:13" x14ac:dyDescent="0.25">
      <c r="D14" s="5"/>
      <c r="E14" s="5"/>
      <c r="F14" s="5"/>
      <c r="G14" s="5"/>
      <c r="H14" s="5"/>
      <c r="I14" s="5"/>
    </row>
    <row r="15" spans="2:13" x14ac:dyDescent="0.25">
      <c r="D15" s="5">
        <f>SUM(D8:D14)</f>
        <v>1300</v>
      </c>
      <c r="E15" s="5">
        <f>SUM(E8:E14)</f>
        <v>45.004199999999997</v>
      </c>
      <c r="F15" s="5"/>
      <c r="G15" s="5">
        <f>+$D$4</f>
        <v>25.94</v>
      </c>
      <c r="H15" s="5">
        <f>SUM(H8:H14)</f>
        <v>1167.4089480000002</v>
      </c>
      <c r="I15" s="6">
        <f>+H15-D15</f>
        <v>-132.59105199999976</v>
      </c>
    </row>
    <row r="16" spans="2:13" x14ac:dyDescent="0.25">
      <c r="C16" t="s">
        <v>13</v>
      </c>
      <c r="D16" s="5">
        <f>+D12+D9</f>
        <v>900</v>
      </c>
      <c r="E16" s="5">
        <f>+E15</f>
        <v>45.004199999999997</v>
      </c>
      <c r="G16" s="5">
        <f>+G15</f>
        <v>25.94</v>
      </c>
      <c r="H16" s="5">
        <f>+E16*G16</f>
        <v>1167.408948</v>
      </c>
      <c r="I16" s="6">
        <f>+H16-D16</f>
        <v>267.40894800000001</v>
      </c>
    </row>
  </sheetData>
  <conditionalFormatting sqref="I8:I9 I11:I12 I15:I16">
    <cfRule type="cellIs" dxfId="2" priority="1" operator="equal">
      <formula>0</formula>
    </cfRule>
    <cfRule type="cellIs" dxfId="1" priority="2" operator="lessThan">
      <formula>0</formula>
    </cfRule>
    <cfRule type="cellIs" dxfId="0" priority="3" operator="greaterThan">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Lebbink</dc:creator>
  <cp:lastModifiedBy>Michiel Lebbink</cp:lastModifiedBy>
  <dcterms:created xsi:type="dcterms:W3CDTF">2023-09-15T09:38:17Z</dcterms:created>
  <dcterms:modified xsi:type="dcterms:W3CDTF">2023-10-27T06:59:51Z</dcterms:modified>
</cp:coreProperties>
</file>