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00" windowHeight="8445" activeTab="1"/>
  </bookViews>
  <sheets>
    <sheet name="DDA" sheetId="1" r:id="rId1"/>
    <sheet name="Bresenham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2" l="1"/>
  <c r="D52" i="2"/>
  <c r="D69" i="2"/>
  <c r="D86" i="2"/>
  <c r="I101" i="2"/>
  <c r="J99" i="2"/>
  <c r="D104" i="2"/>
  <c r="D105" i="2" s="1"/>
  <c r="D106" i="2" s="1"/>
  <c r="D107" i="2" s="1"/>
  <c r="D108" i="2" s="1"/>
  <c r="D109" i="2" s="1"/>
  <c r="D110" i="2" s="1"/>
  <c r="D111" i="2" s="1"/>
  <c r="D103" i="2"/>
  <c r="C104" i="2"/>
  <c r="C103" i="2"/>
  <c r="J100" i="2"/>
  <c r="H8" i="3"/>
  <c r="J7" i="3" s="1"/>
  <c r="L7" i="3"/>
  <c r="H7" i="3"/>
  <c r="J8" i="3" s="1"/>
  <c r="D87" i="2"/>
  <c r="D88" i="2" s="1"/>
  <c r="D89" i="2" s="1"/>
  <c r="D90" i="2" s="1"/>
  <c r="D91" i="2" s="1"/>
  <c r="D92" i="2" s="1"/>
  <c r="D93" i="2" s="1"/>
  <c r="D94" i="2" s="1"/>
  <c r="H100" i="2"/>
  <c r="H99" i="2"/>
  <c r="H14" i="3"/>
  <c r="L13" i="3"/>
  <c r="J13" i="3"/>
  <c r="H13" i="3"/>
  <c r="J14" i="3" s="1"/>
  <c r="H11" i="3"/>
  <c r="J11" i="3" s="1"/>
  <c r="L10" i="3"/>
  <c r="H10" i="3"/>
  <c r="J10" i="3" s="1"/>
  <c r="H65" i="2"/>
  <c r="I67" i="2" s="1"/>
  <c r="D68" i="2" s="1"/>
  <c r="H83" i="2"/>
  <c r="H82" i="2"/>
  <c r="J83" i="2" s="1"/>
  <c r="H66" i="2"/>
  <c r="J66" i="2" s="1"/>
  <c r="J82" i="2" l="1"/>
  <c r="I84" i="2"/>
  <c r="A70" i="2"/>
  <c r="C69" i="2"/>
  <c r="J65" i="2"/>
  <c r="D85" i="2"/>
  <c r="A86" i="2" s="1"/>
  <c r="D102" i="2"/>
  <c r="L99" i="2"/>
  <c r="A69" i="2"/>
  <c r="L82" i="2"/>
  <c r="L65" i="2"/>
  <c r="H5" i="3"/>
  <c r="L4" i="3" s="1"/>
  <c r="H4" i="3"/>
  <c r="J4" i="3" s="1"/>
  <c r="H32" i="2"/>
  <c r="H31" i="2"/>
  <c r="J31" i="2" l="1"/>
  <c r="A87" i="2"/>
  <c r="C86" i="2"/>
  <c r="D70" i="2"/>
  <c r="C70" i="2"/>
  <c r="A103" i="2"/>
  <c r="A104" i="2"/>
  <c r="L31" i="2"/>
  <c r="J5" i="3"/>
  <c r="H48" i="2"/>
  <c r="J49" i="2" s="1"/>
  <c r="H49" i="2"/>
  <c r="D71" i="2" l="1"/>
  <c r="C71" i="2"/>
  <c r="J48" i="2"/>
  <c r="I50" i="2"/>
  <c r="A88" i="2"/>
  <c r="C87" i="2"/>
  <c r="D51" i="2"/>
  <c r="A52" i="2" s="1"/>
  <c r="L48" i="2"/>
  <c r="H2" i="3"/>
  <c r="L1" i="3"/>
  <c r="H1" i="3"/>
  <c r="J1" i="3" s="1"/>
  <c r="K17" i="2"/>
  <c r="I17" i="2"/>
  <c r="I18" i="2" s="1"/>
  <c r="I16" i="2"/>
  <c r="I2" i="2"/>
  <c r="I1" i="2"/>
  <c r="K1" i="2" s="1"/>
  <c r="T2" i="1"/>
  <c r="T1" i="1"/>
  <c r="U1" i="1" s="1"/>
  <c r="A105" i="2" l="1"/>
  <c r="C105" i="2"/>
  <c r="C106" i="2"/>
  <c r="A89" i="2"/>
  <c r="C88" i="2"/>
  <c r="D72" i="2"/>
  <c r="C72" i="2"/>
  <c r="A71" i="2"/>
  <c r="A53" i="2"/>
  <c r="C52" i="2"/>
  <c r="D4" i="2"/>
  <c r="D5" i="2" s="1"/>
  <c r="D6" i="2" s="1"/>
  <c r="D7" i="2" s="1"/>
  <c r="D8" i="2" s="1"/>
  <c r="D9" i="2" s="1"/>
  <c r="D10" i="2" s="1"/>
  <c r="D11" i="2" s="1"/>
  <c r="D12" i="2" s="1"/>
  <c r="D13" i="2" s="1"/>
  <c r="D19" i="2"/>
  <c r="K2" i="2"/>
  <c r="K16" i="2"/>
  <c r="M1" i="2"/>
  <c r="I3" i="2"/>
  <c r="J32" i="2"/>
  <c r="I33" i="2" s="1"/>
  <c r="D34" i="2" s="1"/>
  <c r="J2" i="3"/>
  <c r="M16" i="2"/>
  <c r="S2" i="1"/>
  <c r="C107" i="2" l="1"/>
  <c r="A106" i="2"/>
  <c r="D73" i="2"/>
  <c r="C73" i="2"/>
  <c r="C89" i="2"/>
  <c r="A107" i="2"/>
  <c r="A72" i="2"/>
  <c r="C53" i="2"/>
  <c r="D53" i="2"/>
  <c r="A54" i="2" s="1"/>
  <c r="C35" i="2"/>
  <c r="A35" i="2"/>
  <c r="D20" i="2"/>
  <c r="D21" i="2" s="1"/>
  <c r="S3" i="1"/>
  <c r="T3" i="1" s="1"/>
  <c r="U3" i="1" s="1"/>
  <c r="C108" i="2" l="1"/>
  <c r="C90" i="2"/>
  <c r="A90" i="2"/>
  <c r="D74" i="2"/>
  <c r="C74" i="2"/>
  <c r="C109" i="2"/>
  <c r="A73" i="2"/>
  <c r="A91" i="2"/>
  <c r="D54" i="2"/>
  <c r="A55" i="2" s="1"/>
  <c r="C54" i="2"/>
  <c r="C36" i="2"/>
  <c r="D36" i="2"/>
  <c r="A36" i="2"/>
  <c r="D22" i="2"/>
  <c r="D23" i="2" s="1"/>
  <c r="D24" i="2" s="1"/>
  <c r="D25" i="2" s="1"/>
  <c r="D26" i="2" s="1"/>
  <c r="D27" i="2" s="1"/>
  <c r="D28" i="2" s="1"/>
  <c r="S4" i="1"/>
  <c r="A108" i="2" l="1"/>
  <c r="D75" i="2"/>
  <c r="C75" i="2"/>
  <c r="C91" i="2"/>
  <c r="C110" i="2"/>
  <c r="A109" i="2"/>
  <c r="A74" i="2"/>
  <c r="D55" i="2"/>
  <c r="A56" i="2" s="1"/>
  <c r="C55" i="2"/>
  <c r="D37" i="2"/>
  <c r="C37" i="2"/>
  <c r="A37" i="2"/>
  <c r="T4" i="1"/>
  <c r="C92" i="2" l="1"/>
  <c r="A92" i="2"/>
  <c r="D76" i="2"/>
  <c r="C76" i="2"/>
  <c r="A110" i="2"/>
  <c r="C111" i="2"/>
  <c r="A75" i="2"/>
  <c r="A93" i="2"/>
  <c r="D56" i="2"/>
  <c r="A57" i="2" s="1"/>
  <c r="C56" i="2"/>
  <c r="D38" i="2"/>
  <c r="C38" i="2"/>
  <c r="A38" i="2"/>
  <c r="S5" i="1"/>
  <c r="T5" i="1" s="1"/>
  <c r="D77" i="2" l="1"/>
  <c r="C77" i="2"/>
  <c r="C93" i="2"/>
  <c r="A111" i="2"/>
  <c r="A76" i="2"/>
  <c r="D57" i="2"/>
  <c r="A58" i="2" s="1"/>
  <c r="C57" i="2"/>
  <c r="D39" i="2"/>
  <c r="C39" i="2"/>
  <c r="A39" i="2"/>
  <c r="U5" i="1"/>
  <c r="S6" i="1"/>
  <c r="T6" i="1" s="1"/>
  <c r="C94" i="2" l="1"/>
  <c r="A94" i="2"/>
  <c r="A77" i="2"/>
  <c r="D58" i="2"/>
  <c r="A59" i="2" s="1"/>
  <c r="C58" i="2"/>
  <c r="D40" i="2"/>
  <c r="C40" i="2"/>
  <c r="A40" i="2"/>
  <c r="S7" i="1"/>
  <c r="T7" i="1" s="1"/>
  <c r="D59" i="2" l="1"/>
  <c r="A60" i="2" s="1"/>
  <c r="C59" i="2"/>
  <c r="D41" i="2"/>
  <c r="C41" i="2"/>
  <c r="A41" i="2"/>
  <c r="U7" i="1"/>
  <c r="S8" i="1"/>
  <c r="D60" i="2" l="1"/>
  <c r="C60" i="2"/>
  <c r="D42" i="2"/>
  <c r="C42" i="2"/>
  <c r="A42" i="2"/>
  <c r="T8" i="1"/>
  <c r="C43" i="2" l="1"/>
  <c r="D43" i="2"/>
  <c r="A43" i="2"/>
  <c r="S9" i="1"/>
  <c r="T9" i="1" s="1"/>
  <c r="U9" i="1" l="1"/>
  <c r="S10" i="1"/>
  <c r="T10" i="1" s="1"/>
</calcChain>
</file>

<file path=xl/sharedStrings.xml><?xml version="1.0" encoding="utf-8"?>
<sst xmlns="http://schemas.openxmlformats.org/spreadsheetml/2006/main" count="236" uniqueCount="91">
  <si>
    <t>y=y+1=</t>
  </si>
  <si>
    <t>x=x+1/m=</t>
  </si>
  <si>
    <t>K</t>
  </si>
  <si>
    <t>xA</t>
  </si>
  <si>
    <t>yA</t>
  </si>
  <si>
    <t>xB</t>
  </si>
  <si>
    <t>yB</t>
  </si>
  <si>
    <r>
      <t>P</t>
    </r>
    <r>
      <rPr>
        <vertAlign val="subscript"/>
        <sz val="11"/>
        <color rgb="FF000000"/>
        <rFont val="Arial"/>
        <family val="2"/>
        <charset val="163"/>
      </rPr>
      <t>k</t>
    </r>
  </si>
  <si>
    <r>
      <t>(X</t>
    </r>
    <r>
      <rPr>
        <vertAlign val="subscript"/>
        <sz val="11"/>
        <color rgb="FF000000"/>
        <rFont val="Arial"/>
        <family val="2"/>
        <charset val="163"/>
      </rPr>
      <t>k+1</t>
    </r>
    <r>
      <rPr>
        <sz val="11"/>
        <color rgb="FF000000"/>
        <rFont val="Arial"/>
        <family val="2"/>
        <charset val="163"/>
      </rPr>
      <t>, Y</t>
    </r>
    <r>
      <rPr>
        <vertAlign val="subscript"/>
        <sz val="11"/>
        <color rgb="FF000000"/>
        <rFont val="Arial"/>
        <family val="2"/>
        <charset val="163"/>
      </rPr>
      <t>k+1</t>
    </r>
    <r>
      <rPr>
        <sz val="11"/>
        <color rgb="FF000000"/>
        <rFont val="Arial"/>
        <family val="2"/>
        <charset val="163"/>
      </rPr>
      <t>)</t>
    </r>
  </si>
  <si>
    <t>p0</t>
  </si>
  <si>
    <t>dx</t>
  </si>
  <si>
    <t>dy</t>
  </si>
  <si>
    <t>2dy-2dx</t>
  </si>
  <si>
    <t>p0&gt;0</t>
  </si>
  <si>
    <t>p1&gt;0</t>
  </si>
  <si>
    <t>p2&lt;0</t>
  </si>
  <si>
    <t>p3&gt;0</t>
  </si>
  <si>
    <t>Cal</t>
  </si>
  <si>
    <t>2dy-dx</t>
  </si>
  <si>
    <t>p0+2(dy-dx)</t>
  </si>
  <si>
    <t>p1+2(dy-dx)</t>
  </si>
  <si>
    <t>p2+2dy</t>
  </si>
  <si>
    <t>p3+2(dy-dx)</t>
  </si>
  <si>
    <t>p4+2(dy-dx)</t>
  </si>
  <si>
    <t>p4&gt;0</t>
  </si>
  <si>
    <t>p5&gt;0</t>
  </si>
  <si>
    <t>p5+2(dy-dx)</t>
  </si>
  <si>
    <t>p6&gt;0</t>
  </si>
  <si>
    <t>p6+2(dy-dx)</t>
  </si>
  <si>
    <t>p7&lt;0</t>
  </si>
  <si>
    <t>p7+2dy</t>
  </si>
  <si>
    <t>p8&gt;0</t>
  </si>
  <si>
    <t>p8+2(dy-dx)</t>
  </si>
  <si>
    <t>2dy</t>
  </si>
  <si>
    <t>p2&gt;0</t>
  </si>
  <si>
    <t>2dx-dy</t>
  </si>
  <si>
    <t>2dx</t>
  </si>
  <si>
    <t>p0+2(dx-dy)</t>
  </si>
  <si>
    <t>2dx-2dy</t>
  </si>
  <si>
    <t>p1&lt;0</t>
  </si>
  <si>
    <t>p1+2dx</t>
  </si>
  <si>
    <t>p2+2(dx-dy)</t>
  </si>
  <si>
    <t>p3&lt;0</t>
  </si>
  <si>
    <t>p3+2dx</t>
  </si>
  <si>
    <t>p4+2(dx-dy)</t>
  </si>
  <si>
    <t>p5&lt;0</t>
  </si>
  <si>
    <t>p5+2dx</t>
  </si>
  <si>
    <t>p6+2(dx-dy)</t>
  </si>
  <si>
    <t>p7+2dx</t>
  </si>
  <si>
    <t>7.10</t>
  </si>
  <si>
    <t>p8+2(dx-dy)</t>
  </si>
  <si>
    <t>đổi y thành x</t>
  </si>
  <si>
    <r>
      <t>(X</t>
    </r>
    <r>
      <rPr>
        <vertAlign val="subscript"/>
        <sz val="11"/>
        <color rgb="FF000000"/>
        <rFont val="Arial"/>
        <family val="2"/>
        <charset val="163"/>
      </rPr>
      <t>k-1</t>
    </r>
    <r>
      <rPr>
        <sz val="11"/>
        <color rgb="FF000000"/>
        <rFont val="Arial"/>
        <family val="2"/>
        <charset val="163"/>
      </rPr>
      <t>, Y</t>
    </r>
    <r>
      <rPr>
        <vertAlign val="subscript"/>
        <sz val="11"/>
        <color rgb="FF000000"/>
        <rFont val="Arial"/>
        <family val="2"/>
        <charset val="163"/>
      </rPr>
      <t>k-1</t>
    </r>
    <r>
      <rPr>
        <sz val="11"/>
        <color rgb="FF000000"/>
        <rFont val="Arial"/>
        <family val="2"/>
        <charset val="163"/>
      </rPr>
      <t>)</t>
    </r>
  </si>
  <si>
    <t>đổi vai trò x,y</t>
  </si>
  <si>
    <t>7;10</t>
  </si>
  <si>
    <t>6;8</t>
  </si>
  <si>
    <t>6;7</t>
  </si>
  <si>
    <t>5;5</t>
  </si>
  <si>
    <t>5;4</t>
  </si>
  <si>
    <t>11;7</t>
  </si>
  <si>
    <t>dx-2dy</t>
  </si>
  <si>
    <t>p0=dx-2dy</t>
  </si>
  <si>
    <t>10;7</t>
  </si>
  <si>
    <t>9;6</t>
  </si>
  <si>
    <t>8;6</t>
  </si>
  <si>
    <t>7;5</t>
  </si>
  <si>
    <t>6;5</t>
  </si>
  <si>
    <t>4;3</t>
  </si>
  <si>
    <t>3;2</t>
  </si>
  <si>
    <t>3;3</t>
  </si>
  <si>
    <t>2;3</t>
  </si>
  <si>
    <t>if (p&gt;0; x--;y--) else(x--)</t>
  </si>
  <si>
    <t>4;4</t>
  </si>
  <si>
    <t>8;11</t>
  </si>
  <si>
    <t>7;9</t>
  </si>
  <si>
    <t>if (p&gt;0; x--;y--) else(y--)</t>
  </si>
  <si>
    <t>p0=dy-2dx</t>
  </si>
  <si>
    <t>5;6</t>
  </si>
  <si>
    <t>m&lt;1</t>
  </si>
  <si>
    <t>m&gt;1</t>
  </si>
  <si>
    <t>p0=dx+2dy</t>
  </si>
  <si>
    <t>2dy+2dx</t>
  </si>
  <si>
    <t>dx+2dy</t>
  </si>
  <si>
    <t>if (p&lt;=0; x++;y--) else(x++)</t>
  </si>
  <si>
    <t>p0=dy+2dx</t>
  </si>
  <si>
    <r>
      <t>X</t>
    </r>
    <r>
      <rPr>
        <vertAlign val="subscript"/>
        <sz val="11"/>
        <color rgb="FF000000"/>
        <rFont val="Arial"/>
        <family val="2"/>
        <charset val="163"/>
      </rPr>
      <t>k-1</t>
    </r>
    <r>
      <rPr>
        <sz val="11"/>
        <color rgb="FF000000"/>
        <rFont val="Arial"/>
        <family val="2"/>
        <charset val="163"/>
      </rPr>
      <t/>
    </r>
  </si>
  <si>
    <r>
      <t>Y</t>
    </r>
    <r>
      <rPr>
        <vertAlign val="subscript"/>
        <sz val="11"/>
        <color rgb="FF000000"/>
        <rFont val="Arial"/>
        <family val="2"/>
        <charset val="163"/>
      </rPr>
      <t>k-1</t>
    </r>
  </si>
  <si>
    <r>
      <t>X</t>
    </r>
    <r>
      <rPr>
        <vertAlign val="subscript"/>
        <sz val="11"/>
        <color rgb="FF000000"/>
        <rFont val="Arial"/>
        <family val="2"/>
        <charset val="163"/>
      </rPr>
      <t>k+1</t>
    </r>
    <r>
      <rPr>
        <sz val="11"/>
        <color rgb="FF000000"/>
        <rFont val="Arial"/>
        <family val="2"/>
        <charset val="163"/>
      </rPr>
      <t/>
    </r>
  </si>
  <si>
    <t>-2dy</t>
  </si>
  <si>
    <t>2dx+2dy</t>
  </si>
  <si>
    <t>if (p&lt;=0; x++;y--) else(y--)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</si>
</sst>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163"/>
    </font>
    <font>
      <vertAlign val="subscript"/>
      <sz val="11"/>
      <color rgb="FF000000"/>
      <name val="Arial"/>
      <family val="2"/>
      <charset val="163"/>
    </font>
    <font>
      <sz val="11"/>
      <color rgb="FFFF0000"/>
      <name val="Arial"/>
      <family val="2"/>
      <charset val="163"/>
    </font>
    <font>
      <sz val="11"/>
      <color theme="1"/>
      <name val="Arial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/>
      <right style="medium">
        <color rgb="FF00206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ont="1"/>
    <xf numFmtId="0" fontId="1" fillId="3" borderId="2" xfId="0" applyFont="1" applyFill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2" xfId="0" applyFont="1" applyFill="1" applyBorder="1" applyAlignment="1">
      <alignment horizontal="center" vertical="center" wrapText="1" readingOrder="1"/>
    </xf>
    <xf numFmtId="0" fontId="3" fillId="0" borderId="2" xfId="0" applyFont="1" applyFill="1" applyBorder="1" applyAlignment="1">
      <alignment horizontal="center" vertical="center" wrapText="1" readingOrder="1"/>
    </xf>
    <xf numFmtId="0" fontId="1" fillId="3" borderId="0" xfId="0" applyFont="1" applyFill="1" applyBorder="1" applyAlignment="1">
      <alignment horizontal="center" vertical="center" wrapText="1" readingOrder="1"/>
    </xf>
    <xf numFmtId="0" fontId="0" fillId="0" borderId="0" xfId="0" applyFont="1" applyFill="1" applyBorder="1"/>
    <xf numFmtId="0" fontId="3" fillId="0" borderId="2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2" xfId="0" applyFont="1" applyFill="1" applyBorder="1" applyAlignment="1">
      <alignment horizontal="center" vertical="center" wrapText="1" readingOrder="1"/>
    </xf>
    <xf numFmtId="0" fontId="0" fillId="0" borderId="1" xfId="0" applyFont="1" applyBorder="1"/>
    <xf numFmtId="0" fontId="0" fillId="2" borderId="0" xfId="0" applyFont="1" applyFill="1" applyAlignment="1">
      <alignment vertical="center" wrapText="1"/>
    </xf>
    <xf numFmtId="0" fontId="0" fillId="2" borderId="0" xfId="0" applyFont="1" applyFill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 readingOrder="1"/>
    </xf>
    <xf numFmtId="0" fontId="1" fillId="3" borderId="4" xfId="0" applyFont="1" applyFill="1" applyBorder="1" applyAlignment="1">
      <alignment horizontal="center" vertical="center" wrapText="1" readingOrder="1"/>
    </xf>
    <xf numFmtId="0" fontId="4" fillId="0" borderId="2" xfId="0" applyFont="1" applyBorder="1"/>
    <xf numFmtId="0" fontId="1" fillId="3" borderId="5" xfId="0" applyFont="1" applyFill="1" applyBorder="1" applyAlignment="1">
      <alignment horizontal="center" vertical="center" wrapText="1" readingOrder="1"/>
    </xf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0</xdr:row>
      <xdr:rowOff>9525</xdr:rowOff>
    </xdr:from>
    <xdr:to>
      <xdr:col>8</xdr:col>
      <xdr:colOff>200025</xdr:colOff>
      <xdr:row>10</xdr:row>
      <xdr:rowOff>180975</xdr:rowOff>
    </xdr:to>
    <xdr:cxnSp macro="">
      <xdr:nvCxnSpPr>
        <xdr:cNvPr id="3" name="Straight Arrow Connector 2"/>
        <xdr:cNvCxnSpPr/>
      </xdr:nvCxnSpPr>
      <xdr:spPr>
        <a:xfrm flipH="1" flipV="1">
          <a:off x="666751" y="9525"/>
          <a:ext cx="1285874" cy="2076450"/>
        </a:xfrm>
        <a:prstGeom prst="straightConnector1">
          <a:avLst/>
        </a:prstGeom>
        <a:ln w="38100">
          <a:solidFill>
            <a:srgbClr val="7030A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19</xdr:row>
      <xdr:rowOff>38100</xdr:rowOff>
    </xdr:from>
    <xdr:to>
      <xdr:col>12</xdr:col>
      <xdr:colOff>209550</xdr:colOff>
      <xdr:row>25</xdr:row>
      <xdr:rowOff>9525</xdr:rowOff>
    </xdr:to>
    <xdr:cxnSp macro="">
      <xdr:nvCxnSpPr>
        <xdr:cNvPr id="4" name="Straight Arrow Connector 3"/>
        <xdr:cNvCxnSpPr/>
      </xdr:nvCxnSpPr>
      <xdr:spPr>
        <a:xfrm flipV="1">
          <a:off x="447675" y="3657600"/>
          <a:ext cx="2390775" cy="1114425"/>
        </a:xfrm>
        <a:prstGeom prst="straightConnector1">
          <a:avLst/>
        </a:prstGeom>
        <a:ln w="38100">
          <a:solidFill>
            <a:srgbClr val="7030A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15</xdr:row>
      <xdr:rowOff>0</xdr:rowOff>
    </xdr:from>
    <xdr:to>
      <xdr:col>22</xdr:col>
      <xdr:colOff>19050</xdr:colOff>
      <xdr:row>25</xdr:row>
      <xdr:rowOff>190500</xdr:rowOff>
    </xdr:to>
    <xdr:cxnSp macro="">
      <xdr:nvCxnSpPr>
        <xdr:cNvPr id="2" name="Straight Arrow Connector 1"/>
        <xdr:cNvCxnSpPr/>
      </xdr:nvCxnSpPr>
      <xdr:spPr>
        <a:xfrm flipV="1">
          <a:off x="9820275" y="3133725"/>
          <a:ext cx="1476375" cy="2228850"/>
        </a:xfrm>
        <a:prstGeom prst="straightConnector1">
          <a:avLst/>
        </a:prstGeom>
        <a:ln w="38100">
          <a:solidFill>
            <a:srgbClr val="7030A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35</xdr:row>
      <xdr:rowOff>190500</xdr:rowOff>
    </xdr:from>
    <xdr:to>
      <xdr:col>26</xdr:col>
      <xdr:colOff>19050</xdr:colOff>
      <xdr:row>41</xdr:row>
      <xdr:rowOff>190501</xdr:rowOff>
    </xdr:to>
    <xdr:cxnSp macro="">
      <xdr:nvCxnSpPr>
        <xdr:cNvPr id="3" name="Straight Arrow Connector 2"/>
        <xdr:cNvCxnSpPr/>
      </xdr:nvCxnSpPr>
      <xdr:spPr>
        <a:xfrm flipV="1">
          <a:off x="10153650" y="7353300"/>
          <a:ext cx="2733675" cy="1200151"/>
        </a:xfrm>
        <a:prstGeom prst="straightConnector1">
          <a:avLst/>
        </a:prstGeom>
        <a:ln w="38100">
          <a:solidFill>
            <a:srgbClr val="7030A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31750</xdr:colOff>
      <xdr:row>49</xdr:row>
      <xdr:rowOff>34926</xdr:rowOff>
    </xdr:from>
    <xdr:to>
      <xdr:col>22</xdr:col>
      <xdr:colOff>27516</xdr:colOff>
      <xdr:row>60</xdr:row>
      <xdr:rowOff>21167</xdr:rowOff>
    </xdr:to>
    <xdr:cxnSp macro="">
      <xdr:nvCxnSpPr>
        <xdr:cNvPr id="4" name="Straight Arrow Connector 3"/>
        <xdr:cNvCxnSpPr/>
      </xdr:nvCxnSpPr>
      <xdr:spPr>
        <a:xfrm flipV="1">
          <a:off x="10466917" y="9983259"/>
          <a:ext cx="1456266" cy="2240491"/>
        </a:xfrm>
        <a:prstGeom prst="straightConnector1">
          <a:avLst/>
        </a:prstGeom>
        <a:ln w="38100">
          <a:solidFill>
            <a:srgbClr val="7030A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4233</xdr:colOff>
      <xdr:row>6</xdr:row>
      <xdr:rowOff>93133</xdr:rowOff>
    </xdr:from>
    <xdr:to>
      <xdr:col>24</xdr:col>
      <xdr:colOff>13758</xdr:colOff>
      <xdr:row>12</xdr:row>
      <xdr:rowOff>93134</xdr:rowOff>
    </xdr:to>
    <xdr:cxnSp macro="">
      <xdr:nvCxnSpPr>
        <xdr:cNvPr id="7" name="Straight Arrow Connector 6"/>
        <xdr:cNvCxnSpPr/>
      </xdr:nvCxnSpPr>
      <xdr:spPr>
        <a:xfrm flipV="1">
          <a:off x="9709150" y="1447800"/>
          <a:ext cx="2687108" cy="1206501"/>
        </a:xfrm>
        <a:prstGeom prst="straightConnector1">
          <a:avLst/>
        </a:prstGeom>
        <a:ln w="38100">
          <a:solidFill>
            <a:srgbClr val="7030A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31751</xdr:colOff>
      <xdr:row>70</xdr:row>
      <xdr:rowOff>52919</xdr:rowOff>
    </xdr:from>
    <xdr:to>
      <xdr:col>25</xdr:col>
      <xdr:colOff>222250</xdr:colOff>
      <xdr:row>75</xdr:row>
      <xdr:rowOff>179917</xdr:rowOff>
    </xdr:to>
    <xdr:cxnSp macro="">
      <xdr:nvCxnSpPr>
        <xdr:cNvPr id="8" name="Straight Arrow Connector 7"/>
        <xdr:cNvCxnSpPr/>
      </xdr:nvCxnSpPr>
      <xdr:spPr>
        <a:xfrm flipH="1" flipV="1">
          <a:off x="10223501" y="14255752"/>
          <a:ext cx="2624666" cy="1132415"/>
        </a:xfrm>
        <a:prstGeom prst="straightConnector1">
          <a:avLst/>
        </a:prstGeom>
        <a:ln w="38100">
          <a:solidFill>
            <a:srgbClr val="7030A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21166</xdr:colOff>
      <xdr:row>83</xdr:row>
      <xdr:rowOff>63500</xdr:rowOff>
    </xdr:from>
    <xdr:to>
      <xdr:col>21</xdr:col>
      <xdr:colOff>232833</xdr:colOff>
      <xdr:row>94</xdr:row>
      <xdr:rowOff>31750</xdr:rowOff>
    </xdr:to>
    <xdr:cxnSp macro="">
      <xdr:nvCxnSpPr>
        <xdr:cNvPr id="13" name="Straight Arrow Connector 12"/>
        <xdr:cNvCxnSpPr/>
      </xdr:nvCxnSpPr>
      <xdr:spPr>
        <a:xfrm flipH="1" flipV="1">
          <a:off x="10456333" y="16827500"/>
          <a:ext cx="1428750" cy="2222500"/>
        </a:xfrm>
        <a:prstGeom prst="straightConnector1">
          <a:avLst/>
        </a:prstGeom>
        <a:ln w="38100">
          <a:solidFill>
            <a:srgbClr val="7030A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52919</xdr:colOff>
      <xdr:row>104</xdr:row>
      <xdr:rowOff>42336</xdr:rowOff>
    </xdr:from>
    <xdr:to>
      <xdr:col>26</xdr:col>
      <xdr:colOff>2</xdr:colOff>
      <xdr:row>109</xdr:row>
      <xdr:rowOff>169334</xdr:rowOff>
    </xdr:to>
    <xdr:cxnSp macro="">
      <xdr:nvCxnSpPr>
        <xdr:cNvPr id="20" name="Straight Arrow Connector 19"/>
        <xdr:cNvCxnSpPr/>
      </xdr:nvCxnSpPr>
      <xdr:spPr>
        <a:xfrm flipH="1" flipV="1">
          <a:off x="10244669" y="24278169"/>
          <a:ext cx="2624666" cy="1132415"/>
        </a:xfrm>
        <a:prstGeom prst="straightConnector1">
          <a:avLst/>
        </a:prstGeom>
        <a:ln w="38100">
          <a:solidFill>
            <a:srgbClr val="7030A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opLeftCell="A13" workbookViewId="0">
      <selection activeCell="W10" sqref="W10"/>
    </sheetView>
  </sheetViews>
  <sheetFormatPr defaultRowHeight="15" x14ac:dyDescent="0.25"/>
  <cols>
    <col min="1" max="13" width="3.28515625" customWidth="1"/>
    <col min="16" max="16" width="6.7109375" bestFit="1" customWidth="1"/>
    <col min="17" max="17" width="3" bestFit="1" customWidth="1"/>
    <col min="19" max="19" width="4" hidden="1" customWidth="1"/>
    <col min="20" max="20" width="4" customWidth="1"/>
    <col min="21" max="21" width="4.42578125" bestFit="1" customWidth="1"/>
  </cols>
  <sheetData>
    <row r="1" spans="1:21" x14ac:dyDescent="0.25"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P1" t="s">
        <v>0</v>
      </c>
      <c r="Q1">
        <v>3</v>
      </c>
      <c r="R1" t="s">
        <v>1</v>
      </c>
      <c r="S1">
        <v>8</v>
      </c>
      <c r="T1">
        <f>ROUND(S1-0.5,1)</f>
        <v>7.5</v>
      </c>
      <c r="U1" t="str">
        <f>"(~"&amp;ROUND(T1,0)&amp;")"</f>
        <v>(~8)</v>
      </c>
    </row>
    <row r="2" spans="1:21" x14ac:dyDescent="0.25">
      <c r="A2">
        <v>11</v>
      </c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P2" t="s">
        <v>0</v>
      </c>
      <c r="Q2">
        <v>4</v>
      </c>
      <c r="R2" t="s">
        <v>1</v>
      </c>
      <c r="S2">
        <f>T1</f>
        <v>7.5</v>
      </c>
      <c r="T2">
        <f t="shared" ref="T2:T10" si="0">ROUND(S2-0.5,1)</f>
        <v>7</v>
      </c>
      <c r="U2">
        <v>7</v>
      </c>
    </row>
    <row r="3" spans="1:21" x14ac:dyDescent="0.25">
      <c r="A3">
        <v>10</v>
      </c>
      <c r="B3" s="1"/>
      <c r="C3" s="1"/>
      <c r="D3" s="1"/>
      <c r="E3" s="2"/>
      <c r="F3" s="1"/>
      <c r="G3" s="1"/>
      <c r="H3" s="1"/>
      <c r="I3" s="1"/>
      <c r="J3" s="1"/>
      <c r="K3" s="1"/>
      <c r="L3" s="1"/>
      <c r="M3" s="1"/>
      <c r="P3" t="s">
        <v>0</v>
      </c>
      <c r="Q3">
        <v>5</v>
      </c>
      <c r="R3" t="s">
        <v>1</v>
      </c>
      <c r="S3">
        <f t="shared" ref="S3:S10" si="1">T2</f>
        <v>7</v>
      </c>
      <c r="T3">
        <f t="shared" si="0"/>
        <v>6.5</v>
      </c>
      <c r="U3" t="str">
        <f t="shared" ref="U3:U9" si="2">"(~"&amp;ROUND(T3,0)&amp;")"</f>
        <v>(~7)</v>
      </c>
    </row>
    <row r="4" spans="1:21" x14ac:dyDescent="0.25">
      <c r="A4">
        <v>9</v>
      </c>
      <c r="B4" s="1"/>
      <c r="C4" s="1"/>
      <c r="D4" s="1"/>
      <c r="E4" s="1"/>
      <c r="F4" s="2"/>
      <c r="G4" s="1"/>
      <c r="H4" s="1"/>
      <c r="I4" s="1"/>
      <c r="J4" s="1"/>
      <c r="K4" s="1"/>
      <c r="L4" s="1"/>
      <c r="M4" s="1"/>
      <c r="P4" t="s">
        <v>0</v>
      </c>
      <c r="Q4">
        <v>6</v>
      </c>
      <c r="R4" t="s">
        <v>1</v>
      </c>
      <c r="S4">
        <f t="shared" si="1"/>
        <v>6.5</v>
      </c>
      <c r="T4">
        <f t="shared" si="0"/>
        <v>6</v>
      </c>
      <c r="U4">
        <v>6</v>
      </c>
    </row>
    <row r="5" spans="1:21" x14ac:dyDescent="0.25">
      <c r="A5">
        <v>8</v>
      </c>
      <c r="B5" s="1"/>
      <c r="C5" s="1"/>
      <c r="D5" s="1"/>
      <c r="E5" s="1"/>
      <c r="F5" s="2"/>
      <c r="G5" s="1"/>
      <c r="H5" s="1"/>
      <c r="I5" s="1"/>
      <c r="J5" s="1"/>
      <c r="K5" s="1"/>
      <c r="L5" s="1"/>
      <c r="M5" s="1"/>
      <c r="P5" t="s">
        <v>0</v>
      </c>
      <c r="Q5">
        <v>7</v>
      </c>
      <c r="R5" t="s">
        <v>1</v>
      </c>
      <c r="S5">
        <f t="shared" si="1"/>
        <v>6</v>
      </c>
      <c r="T5">
        <f t="shared" si="0"/>
        <v>5.5</v>
      </c>
      <c r="U5" t="str">
        <f t="shared" si="2"/>
        <v>(~6)</v>
      </c>
    </row>
    <row r="6" spans="1:21" x14ac:dyDescent="0.25">
      <c r="A6">
        <v>7</v>
      </c>
      <c r="B6" s="1"/>
      <c r="C6" s="1"/>
      <c r="D6" s="1"/>
      <c r="E6" s="1"/>
      <c r="F6" s="1"/>
      <c r="G6" s="2"/>
      <c r="H6" s="1"/>
      <c r="I6" s="1"/>
      <c r="J6" s="1"/>
      <c r="K6" s="1"/>
      <c r="L6" s="1"/>
      <c r="M6" s="1"/>
      <c r="P6" t="s">
        <v>0</v>
      </c>
      <c r="Q6">
        <v>8</v>
      </c>
      <c r="R6" t="s">
        <v>1</v>
      </c>
      <c r="S6">
        <f t="shared" si="1"/>
        <v>5.5</v>
      </c>
      <c r="T6">
        <f t="shared" si="0"/>
        <v>5</v>
      </c>
      <c r="U6">
        <v>5</v>
      </c>
    </row>
    <row r="7" spans="1:21" x14ac:dyDescent="0.25">
      <c r="A7">
        <v>6</v>
      </c>
      <c r="B7" s="1"/>
      <c r="C7" s="1"/>
      <c r="D7" s="1"/>
      <c r="E7" s="1"/>
      <c r="F7" s="1"/>
      <c r="G7" s="2"/>
      <c r="H7" s="1"/>
      <c r="I7" s="1"/>
      <c r="J7" s="1"/>
      <c r="K7" s="1"/>
      <c r="L7" s="1"/>
      <c r="M7" s="1"/>
      <c r="P7" t="s">
        <v>0</v>
      </c>
      <c r="Q7">
        <v>9</v>
      </c>
      <c r="R7" t="s">
        <v>1</v>
      </c>
      <c r="S7">
        <f t="shared" si="1"/>
        <v>5</v>
      </c>
      <c r="T7">
        <f t="shared" si="0"/>
        <v>4.5</v>
      </c>
      <c r="U7" t="str">
        <f t="shared" si="2"/>
        <v>(~5)</v>
      </c>
    </row>
    <row r="8" spans="1:21" x14ac:dyDescent="0.25">
      <c r="A8">
        <v>5</v>
      </c>
      <c r="B8" s="1"/>
      <c r="C8" s="1"/>
      <c r="D8" s="1"/>
      <c r="E8" s="1"/>
      <c r="F8" s="1"/>
      <c r="G8" s="1"/>
      <c r="H8" s="2"/>
      <c r="I8" s="1"/>
      <c r="J8" s="1"/>
      <c r="K8" s="1"/>
      <c r="L8" s="1"/>
      <c r="M8" s="1"/>
      <c r="P8" t="s">
        <v>0</v>
      </c>
      <c r="Q8">
        <v>10</v>
      </c>
      <c r="R8" t="s">
        <v>1</v>
      </c>
      <c r="S8">
        <f t="shared" si="1"/>
        <v>4.5</v>
      </c>
      <c r="T8">
        <f t="shared" si="0"/>
        <v>4</v>
      </c>
      <c r="U8">
        <v>4</v>
      </c>
    </row>
    <row r="9" spans="1:21" x14ac:dyDescent="0.25">
      <c r="A9">
        <v>4</v>
      </c>
      <c r="B9" s="1"/>
      <c r="C9" s="1"/>
      <c r="D9" s="1"/>
      <c r="E9" s="1"/>
      <c r="F9" s="1"/>
      <c r="G9" s="1"/>
      <c r="H9" s="2"/>
      <c r="I9" s="1"/>
      <c r="J9" s="1"/>
      <c r="K9" s="1"/>
      <c r="L9" s="1"/>
      <c r="M9" s="1"/>
      <c r="P9" t="s">
        <v>0</v>
      </c>
      <c r="Q9">
        <v>11</v>
      </c>
      <c r="R9" t="s">
        <v>1</v>
      </c>
      <c r="S9">
        <f t="shared" si="1"/>
        <v>4</v>
      </c>
      <c r="T9">
        <f t="shared" si="0"/>
        <v>3.5</v>
      </c>
      <c r="U9" t="str">
        <f t="shared" si="2"/>
        <v>(~4)</v>
      </c>
    </row>
    <row r="10" spans="1:21" x14ac:dyDescent="0.25">
      <c r="A10">
        <v>3</v>
      </c>
      <c r="B10" s="1"/>
      <c r="C10" s="1"/>
      <c r="D10" s="1"/>
      <c r="E10" s="1"/>
      <c r="F10" s="1"/>
      <c r="G10" s="1"/>
      <c r="H10" s="1"/>
      <c r="I10" s="2"/>
      <c r="J10" s="1"/>
      <c r="K10" s="1"/>
      <c r="L10" s="1"/>
      <c r="M10" s="1"/>
      <c r="P10" t="s">
        <v>0</v>
      </c>
      <c r="Q10">
        <v>12</v>
      </c>
      <c r="R10" t="s">
        <v>1</v>
      </c>
      <c r="S10">
        <f t="shared" si="1"/>
        <v>3.5</v>
      </c>
      <c r="T10">
        <f t="shared" si="0"/>
        <v>3</v>
      </c>
      <c r="U10">
        <v>3</v>
      </c>
    </row>
    <row r="11" spans="1:21" x14ac:dyDescent="0.25">
      <c r="A11">
        <v>2</v>
      </c>
      <c r="B11" s="1"/>
      <c r="C11" s="1"/>
      <c r="D11" s="1"/>
      <c r="E11" s="1"/>
      <c r="F11" s="1"/>
      <c r="G11" s="1"/>
      <c r="H11" s="1"/>
      <c r="I11" s="2"/>
      <c r="J11" s="1"/>
      <c r="K11" s="1"/>
      <c r="L11" s="1"/>
      <c r="M11" s="1"/>
    </row>
    <row r="12" spans="1:21" x14ac:dyDescent="0.25">
      <c r="A12">
        <v>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1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</row>
    <row r="16" spans="1:21" x14ac:dyDescent="0.25">
      <c r="A16">
        <v>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>
        <v>11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>
        <v>10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>
        <v>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>
        <v>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2"/>
      <c r="M20" s="2"/>
    </row>
    <row r="21" spans="1:13" x14ac:dyDescent="0.25">
      <c r="A21">
        <v>7</v>
      </c>
      <c r="B21" s="1"/>
      <c r="C21" s="1"/>
      <c r="D21" s="1"/>
      <c r="E21" s="1"/>
      <c r="F21" s="1"/>
      <c r="G21" s="1"/>
      <c r="H21" s="1"/>
      <c r="I21" s="1"/>
      <c r="J21" s="2"/>
      <c r="K21" s="2"/>
      <c r="L21" s="1"/>
      <c r="M21" s="1"/>
    </row>
    <row r="22" spans="1:13" x14ac:dyDescent="0.25">
      <c r="A22">
        <v>6</v>
      </c>
      <c r="B22" s="1"/>
      <c r="C22" s="1"/>
      <c r="D22" s="1"/>
      <c r="E22" s="1"/>
      <c r="F22" s="1"/>
      <c r="G22" s="1"/>
      <c r="H22" s="2"/>
      <c r="I22" s="2"/>
      <c r="J22" s="1"/>
      <c r="K22" s="1"/>
      <c r="L22" s="1"/>
      <c r="M22" s="1"/>
    </row>
    <row r="23" spans="1:13" x14ac:dyDescent="0.25">
      <c r="A23">
        <v>5</v>
      </c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</row>
    <row r="24" spans="1:13" x14ac:dyDescent="0.25">
      <c r="A24">
        <v>4</v>
      </c>
      <c r="B24" s="1"/>
      <c r="C24" s="1"/>
      <c r="D24" s="2"/>
      <c r="E24" s="2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>
        <v>3</v>
      </c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>
        <v>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>
        <v>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topLeftCell="A94" zoomScale="90" zoomScaleNormal="90" workbookViewId="0">
      <selection activeCell="I101" sqref="I101"/>
    </sheetView>
  </sheetViews>
  <sheetFormatPr defaultRowHeight="15" x14ac:dyDescent="0.25"/>
  <cols>
    <col min="1" max="2" width="9.140625" style="3"/>
    <col min="3" max="3" width="15" style="3" customWidth="1"/>
    <col min="4" max="4" width="5.85546875" style="3" bestFit="1" customWidth="1"/>
    <col min="5" max="5" width="23.42578125" style="3" customWidth="1"/>
    <col min="6" max="7" width="9.140625" style="3"/>
    <col min="8" max="8" width="14.42578125" style="3" customWidth="1"/>
    <col min="9" max="11" width="9.140625" style="3"/>
    <col min="12" max="12" width="13" style="3" bestFit="1" customWidth="1"/>
    <col min="13" max="13" width="9.140625" style="3"/>
    <col min="14" max="26" width="3.7109375" style="3" customWidth="1"/>
    <col min="27" max="16384" width="9.140625" style="3"/>
  </cols>
  <sheetData>
    <row r="1" spans="1:26" x14ac:dyDescent="0.25">
      <c r="A1" s="3" t="s">
        <v>3</v>
      </c>
      <c r="B1" s="3">
        <v>30</v>
      </c>
      <c r="E1" s="3" t="s">
        <v>5</v>
      </c>
      <c r="F1" s="3">
        <v>40</v>
      </c>
      <c r="H1" s="3" t="s">
        <v>10</v>
      </c>
      <c r="I1" s="3">
        <f>F1-B1</f>
        <v>10</v>
      </c>
      <c r="J1" s="3" t="s">
        <v>12</v>
      </c>
      <c r="K1" s="3">
        <f>2*I2-2*I1</f>
        <v>-4</v>
      </c>
      <c r="M1" s="3" t="str">
        <f>"m="&amp;I2/I1</f>
        <v>m=0,8</v>
      </c>
    </row>
    <row r="2" spans="1:26" ht="15.75" thickBot="1" x14ac:dyDescent="0.3">
      <c r="A2" s="3" t="s">
        <v>4</v>
      </c>
      <c r="B2" s="3">
        <v>20</v>
      </c>
      <c r="E2" s="3" t="s">
        <v>6</v>
      </c>
      <c r="F2" s="3">
        <v>28</v>
      </c>
      <c r="H2" s="3" t="s">
        <v>11</v>
      </c>
      <c r="I2" s="3">
        <f>F2-B2</f>
        <v>8</v>
      </c>
      <c r="J2" s="3" t="s">
        <v>33</v>
      </c>
      <c r="K2" s="3">
        <f>2*I2</f>
        <v>16</v>
      </c>
    </row>
    <row r="3" spans="1:26" ht="15" customHeight="1" thickBot="1" x14ac:dyDescent="0.3">
      <c r="B3" s="4" t="s">
        <v>2</v>
      </c>
      <c r="C3" s="4" t="s">
        <v>17</v>
      </c>
      <c r="D3" s="4" t="s">
        <v>7</v>
      </c>
      <c r="E3" s="4" t="s">
        <v>8</v>
      </c>
      <c r="H3" s="8" t="s">
        <v>9</v>
      </c>
      <c r="I3" s="3">
        <f>2*I2-I1</f>
        <v>6</v>
      </c>
      <c r="M3" s="3" t="s">
        <v>78</v>
      </c>
    </row>
    <row r="4" spans="1:26" ht="15.75" thickBot="1" x14ac:dyDescent="0.3">
      <c r="B4" s="5">
        <v>0</v>
      </c>
      <c r="C4" s="5" t="s">
        <v>18</v>
      </c>
      <c r="D4" s="6">
        <f>2*I2-I1</f>
        <v>6</v>
      </c>
      <c r="E4" s="6">
        <v>31.21</v>
      </c>
    </row>
    <row r="5" spans="1:26" ht="29.25" thickBot="1" x14ac:dyDescent="0.3">
      <c r="A5" s="3" t="s">
        <v>13</v>
      </c>
      <c r="B5" s="5">
        <v>1</v>
      </c>
      <c r="C5" s="5" t="s">
        <v>19</v>
      </c>
      <c r="D5" s="6">
        <f>D4+2*(I2-I1)</f>
        <v>2</v>
      </c>
      <c r="E5" s="6">
        <v>32.22</v>
      </c>
    </row>
    <row r="6" spans="1:26" ht="15.75" thickBot="1" x14ac:dyDescent="0.3">
      <c r="A6" s="9" t="s">
        <v>14</v>
      </c>
      <c r="B6" s="10">
        <v>2</v>
      </c>
      <c r="C6" s="10" t="s">
        <v>20</v>
      </c>
      <c r="D6" s="7">
        <f>D5+K1</f>
        <v>-2</v>
      </c>
      <c r="E6" s="7">
        <v>33.22</v>
      </c>
    </row>
    <row r="7" spans="1:26" ht="15.75" thickBot="1" x14ac:dyDescent="0.3">
      <c r="A7" s="9" t="s">
        <v>15</v>
      </c>
      <c r="B7" s="5">
        <v>3</v>
      </c>
      <c r="C7" s="5" t="s">
        <v>21</v>
      </c>
      <c r="D7" s="6">
        <f>D6+2*I2</f>
        <v>14</v>
      </c>
      <c r="E7" s="6">
        <v>34.229999999999997</v>
      </c>
    </row>
    <row r="8" spans="1:26" ht="15.75" thickBot="1" x14ac:dyDescent="0.3">
      <c r="A8" s="9" t="s">
        <v>16</v>
      </c>
      <c r="B8" s="5">
        <v>4</v>
      </c>
      <c r="C8" s="5" t="s">
        <v>22</v>
      </c>
      <c r="D8" s="6">
        <f>D7+K1</f>
        <v>10</v>
      </c>
      <c r="E8" s="6">
        <v>35.24</v>
      </c>
    </row>
    <row r="9" spans="1:26" ht="15.75" thickBot="1" x14ac:dyDescent="0.3">
      <c r="A9" s="9" t="s">
        <v>24</v>
      </c>
      <c r="B9" s="5">
        <v>5</v>
      </c>
      <c r="C9" s="5" t="s">
        <v>23</v>
      </c>
      <c r="D9" s="6">
        <f>D8+K1</f>
        <v>6</v>
      </c>
      <c r="E9" s="6">
        <v>36.25</v>
      </c>
    </row>
    <row r="10" spans="1:26" ht="15.75" thickBot="1" x14ac:dyDescent="0.3">
      <c r="A10" s="9" t="s">
        <v>25</v>
      </c>
      <c r="B10" s="5">
        <v>6</v>
      </c>
      <c r="C10" s="5" t="s">
        <v>26</v>
      </c>
      <c r="D10" s="6">
        <f>D9+K1</f>
        <v>2</v>
      </c>
      <c r="E10" s="6">
        <v>37.26</v>
      </c>
    </row>
    <row r="11" spans="1:26" ht="15.75" thickBot="1" x14ac:dyDescent="0.3">
      <c r="A11" s="9" t="s">
        <v>27</v>
      </c>
      <c r="B11" s="10">
        <v>7</v>
      </c>
      <c r="C11" s="10" t="s">
        <v>28</v>
      </c>
      <c r="D11" s="7">
        <f>D10+K1</f>
        <v>-2</v>
      </c>
      <c r="E11" s="7">
        <v>38.26</v>
      </c>
    </row>
    <row r="12" spans="1:26" ht="15.75" thickBot="1" x14ac:dyDescent="0.3">
      <c r="A12" s="9" t="s">
        <v>29</v>
      </c>
      <c r="B12" s="5">
        <v>8</v>
      </c>
      <c r="C12" s="5" t="s">
        <v>30</v>
      </c>
      <c r="D12" s="6">
        <f>D11+2*I2</f>
        <v>14</v>
      </c>
      <c r="E12" s="6">
        <v>39.270000000000003</v>
      </c>
    </row>
    <row r="13" spans="1:26" ht="15.75" thickBot="1" x14ac:dyDescent="0.3">
      <c r="A13" s="9" t="s">
        <v>31</v>
      </c>
      <c r="B13" s="5">
        <v>9</v>
      </c>
      <c r="C13" s="5" t="s">
        <v>32</v>
      </c>
      <c r="D13" s="6">
        <f>D12+K1</f>
        <v>10</v>
      </c>
      <c r="E13" s="6">
        <v>40.28</v>
      </c>
    </row>
    <row r="15" spans="1:26" x14ac:dyDescent="0.25">
      <c r="M15" s="3" t="s">
        <v>79</v>
      </c>
    </row>
    <row r="16" spans="1:26" x14ac:dyDescent="0.25">
      <c r="A16" s="3" t="s">
        <v>3</v>
      </c>
      <c r="B16" s="3">
        <v>3</v>
      </c>
      <c r="E16" s="3" t="s">
        <v>5</v>
      </c>
      <c r="F16" s="3">
        <v>8</v>
      </c>
      <c r="H16" s="3" t="s">
        <v>10</v>
      </c>
      <c r="I16" s="3">
        <f>F16-B16</f>
        <v>5</v>
      </c>
      <c r="J16" s="3" t="s">
        <v>38</v>
      </c>
      <c r="K16" s="3">
        <f>2*I16-2*I17</f>
        <v>-10</v>
      </c>
      <c r="M16" s="3" t="str">
        <f>"m="&amp;I17/I16</f>
        <v>m=2</v>
      </c>
      <c r="N16">
        <v>12</v>
      </c>
      <c r="O16" s="1"/>
      <c r="P16" s="1"/>
      <c r="Q16" s="1"/>
      <c r="R16" s="1"/>
      <c r="S16" s="1"/>
      <c r="T16" s="1"/>
      <c r="U16" s="1"/>
      <c r="V16" s="2"/>
      <c r="W16" s="1"/>
      <c r="X16" s="1"/>
      <c r="Y16" s="1"/>
      <c r="Z16" s="1"/>
    </row>
    <row r="17" spans="1:26" ht="15.75" thickBot="1" x14ac:dyDescent="0.3">
      <c r="A17" s="3" t="s">
        <v>4</v>
      </c>
      <c r="B17" s="3">
        <v>2</v>
      </c>
      <c r="E17" s="3" t="s">
        <v>6</v>
      </c>
      <c r="F17" s="3">
        <v>12</v>
      </c>
      <c r="H17" s="3" t="s">
        <v>11</v>
      </c>
      <c r="I17" s="3">
        <f>F17-B17</f>
        <v>10</v>
      </c>
      <c r="J17" s="3" t="s">
        <v>36</v>
      </c>
      <c r="K17" s="3">
        <f>2*I16</f>
        <v>10</v>
      </c>
      <c r="L17" s="17" t="s">
        <v>53</v>
      </c>
      <c r="M17" s="17"/>
      <c r="N17">
        <v>11</v>
      </c>
      <c r="O17" s="1"/>
      <c r="P17" s="1"/>
      <c r="Q17" s="1"/>
      <c r="R17" s="1"/>
      <c r="S17" s="1"/>
      <c r="T17" s="1"/>
      <c r="U17" s="1"/>
      <c r="V17" s="2"/>
      <c r="W17" s="1"/>
      <c r="X17" s="1"/>
      <c r="Y17" s="1"/>
      <c r="Z17" s="1"/>
    </row>
    <row r="18" spans="1:26" ht="19.5" thickBot="1" x14ac:dyDescent="0.3">
      <c r="B18" s="4" t="s">
        <v>2</v>
      </c>
      <c r="C18" s="4" t="s">
        <v>17</v>
      </c>
      <c r="D18" s="4" t="s">
        <v>7</v>
      </c>
      <c r="E18" s="4" t="s">
        <v>8</v>
      </c>
      <c r="H18" s="8" t="s">
        <v>9</v>
      </c>
      <c r="I18" s="3">
        <f>2*I17-I16</f>
        <v>15</v>
      </c>
      <c r="L18" s="17"/>
      <c r="M18" s="17"/>
      <c r="N18">
        <v>10</v>
      </c>
      <c r="O18" s="1"/>
      <c r="P18" s="1"/>
      <c r="Q18" s="1"/>
      <c r="R18" s="1"/>
      <c r="S18" s="1"/>
      <c r="T18" s="1"/>
      <c r="U18" s="2"/>
      <c r="V18" s="1"/>
      <c r="W18" s="1"/>
      <c r="X18" s="1"/>
      <c r="Y18" s="1"/>
      <c r="Z18" s="1"/>
    </row>
    <row r="19" spans="1:26" ht="15.75" thickBot="1" x14ac:dyDescent="0.3">
      <c r="B19" s="5">
        <v>0</v>
      </c>
      <c r="C19" s="5" t="s">
        <v>35</v>
      </c>
      <c r="D19" s="6">
        <f>K17-I17</f>
        <v>0</v>
      </c>
      <c r="E19" s="6">
        <v>4.3</v>
      </c>
      <c r="N19">
        <v>9</v>
      </c>
      <c r="O19" s="1"/>
      <c r="P19" s="1"/>
      <c r="Q19" s="1"/>
      <c r="R19" s="1"/>
      <c r="S19" s="1"/>
      <c r="T19" s="1"/>
      <c r="U19" s="2"/>
      <c r="V19" s="1"/>
      <c r="W19" s="1"/>
      <c r="X19" s="1"/>
      <c r="Y19" s="1"/>
      <c r="Z19" s="1"/>
    </row>
    <row r="20" spans="1:26" ht="15.75" thickBot="1" x14ac:dyDescent="0.3">
      <c r="A20" s="3" t="s">
        <v>13</v>
      </c>
      <c r="B20" s="10">
        <v>1</v>
      </c>
      <c r="C20" s="10" t="s">
        <v>37</v>
      </c>
      <c r="D20" s="7">
        <f>D19+K16</f>
        <v>-10</v>
      </c>
      <c r="E20" s="7">
        <v>4.4000000000000004</v>
      </c>
      <c r="N20">
        <v>8</v>
      </c>
      <c r="O20" s="1"/>
      <c r="P20" s="1"/>
      <c r="Q20" s="1"/>
      <c r="R20" s="1"/>
      <c r="S20" s="1"/>
      <c r="T20" s="2"/>
      <c r="U20" s="1"/>
      <c r="V20" s="1"/>
      <c r="W20" s="1"/>
      <c r="X20" s="1"/>
      <c r="Y20" s="1"/>
      <c r="Z20" s="1"/>
    </row>
    <row r="21" spans="1:26" ht="15.75" thickBot="1" x14ac:dyDescent="0.3">
      <c r="A21" s="9" t="s">
        <v>39</v>
      </c>
      <c r="B21" s="11">
        <v>2</v>
      </c>
      <c r="C21" s="11" t="s">
        <v>40</v>
      </c>
      <c r="D21" s="12">
        <f>D20+K17</f>
        <v>0</v>
      </c>
      <c r="E21" s="12">
        <v>5.5</v>
      </c>
      <c r="N21">
        <v>7</v>
      </c>
      <c r="O21" s="1"/>
      <c r="P21" s="1"/>
      <c r="Q21" s="1"/>
      <c r="R21" s="1"/>
      <c r="S21" s="1"/>
      <c r="T21" s="2"/>
      <c r="U21" s="1"/>
      <c r="V21" s="1"/>
      <c r="W21" s="1"/>
      <c r="X21" s="1"/>
      <c r="Y21" s="1"/>
      <c r="Z21" s="1"/>
    </row>
    <row r="22" spans="1:26" ht="15.75" thickBot="1" x14ac:dyDescent="0.3">
      <c r="A22" s="9" t="s">
        <v>34</v>
      </c>
      <c r="B22" s="10">
        <v>3</v>
      </c>
      <c r="C22" s="10" t="s">
        <v>41</v>
      </c>
      <c r="D22" s="7">
        <f>D21+K16</f>
        <v>-10</v>
      </c>
      <c r="E22" s="7">
        <v>5.6</v>
      </c>
      <c r="N22">
        <v>6</v>
      </c>
      <c r="O22" s="1"/>
      <c r="P22" s="1"/>
      <c r="Q22" s="1"/>
      <c r="R22" s="1"/>
      <c r="S22" s="2"/>
      <c r="T22" s="1"/>
      <c r="U22" s="1"/>
      <c r="V22" s="1"/>
      <c r="W22" s="1"/>
      <c r="X22" s="1"/>
      <c r="Y22" s="1"/>
      <c r="Z22" s="1"/>
    </row>
    <row r="23" spans="1:26" ht="15.75" thickBot="1" x14ac:dyDescent="0.3">
      <c r="A23" s="9" t="s">
        <v>42</v>
      </c>
      <c r="B23" s="5">
        <v>4</v>
      </c>
      <c r="C23" s="11" t="s">
        <v>43</v>
      </c>
      <c r="D23" s="6">
        <f>D22+K17</f>
        <v>0</v>
      </c>
      <c r="E23" s="6">
        <v>6.7</v>
      </c>
      <c r="N23">
        <v>5</v>
      </c>
      <c r="O23" s="1"/>
      <c r="P23" s="1"/>
      <c r="Q23" s="1"/>
      <c r="R23" s="1"/>
      <c r="S23" s="2"/>
      <c r="T23" s="1"/>
      <c r="U23" s="1"/>
      <c r="V23" s="1"/>
      <c r="W23" s="1"/>
      <c r="X23" s="1"/>
      <c r="Y23" s="1"/>
      <c r="Z23" s="1"/>
    </row>
    <row r="24" spans="1:26" ht="15.75" thickBot="1" x14ac:dyDescent="0.3">
      <c r="A24" s="9" t="s">
        <v>24</v>
      </c>
      <c r="B24" s="10">
        <v>5</v>
      </c>
      <c r="C24" s="10" t="s">
        <v>44</v>
      </c>
      <c r="D24" s="7">
        <f>D23+K16</f>
        <v>-10</v>
      </c>
      <c r="E24" s="7">
        <v>6.8</v>
      </c>
      <c r="N24">
        <v>4</v>
      </c>
      <c r="O24" s="1"/>
      <c r="P24" s="1"/>
      <c r="Q24" s="1"/>
      <c r="R24" s="2"/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s="9" t="s">
        <v>45</v>
      </c>
      <c r="B25" s="5">
        <v>6</v>
      </c>
      <c r="C25" s="5" t="s">
        <v>46</v>
      </c>
      <c r="D25" s="6">
        <f>D24+K17</f>
        <v>0</v>
      </c>
      <c r="E25" s="6">
        <v>7.9</v>
      </c>
      <c r="N25">
        <v>3</v>
      </c>
      <c r="O25" s="1"/>
      <c r="P25" s="1"/>
      <c r="Q25" s="1"/>
      <c r="R25" s="2"/>
      <c r="S25" s="1"/>
      <c r="T25" s="1"/>
      <c r="U25" s="1"/>
      <c r="V25" s="1"/>
      <c r="W25" s="1"/>
      <c r="X25" s="1"/>
      <c r="Y25" s="1"/>
      <c r="Z25" s="1"/>
    </row>
    <row r="26" spans="1:26" ht="15.75" thickBot="1" x14ac:dyDescent="0.3">
      <c r="A26" s="9" t="s">
        <v>27</v>
      </c>
      <c r="B26" s="10">
        <v>7</v>
      </c>
      <c r="C26" s="10" t="s">
        <v>47</v>
      </c>
      <c r="D26" s="7">
        <f>D25+K16</f>
        <v>-10</v>
      </c>
      <c r="E26" s="7" t="s">
        <v>49</v>
      </c>
      <c r="N26">
        <v>2</v>
      </c>
      <c r="O26" s="1"/>
      <c r="P26" s="1"/>
      <c r="Q26" s="2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9" t="s">
        <v>29</v>
      </c>
      <c r="B27" s="5">
        <v>8</v>
      </c>
      <c r="C27" s="11" t="s">
        <v>48</v>
      </c>
      <c r="D27" s="6">
        <f>D26+K17</f>
        <v>0</v>
      </c>
      <c r="E27" s="6">
        <v>8.11</v>
      </c>
      <c r="N27">
        <v>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s="9" t="s">
        <v>31</v>
      </c>
      <c r="B28" s="5">
        <v>9</v>
      </c>
      <c r="C28" s="5" t="s">
        <v>50</v>
      </c>
      <c r="D28" s="6">
        <f>D27+K16</f>
        <v>-10</v>
      </c>
      <c r="E28" s="6">
        <v>8.1199999999999992</v>
      </c>
      <c r="N28"/>
      <c r="O28">
        <v>1</v>
      </c>
      <c r="P28">
        <v>2</v>
      </c>
      <c r="Q28">
        <v>3</v>
      </c>
      <c r="R28">
        <v>4</v>
      </c>
      <c r="S28">
        <v>5</v>
      </c>
      <c r="T28">
        <v>6</v>
      </c>
      <c r="U28">
        <v>7</v>
      </c>
      <c r="V28">
        <v>8</v>
      </c>
      <c r="W28">
        <v>9</v>
      </c>
      <c r="X28">
        <v>10</v>
      </c>
      <c r="Y28">
        <v>11</v>
      </c>
      <c r="Z28">
        <v>12</v>
      </c>
    </row>
    <row r="31" spans="1:26" x14ac:dyDescent="0.25">
      <c r="A31" s="3" t="s">
        <v>3</v>
      </c>
      <c r="B31" s="3">
        <v>12</v>
      </c>
      <c r="D31" s="3" t="s">
        <v>5</v>
      </c>
      <c r="E31" s="3">
        <v>2</v>
      </c>
      <c r="G31" s="3" t="s">
        <v>10</v>
      </c>
      <c r="H31" s="3">
        <f>E31-B31</f>
        <v>-10</v>
      </c>
      <c r="I31" s="3" t="s">
        <v>38</v>
      </c>
      <c r="J31" s="3">
        <f>2*(H31-H32)</f>
        <v>-10</v>
      </c>
      <c r="L31" s="3" t="str">
        <f>"m="&amp;H32/H31</f>
        <v>m=0,5</v>
      </c>
    </row>
    <row r="32" spans="1:26" ht="15.75" thickBot="1" x14ac:dyDescent="0.3">
      <c r="A32" s="3" t="s">
        <v>4</v>
      </c>
      <c r="B32" s="3">
        <v>8</v>
      </c>
      <c r="D32" s="3" t="s">
        <v>6</v>
      </c>
      <c r="E32" s="3">
        <v>3</v>
      </c>
      <c r="G32" s="3" t="s">
        <v>11</v>
      </c>
      <c r="H32" s="3">
        <f>E32-B32</f>
        <v>-5</v>
      </c>
      <c r="I32" s="3" t="s">
        <v>33</v>
      </c>
      <c r="J32" s="3">
        <f>2*H32</f>
        <v>-10</v>
      </c>
    </row>
    <row r="33" spans="1:26" ht="17.25" customHeight="1" thickBot="1" x14ac:dyDescent="0.3">
      <c r="B33" s="4" t="s">
        <v>2</v>
      </c>
      <c r="C33" s="4" t="s">
        <v>17</v>
      </c>
      <c r="D33" s="4" t="s">
        <v>7</v>
      </c>
      <c r="E33" s="4" t="s">
        <v>52</v>
      </c>
      <c r="H33" s="8" t="s">
        <v>61</v>
      </c>
      <c r="I33" s="3">
        <f>H32-J32</f>
        <v>5</v>
      </c>
      <c r="N33">
        <v>12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3" t="s">
        <v>9</v>
      </c>
      <c r="B34" s="11">
        <v>0</v>
      </c>
      <c r="C34" s="11" t="s">
        <v>60</v>
      </c>
      <c r="D34" s="12">
        <f>I33</f>
        <v>5</v>
      </c>
      <c r="E34" s="12" t="s">
        <v>59</v>
      </c>
      <c r="N34">
        <v>11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 x14ac:dyDescent="0.3">
      <c r="A35" s="3" t="str">
        <f>IF(D34&lt;0,"p"&amp;B34&amp;"&lt;0","p"&amp;B34&amp;"&gt;0")</f>
        <v>p0&gt;0</v>
      </c>
      <c r="B35" s="11">
        <v>1</v>
      </c>
      <c r="C35" s="11" t="str">
        <f>IF(D34&gt;=0,"p"&amp;B34&amp;"-2dy+2dx","p"&amp;B34&amp;"-2dy")</f>
        <v>p0-2dy+2dx</v>
      </c>
      <c r="D35" s="12">
        <f>IF(D34&gt;0,D34+$J$31,D34-$J$32)</f>
        <v>-5</v>
      </c>
      <c r="E35" s="12" t="s">
        <v>62</v>
      </c>
      <c r="N35">
        <v>10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 x14ac:dyDescent="0.3">
      <c r="A36" s="3" t="str">
        <f t="shared" ref="A36:A43" si="0">IF(D35&lt;0,"p"&amp;B35&amp;"&lt;0","p"&amp;B35&amp;"&gt;0")</f>
        <v>p1&lt;0</v>
      </c>
      <c r="B36" s="11">
        <v>2</v>
      </c>
      <c r="C36" s="11" t="str">
        <f t="shared" ref="C36:C43" si="1">IF(D35&gt;=0,"p"&amp;B35&amp;"-2dy+2dx","p"&amp;B35&amp;"-2dy")</f>
        <v>p1-2dy</v>
      </c>
      <c r="D36" s="12">
        <f t="shared" ref="D36:D43" si="2">IF(D35&gt;0,D35+$J$31,D35-$J$32)</f>
        <v>5</v>
      </c>
      <c r="E36" s="12" t="s">
        <v>63</v>
      </c>
      <c r="N36">
        <v>9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 x14ac:dyDescent="0.3">
      <c r="A37" s="3" t="str">
        <f t="shared" si="0"/>
        <v>p2&gt;0</v>
      </c>
      <c r="B37" s="11">
        <v>3</v>
      </c>
      <c r="C37" s="11" t="str">
        <f t="shared" si="1"/>
        <v>p2-2dy+2dx</v>
      </c>
      <c r="D37" s="12">
        <f t="shared" si="2"/>
        <v>-5</v>
      </c>
      <c r="E37" s="12" t="s">
        <v>64</v>
      </c>
      <c r="N37">
        <v>8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2"/>
    </row>
    <row r="38" spans="1:26" ht="15.75" thickBot="1" x14ac:dyDescent="0.3">
      <c r="A38" s="3" t="str">
        <f t="shared" si="0"/>
        <v>p3&lt;0</v>
      </c>
      <c r="B38" s="11">
        <v>4</v>
      </c>
      <c r="C38" s="11" t="str">
        <f t="shared" si="1"/>
        <v>p3-2dy</v>
      </c>
      <c r="D38" s="12">
        <f t="shared" si="2"/>
        <v>5</v>
      </c>
      <c r="E38" s="12" t="s">
        <v>65</v>
      </c>
      <c r="N38">
        <v>7</v>
      </c>
      <c r="O38" s="1"/>
      <c r="P38" s="1"/>
      <c r="Q38" s="1"/>
      <c r="R38" s="1"/>
      <c r="S38" s="1"/>
      <c r="T38" s="1"/>
      <c r="U38" s="1"/>
      <c r="V38" s="1"/>
      <c r="W38" s="1"/>
      <c r="X38" s="2"/>
      <c r="Y38" s="2"/>
      <c r="Z38" s="1"/>
    </row>
    <row r="39" spans="1:26" ht="15.75" thickBot="1" x14ac:dyDescent="0.3">
      <c r="A39" s="3" t="str">
        <f t="shared" si="0"/>
        <v>p4&gt;0</v>
      </c>
      <c r="B39" s="11">
        <v>5</v>
      </c>
      <c r="C39" s="11" t="str">
        <f t="shared" si="1"/>
        <v>p4-2dy+2dx</v>
      </c>
      <c r="D39" s="12">
        <f t="shared" si="2"/>
        <v>-5</v>
      </c>
      <c r="E39" s="12" t="s">
        <v>66</v>
      </c>
      <c r="N39">
        <v>6</v>
      </c>
      <c r="O39" s="1"/>
      <c r="P39" s="1"/>
      <c r="Q39" s="1"/>
      <c r="R39" s="1"/>
      <c r="S39" s="1"/>
      <c r="T39" s="1"/>
      <c r="U39" s="1"/>
      <c r="V39" s="2"/>
      <c r="W39" s="2"/>
      <c r="X39" s="1"/>
      <c r="Y39" s="1"/>
      <c r="Z39" s="1"/>
    </row>
    <row r="40" spans="1:26" ht="15.75" thickBot="1" x14ac:dyDescent="0.3">
      <c r="A40" s="3" t="str">
        <f t="shared" si="0"/>
        <v>p5&lt;0</v>
      </c>
      <c r="B40" s="11">
        <v>6</v>
      </c>
      <c r="C40" s="11" t="str">
        <f t="shared" si="1"/>
        <v>p5-2dy</v>
      </c>
      <c r="D40" s="12">
        <f t="shared" si="2"/>
        <v>5</v>
      </c>
      <c r="E40" s="12" t="s">
        <v>58</v>
      </c>
      <c r="N40">
        <v>5</v>
      </c>
      <c r="O40" s="1"/>
      <c r="P40" s="1"/>
      <c r="Q40" s="1"/>
      <c r="R40" s="1"/>
      <c r="S40" s="1"/>
      <c r="T40" s="2"/>
      <c r="U40" s="2"/>
      <c r="V40" s="1"/>
      <c r="W40" s="1"/>
      <c r="X40" s="1"/>
      <c r="Y40" s="1"/>
      <c r="Z40" s="1"/>
    </row>
    <row r="41" spans="1:26" ht="15.75" thickBot="1" x14ac:dyDescent="0.3">
      <c r="A41" s="3" t="str">
        <f t="shared" si="0"/>
        <v>p6&gt;0</v>
      </c>
      <c r="B41" s="11">
        <v>7</v>
      </c>
      <c r="C41" s="11" t="str">
        <f t="shared" si="1"/>
        <v>p6-2dy+2dx</v>
      </c>
      <c r="D41" s="12">
        <f t="shared" si="2"/>
        <v>-5</v>
      </c>
      <c r="E41" s="12" t="s">
        <v>72</v>
      </c>
      <c r="N41">
        <v>4</v>
      </c>
      <c r="O41" s="1"/>
      <c r="P41" s="1"/>
      <c r="Q41" s="1"/>
      <c r="R41" s="2"/>
      <c r="S41" s="2"/>
      <c r="T41" s="1"/>
      <c r="U41" s="1"/>
      <c r="V41" s="1"/>
      <c r="W41" s="1"/>
      <c r="X41" s="1"/>
      <c r="Y41" s="1"/>
      <c r="Z41" s="1"/>
    </row>
    <row r="42" spans="1:26" ht="15.75" thickBot="1" x14ac:dyDescent="0.3">
      <c r="A42" s="3" t="str">
        <f t="shared" si="0"/>
        <v>p7&lt;0</v>
      </c>
      <c r="B42" s="11">
        <v>8</v>
      </c>
      <c r="C42" s="11" t="str">
        <f t="shared" si="1"/>
        <v>p7-2dy</v>
      </c>
      <c r="D42" s="12">
        <f t="shared" si="2"/>
        <v>5</v>
      </c>
      <c r="E42" s="12" t="s">
        <v>69</v>
      </c>
      <c r="N42">
        <v>3</v>
      </c>
      <c r="O42" s="1"/>
      <c r="P42" s="2"/>
      <c r="Q42" s="2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 x14ac:dyDescent="0.3">
      <c r="A43" s="3" t="str">
        <f t="shared" si="0"/>
        <v>p8&gt;0</v>
      </c>
      <c r="B43" s="11">
        <v>9</v>
      </c>
      <c r="C43" s="11" t="str">
        <f t="shared" si="1"/>
        <v>p8-2dy+2dx</v>
      </c>
      <c r="D43" s="12">
        <f t="shared" si="2"/>
        <v>-5</v>
      </c>
      <c r="E43" s="12" t="s">
        <v>70</v>
      </c>
      <c r="N43">
        <v>2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B44" s="16" t="s">
        <v>71</v>
      </c>
      <c r="C44" s="16"/>
      <c r="D44" s="16"/>
      <c r="E44" s="16"/>
      <c r="N44">
        <v>1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N45"/>
      <c r="O45">
        <v>1</v>
      </c>
      <c r="P45">
        <v>2</v>
      </c>
      <c r="Q45">
        <v>3</v>
      </c>
      <c r="R45">
        <v>4</v>
      </c>
      <c r="S45">
        <v>5</v>
      </c>
      <c r="T45">
        <v>6</v>
      </c>
      <c r="U45">
        <v>7</v>
      </c>
      <c r="V45">
        <v>8</v>
      </c>
      <c r="W45">
        <v>9</v>
      </c>
      <c r="X45">
        <v>10</v>
      </c>
      <c r="Y45">
        <v>11</v>
      </c>
      <c r="Z45">
        <v>12</v>
      </c>
    </row>
    <row r="47" spans="1:26" x14ac:dyDescent="0.25">
      <c r="L47" s="3" t="s">
        <v>79</v>
      </c>
    </row>
    <row r="48" spans="1:26" x14ac:dyDescent="0.25">
      <c r="A48" s="3" t="s">
        <v>3</v>
      </c>
      <c r="B48" s="3">
        <v>8</v>
      </c>
      <c r="D48" s="3" t="s">
        <v>5</v>
      </c>
      <c r="E48" s="3">
        <v>3</v>
      </c>
      <c r="G48" s="3" t="s">
        <v>10</v>
      </c>
      <c r="H48" s="3">
        <f>E48-B48</f>
        <v>-5</v>
      </c>
      <c r="I48" s="3" t="s">
        <v>12</v>
      </c>
      <c r="J48" s="3">
        <f>2*H49-2*H48</f>
        <v>-10</v>
      </c>
      <c r="L48" s="3" t="str">
        <f>"m="&amp;H49/H48</f>
        <v>m=2</v>
      </c>
    </row>
    <row r="49" spans="1:26" ht="15.75" customHeight="1" thickBot="1" x14ac:dyDescent="0.3">
      <c r="A49" s="3" t="s">
        <v>4</v>
      </c>
      <c r="B49" s="3">
        <v>12</v>
      </c>
      <c r="D49" s="3" t="s">
        <v>6</v>
      </c>
      <c r="E49" s="3">
        <v>2</v>
      </c>
      <c r="G49" s="3" t="s">
        <v>11</v>
      </c>
      <c r="H49" s="3">
        <f>E49-B49</f>
        <v>-10</v>
      </c>
      <c r="I49" s="3" t="s">
        <v>36</v>
      </c>
      <c r="J49" s="3">
        <f>2*H48</f>
        <v>-10</v>
      </c>
      <c r="L49" s="14" t="s">
        <v>53</v>
      </c>
    </row>
    <row r="50" spans="1:26" ht="19.5" thickBot="1" x14ac:dyDescent="0.3">
      <c r="B50" s="4" t="s">
        <v>2</v>
      </c>
      <c r="C50" s="4" t="s">
        <v>17</v>
      </c>
      <c r="D50" s="4" t="s">
        <v>7</v>
      </c>
      <c r="E50" s="4" t="s">
        <v>52</v>
      </c>
      <c r="H50" s="8" t="s">
        <v>76</v>
      </c>
      <c r="I50" s="3">
        <f>H49-2*H48</f>
        <v>0</v>
      </c>
      <c r="L50" s="15"/>
      <c r="N50">
        <v>12</v>
      </c>
      <c r="O50" s="1"/>
      <c r="P50" s="1"/>
      <c r="Q50" s="1"/>
      <c r="R50" s="1"/>
      <c r="S50" s="1"/>
      <c r="T50" s="1"/>
      <c r="U50" s="1"/>
      <c r="V50" s="2"/>
      <c r="W50" s="1"/>
      <c r="X50" s="1"/>
      <c r="Y50" s="1"/>
      <c r="Z50" s="1"/>
    </row>
    <row r="51" spans="1:26" ht="15.75" thickBot="1" x14ac:dyDescent="0.3">
      <c r="A51" s="3" t="s">
        <v>9</v>
      </c>
      <c r="B51" s="11">
        <v>0</v>
      </c>
      <c r="C51" s="11" t="s">
        <v>60</v>
      </c>
      <c r="D51" s="12">
        <f>I50</f>
        <v>0</v>
      </c>
      <c r="E51" s="12" t="s">
        <v>73</v>
      </c>
      <c r="N51">
        <v>11</v>
      </c>
      <c r="O51" s="1"/>
      <c r="P51" s="1"/>
      <c r="Q51" s="1"/>
      <c r="R51" s="1"/>
      <c r="S51" s="1"/>
      <c r="T51" s="1"/>
      <c r="U51" s="1"/>
      <c r="V51" s="2"/>
      <c r="W51" s="1"/>
      <c r="X51" s="1"/>
      <c r="Y51" s="1"/>
      <c r="Z51" s="1"/>
    </row>
    <row r="52" spans="1:26" ht="15.75" thickBot="1" x14ac:dyDescent="0.3">
      <c r="A52" s="3" t="str">
        <f>IF(D51&lt;=0,"p"&amp;B51&amp;"&lt;=0","p"&amp;B51&amp;"&gt;0")</f>
        <v>p0&lt;=0</v>
      </c>
      <c r="B52" s="11">
        <v>1</v>
      </c>
      <c r="C52" s="11" t="str">
        <f>IF(D51&gt;0,"p"&amp;B51&amp;"-2dx+2dy","p"&amp;B51&amp;"-2dx")</f>
        <v>p0-2dx</v>
      </c>
      <c r="D52" s="12">
        <f>IF(D51&gt;0,D51+$J$48,D51-$J$49)</f>
        <v>10</v>
      </c>
      <c r="E52" s="12" t="s">
        <v>54</v>
      </c>
      <c r="N52">
        <v>10</v>
      </c>
      <c r="O52" s="1"/>
      <c r="P52" s="1"/>
      <c r="Q52" s="1"/>
      <c r="R52" s="1"/>
      <c r="S52" s="1"/>
      <c r="T52" s="1"/>
      <c r="U52" s="2"/>
      <c r="V52" s="1"/>
      <c r="W52" s="1"/>
      <c r="X52" s="1"/>
      <c r="Y52" s="1"/>
      <c r="Z52" s="1"/>
    </row>
    <row r="53" spans="1:26" ht="15.75" thickBot="1" x14ac:dyDescent="0.3">
      <c r="A53" s="3" t="str">
        <f t="shared" ref="A53:A60" si="3">IF(D52&lt;=0,"p"&amp;B52&amp;"&lt;=0","p"&amp;B52&amp;"&gt;0")</f>
        <v>p1&gt;0</v>
      </c>
      <c r="B53" s="11">
        <v>2</v>
      </c>
      <c r="C53" s="11" t="str">
        <f t="shared" ref="C53:C60" si="4">IF(D52&gt;0,"p"&amp;B52&amp;"-2dx+2dy","p"&amp;B52&amp;"-2dx")</f>
        <v>p1-2dx+2dy</v>
      </c>
      <c r="D53" s="12">
        <f t="shared" ref="D53:D60" si="5">IF(D52&gt;0,D52+$J$48,D52-$J$49)</f>
        <v>0</v>
      </c>
      <c r="E53" s="12" t="s">
        <v>74</v>
      </c>
      <c r="N53">
        <v>9</v>
      </c>
      <c r="O53" s="1"/>
      <c r="P53" s="1"/>
      <c r="Q53" s="1"/>
      <c r="R53" s="1"/>
      <c r="S53" s="1"/>
      <c r="T53" s="1"/>
      <c r="U53" s="2"/>
      <c r="V53" s="1"/>
      <c r="W53" s="1"/>
      <c r="X53" s="1"/>
      <c r="Y53" s="1"/>
      <c r="Z53" s="1"/>
    </row>
    <row r="54" spans="1:26" ht="15.75" thickBot="1" x14ac:dyDescent="0.3">
      <c r="A54" s="3" t="str">
        <f t="shared" si="3"/>
        <v>p2&lt;=0</v>
      </c>
      <c r="B54" s="11">
        <v>3</v>
      </c>
      <c r="C54" s="11" t="str">
        <f t="shared" si="4"/>
        <v>p2-2dx</v>
      </c>
      <c r="D54" s="12">
        <f t="shared" si="5"/>
        <v>10</v>
      </c>
      <c r="E54" s="12" t="s">
        <v>55</v>
      </c>
      <c r="N54">
        <v>8</v>
      </c>
      <c r="O54" s="1"/>
      <c r="P54" s="1"/>
      <c r="Q54" s="1"/>
      <c r="R54" s="1"/>
      <c r="S54" s="1"/>
      <c r="T54" s="2"/>
      <c r="U54" s="1"/>
      <c r="V54" s="1"/>
      <c r="W54" s="1"/>
      <c r="X54" s="1"/>
      <c r="Y54" s="1"/>
      <c r="Z54" s="1"/>
    </row>
    <row r="55" spans="1:26" ht="15.75" thickBot="1" x14ac:dyDescent="0.3">
      <c r="A55" s="3" t="str">
        <f t="shared" si="3"/>
        <v>p3&gt;0</v>
      </c>
      <c r="B55" s="11">
        <v>4</v>
      </c>
      <c r="C55" s="11" t="str">
        <f t="shared" si="4"/>
        <v>p3-2dx+2dy</v>
      </c>
      <c r="D55" s="12">
        <f t="shared" si="5"/>
        <v>0</v>
      </c>
      <c r="E55" s="12" t="s">
        <v>56</v>
      </c>
      <c r="N55">
        <v>7</v>
      </c>
      <c r="O55" s="1"/>
      <c r="P55" s="1"/>
      <c r="Q55" s="1"/>
      <c r="R55" s="1"/>
      <c r="S55" s="1"/>
      <c r="T55" s="2"/>
      <c r="U55" s="1"/>
      <c r="V55" s="1"/>
      <c r="W55" s="1"/>
      <c r="X55" s="1"/>
      <c r="Y55" s="1"/>
      <c r="Z55" s="1"/>
    </row>
    <row r="56" spans="1:26" ht="15.75" thickBot="1" x14ac:dyDescent="0.3">
      <c r="A56" s="3" t="str">
        <f t="shared" si="3"/>
        <v>p4&lt;=0</v>
      </c>
      <c r="B56" s="11">
        <v>5</v>
      </c>
      <c r="C56" s="11" t="str">
        <f t="shared" si="4"/>
        <v>p4-2dx</v>
      </c>
      <c r="D56" s="12">
        <f t="shared" si="5"/>
        <v>10</v>
      </c>
      <c r="E56" s="12" t="s">
        <v>77</v>
      </c>
      <c r="N56">
        <v>6</v>
      </c>
      <c r="O56" s="1"/>
      <c r="P56" s="1"/>
      <c r="Q56" s="1"/>
      <c r="R56" s="1"/>
      <c r="S56" s="2"/>
      <c r="T56" s="1"/>
      <c r="U56" s="1"/>
      <c r="V56" s="1"/>
      <c r="W56" s="1"/>
      <c r="X56" s="1"/>
      <c r="Y56" s="1"/>
      <c r="Z56" s="1"/>
    </row>
    <row r="57" spans="1:26" ht="15.75" thickBot="1" x14ac:dyDescent="0.3">
      <c r="A57" s="3" t="str">
        <f t="shared" si="3"/>
        <v>p5&gt;0</v>
      </c>
      <c r="B57" s="11">
        <v>6</v>
      </c>
      <c r="C57" s="11" t="str">
        <f t="shared" si="4"/>
        <v>p5-2dx+2dy</v>
      </c>
      <c r="D57" s="12">
        <f t="shared" si="5"/>
        <v>0</v>
      </c>
      <c r="E57" s="12" t="s">
        <v>57</v>
      </c>
      <c r="N57">
        <v>5</v>
      </c>
      <c r="O57" s="1"/>
      <c r="P57" s="1"/>
      <c r="Q57" s="1"/>
      <c r="R57" s="1"/>
      <c r="S57" s="2"/>
      <c r="T57" s="1"/>
      <c r="U57" s="1"/>
      <c r="V57" s="1"/>
      <c r="W57" s="1"/>
      <c r="X57" s="1"/>
      <c r="Y57" s="1"/>
      <c r="Z57" s="1"/>
    </row>
    <row r="58" spans="1:26" ht="15.75" thickBot="1" x14ac:dyDescent="0.3">
      <c r="A58" s="3" t="str">
        <f t="shared" si="3"/>
        <v>p6&lt;=0</v>
      </c>
      <c r="B58" s="11">
        <v>7</v>
      </c>
      <c r="C58" s="11" t="str">
        <f t="shared" si="4"/>
        <v>p6-2dx</v>
      </c>
      <c r="D58" s="12">
        <f t="shared" si="5"/>
        <v>10</v>
      </c>
      <c r="E58" s="12" t="s">
        <v>72</v>
      </c>
      <c r="N58">
        <v>4</v>
      </c>
      <c r="O58" s="1"/>
      <c r="P58" s="1"/>
      <c r="Q58" s="1"/>
      <c r="R58" s="2"/>
      <c r="S58" s="1"/>
      <c r="T58" s="1"/>
      <c r="U58" s="1"/>
      <c r="V58" s="1"/>
      <c r="W58" s="1"/>
      <c r="X58" s="1"/>
      <c r="Y58" s="1"/>
      <c r="Z58" s="1"/>
    </row>
    <row r="59" spans="1:26" ht="15.75" thickBot="1" x14ac:dyDescent="0.3">
      <c r="A59" s="3" t="str">
        <f t="shared" si="3"/>
        <v>p7&gt;0</v>
      </c>
      <c r="B59" s="11">
        <v>8</v>
      </c>
      <c r="C59" s="11" t="str">
        <f t="shared" si="4"/>
        <v>p7-2dx+2dy</v>
      </c>
      <c r="D59" s="12">
        <f t="shared" si="5"/>
        <v>0</v>
      </c>
      <c r="E59" s="12" t="s">
        <v>67</v>
      </c>
      <c r="N59">
        <v>3</v>
      </c>
      <c r="O59" s="1"/>
      <c r="P59" s="1"/>
      <c r="Q59" s="1"/>
      <c r="R59" s="2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3" t="str">
        <f t="shared" si="3"/>
        <v>p8&lt;=0</v>
      </c>
      <c r="B60" s="11">
        <v>9</v>
      </c>
      <c r="C60" s="11" t="str">
        <f t="shared" si="4"/>
        <v>p8-2dx</v>
      </c>
      <c r="D60" s="12">
        <f t="shared" si="5"/>
        <v>10</v>
      </c>
      <c r="E60" s="12" t="s">
        <v>68</v>
      </c>
      <c r="N60">
        <v>2</v>
      </c>
      <c r="O60" s="1"/>
      <c r="P60" s="1"/>
      <c r="Q60" s="2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B61" s="16" t="s">
        <v>75</v>
      </c>
      <c r="C61" s="16"/>
      <c r="D61" s="16"/>
      <c r="E61" s="16"/>
      <c r="N61">
        <v>1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N62"/>
      <c r="O62">
        <v>1</v>
      </c>
      <c r="P62">
        <v>2</v>
      </c>
      <c r="Q62">
        <v>3</v>
      </c>
      <c r="R62">
        <v>4</v>
      </c>
      <c r="S62">
        <v>5</v>
      </c>
      <c r="T62">
        <v>6</v>
      </c>
      <c r="U62">
        <v>7</v>
      </c>
      <c r="V62">
        <v>8</v>
      </c>
      <c r="W62">
        <v>9</v>
      </c>
      <c r="X62">
        <v>10</v>
      </c>
      <c r="Y62">
        <v>11</v>
      </c>
      <c r="Z62">
        <v>12</v>
      </c>
    </row>
    <row r="65" spans="1:26" x14ac:dyDescent="0.25">
      <c r="A65" s="3" t="s">
        <v>3</v>
      </c>
      <c r="B65" s="3">
        <v>2</v>
      </c>
      <c r="D65" s="3" t="s">
        <v>5</v>
      </c>
      <c r="E65" s="3">
        <v>12</v>
      </c>
      <c r="G65" s="3" t="s">
        <v>10</v>
      </c>
      <c r="H65" s="3">
        <f>E65-B65</f>
        <v>10</v>
      </c>
      <c r="I65" s="22" t="s">
        <v>89</v>
      </c>
      <c r="J65" s="3">
        <f>2*H65+2*H66</f>
        <v>10</v>
      </c>
      <c r="L65" s="3" t="str">
        <f>"m="&amp;H66/H65</f>
        <v>m=-0,5</v>
      </c>
    </row>
    <row r="66" spans="1:26" ht="15.75" thickBot="1" x14ac:dyDescent="0.3">
      <c r="A66" s="3" t="s">
        <v>4</v>
      </c>
      <c r="B66" s="3">
        <v>8</v>
      </c>
      <c r="D66" s="3" t="s">
        <v>6</v>
      </c>
      <c r="E66" s="3">
        <v>3</v>
      </c>
      <c r="G66" s="3" t="s">
        <v>11</v>
      </c>
      <c r="H66" s="3">
        <f>E66-B66</f>
        <v>-5</v>
      </c>
      <c r="I66" s="22" t="s">
        <v>33</v>
      </c>
      <c r="J66" s="3">
        <f>2*H66</f>
        <v>-10</v>
      </c>
    </row>
    <row r="67" spans="1:26" ht="19.5" thickBot="1" x14ac:dyDescent="0.3">
      <c r="B67" s="4" t="s">
        <v>2</v>
      </c>
      <c r="C67" s="4" t="s">
        <v>17</v>
      </c>
      <c r="D67" s="4" t="s">
        <v>7</v>
      </c>
      <c r="E67" s="21" t="s">
        <v>86</v>
      </c>
      <c r="F67" s="4" t="s">
        <v>87</v>
      </c>
      <c r="H67" s="8" t="s">
        <v>80</v>
      </c>
      <c r="I67" s="3">
        <f>H65+2*H66</f>
        <v>0</v>
      </c>
      <c r="N67">
        <v>12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s="3" t="s">
        <v>9</v>
      </c>
      <c r="B68" s="11">
        <v>0</v>
      </c>
      <c r="C68" s="11" t="s">
        <v>82</v>
      </c>
      <c r="D68" s="12">
        <f>I67</f>
        <v>0</v>
      </c>
      <c r="E68" s="12">
        <v>7</v>
      </c>
      <c r="F68" s="20">
        <v>3</v>
      </c>
      <c r="N68">
        <v>11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3" t="str">
        <f>IF(D68&lt;=0,"p"&amp;B68&amp;"&lt;=0","p"&amp;B68&amp;"&gt;0")</f>
        <v>p0&lt;=0</v>
      </c>
      <c r="B69" s="11">
        <v>1</v>
      </c>
      <c r="C69" s="11" t="str">
        <f>IF(D68&lt;=0,"p"&amp;B68&amp;"+2dy","p"&amp;B68&amp;"2dx+2dy")</f>
        <v>p0+2dy</v>
      </c>
      <c r="D69" s="12">
        <f>IF(D68&lt;=0,D68+$J$65,D68+$J$66)</f>
        <v>10</v>
      </c>
      <c r="E69" s="12">
        <v>7</v>
      </c>
      <c r="F69" s="20">
        <v>4</v>
      </c>
      <c r="N69">
        <v>10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3" t="str">
        <f t="shared" ref="A70:A77" si="6">IF(D69&lt;=0,"p"&amp;B69&amp;"&lt;=0","p"&amp;B69&amp;"&gt;0")</f>
        <v>p1&gt;0</v>
      </c>
      <c r="B70" s="11">
        <v>2</v>
      </c>
      <c r="C70" s="11" t="str">
        <f t="shared" ref="C70:C77" si="7">IF(D69&lt;=0,"p"&amp;B69&amp;"+2dy","p"&amp;B69&amp;"2dx+2dy")</f>
        <v>p12dx+2dy</v>
      </c>
      <c r="D70" s="12">
        <f t="shared" ref="D70:D77" si="8">IF(D69&lt;=0,D69+$J$65,D69+$J$66)</f>
        <v>0</v>
      </c>
      <c r="E70" s="12">
        <v>6</v>
      </c>
      <c r="F70" s="20">
        <v>5</v>
      </c>
      <c r="N70">
        <v>9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3" t="str">
        <f t="shared" si="6"/>
        <v>p2&lt;=0</v>
      </c>
      <c r="B71" s="11">
        <v>3</v>
      </c>
      <c r="C71" s="11" t="str">
        <f t="shared" si="7"/>
        <v>p2+2dy</v>
      </c>
      <c r="D71" s="12">
        <f t="shared" si="8"/>
        <v>10</v>
      </c>
      <c r="E71" s="12">
        <v>6</v>
      </c>
      <c r="F71" s="20">
        <v>6</v>
      </c>
      <c r="N71">
        <v>8</v>
      </c>
      <c r="O71" s="1"/>
      <c r="P71" s="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s="3" t="str">
        <f t="shared" si="6"/>
        <v>p3&gt;0</v>
      </c>
      <c r="B72" s="11">
        <v>4</v>
      </c>
      <c r="C72" s="11" t="str">
        <f t="shared" si="7"/>
        <v>p32dx+2dy</v>
      </c>
      <c r="D72" s="12">
        <f t="shared" si="8"/>
        <v>0</v>
      </c>
      <c r="E72" s="12">
        <v>5</v>
      </c>
      <c r="F72" s="20">
        <v>7</v>
      </c>
      <c r="N72">
        <v>7</v>
      </c>
      <c r="O72" s="1"/>
      <c r="P72" s="1"/>
      <c r="Q72" s="2"/>
      <c r="R72" s="2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s="3" t="str">
        <f t="shared" si="6"/>
        <v>p4&lt;=0</v>
      </c>
      <c r="B73" s="11">
        <v>5</v>
      </c>
      <c r="C73" s="11" t="str">
        <f t="shared" si="7"/>
        <v>p4+2dy</v>
      </c>
      <c r="D73" s="12">
        <f t="shared" si="8"/>
        <v>10</v>
      </c>
      <c r="E73" s="12">
        <v>5</v>
      </c>
      <c r="F73" s="20">
        <v>8</v>
      </c>
      <c r="N73">
        <v>6</v>
      </c>
      <c r="O73" s="1"/>
      <c r="P73" s="1"/>
      <c r="Q73" s="1"/>
      <c r="R73" s="1"/>
      <c r="S73" s="2"/>
      <c r="T73" s="2"/>
      <c r="U73" s="1"/>
      <c r="V73" s="1"/>
      <c r="W73" s="1"/>
      <c r="X73" s="1"/>
      <c r="Y73" s="1"/>
      <c r="Z73" s="1"/>
    </row>
    <row r="74" spans="1:26" ht="15.75" thickBot="1" x14ac:dyDescent="0.3">
      <c r="A74" s="3" t="str">
        <f t="shared" si="6"/>
        <v>p5&gt;0</v>
      </c>
      <c r="B74" s="11">
        <v>6</v>
      </c>
      <c r="C74" s="11" t="str">
        <f t="shared" si="7"/>
        <v>p52dx+2dy</v>
      </c>
      <c r="D74" s="12">
        <f t="shared" si="8"/>
        <v>0</v>
      </c>
      <c r="E74" s="12">
        <v>4</v>
      </c>
      <c r="F74" s="20">
        <v>9</v>
      </c>
      <c r="N74">
        <v>5</v>
      </c>
      <c r="O74" s="1"/>
      <c r="P74" s="1"/>
      <c r="Q74" s="1"/>
      <c r="R74" s="1"/>
      <c r="S74" s="1"/>
      <c r="T74" s="1"/>
      <c r="U74" s="2"/>
      <c r="V74" s="2"/>
      <c r="W74" s="1"/>
      <c r="X74" s="1"/>
      <c r="Y74" s="1"/>
      <c r="Z74" s="1"/>
    </row>
    <row r="75" spans="1:26" ht="15.75" thickBot="1" x14ac:dyDescent="0.3">
      <c r="A75" s="3" t="str">
        <f t="shared" si="6"/>
        <v>p6&lt;=0</v>
      </c>
      <c r="B75" s="11">
        <v>7</v>
      </c>
      <c r="C75" s="11" t="str">
        <f t="shared" si="7"/>
        <v>p6+2dy</v>
      </c>
      <c r="D75" s="12">
        <f t="shared" si="8"/>
        <v>10</v>
      </c>
      <c r="E75" s="12">
        <v>4</v>
      </c>
      <c r="F75" s="20">
        <v>10</v>
      </c>
      <c r="N75">
        <v>4</v>
      </c>
      <c r="O75" s="1"/>
      <c r="P75" s="1"/>
      <c r="Q75" s="1"/>
      <c r="R75" s="1"/>
      <c r="S75" s="1"/>
      <c r="T75" s="1"/>
      <c r="U75" s="1"/>
      <c r="V75" s="1"/>
      <c r="W75" s="2"/>
      <c r="X75" s="2"/>
      <c r="Y75" s="1"/>
      <c r="Z75" s="1"/>
    </row>
    <row r="76" spans="1:26" ht="15.75" thickBot="1" x14ac:dyDescent="0.3">
      <c r="A76" s="3" t="str">
        <f t="shared" si="6"/>
        <v>p7&gt;0</v>
      </c>
      <c r="B76" s="11">
        <v>8</v>
      </c>
      <c r="C76" s="11" t="str">
        <f t="shared" si="7"/>
        <v>p72dx+2dy</v>
      </c>
      <c r="D76" s="12">
        <f t="shared" si="8"/>
        <v>0</v>
      </c>
      <c r="E76" s="12">
        <v>3</v>
      </c>
      <c r="F76" s="20">
        <v>11</v>
      </c>
      <c r="N76">
        <v>3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2"/>
      <c r="Z76" s="2"/>
    </row>
    <row r="77" spans="1:26" ht="15.75" thickBot="1" x14ac:dyDescent="0.3">
      <c r="A77" s="3" t="str">
        <f t="shared" si="6"/>
        <v>p8&lt;=0</v>
      </c>
      <c r="B77" s="11">
        <v>9</v>
      </c>
      <c r="C77" s="11" t="str">
        <f t="shared" si="7"/>
        <v>p8+2dy</v>
      </c>
      <c r="D77" s="12">
        <f t="shared" si="8"/>
        <v>10</v>
      </c>
      <c r="E77" s="12">
        <v>3</v>
      </c>
      <c r="F77" s="20">
        <v>12</v>
      </c>
      <c r="N77">
        <v>2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B78" s="16" t="s">
        <v>83</v>
      </c>
      <c r="C78" s="16"/>
      <c r="D78" s="16"/>
      <c r="E78" s="16"/>
      <c r="N78">
        <v>1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N79"/>
      <c r="O79">
        <v>1</v>
      </c>
      <c r="P79">
        <v>2</v>
      </c>
      <c r="Q79">
        <v>3</v>
      </c>
      <c r="R79">
        <v>4</v>
      </c>
      <c r="S79">
        <v>5</v>
      </c>
      <c r="T79">
        <v>6</v>
      </c>
      <c r="U79">
        <v>7</v>
      </c>
      <c r="V79">
        <v>8</v>
      </c>
      <c r="W79">
        <v>9</v>
      </c>
      <c r="X79">
        <v>10</v>
      </c>
      <c r="Y79">
        <v>11</v>
      </c>
      <c r="Z79">
        <v>12</v>
      </c>
    </row>
    <row r="82" spans="1:26" x14ac:dyDescent="0.25">
      <c r="A82" s="3" t="s">
        <v>3</v>
      </c>
      <c r="B82" s="3">
        <v>3</v>
      </c>
      <c r="D82" s="3" t="s">
        <v>5</v>
      </c>
      <c r="E82" s="3">
        <v>8</v>
      </c>
      <c r="G82" s="3" t="s">
        <v>10</v>
      </c>
      <c r="H82" s="3">
        <f>E82-B82</f>
        <v>5</v>
      </c>
      <c r="I82" s="3" t="s">
        <v>81</v>
      </c>
      <c r="J82" s="3">
        <f>2*(H83+H82)</f>
        <v>-10</v>
      </c>
      <c r="L82" s="3" t="str">
        <f>"m="&amp;H83/H82</f>
        <v>m=-2</v>
      </c>
    </row>
    <row r="83" spans="1:26" ht="15.75" thickBot="1" x14ac:dyDescent="0.3">
      <c r="A83" s="3" t="s">
        <v>4</v>
      </c>
      <c r="B83" s="3">
        <v>12</v>
      </c>
      <c r="D83" s="3" t="s">
        <v>6</v>
      </c>
      <c r="E83" s="3">
        <v>2</v>
      </c>
      <c r="G83" s="3" t="s">
        <v>11</v>
      </c>
      <c r="H83" s="3">
        <f>E83-B83</f>
        <v>-10</v>
      </c>
      <c r="I83" s="3" t="s">
        <v>36</v>
      </c>
      <c r="J83" s="3">
        <f>2*H82</f>
        <v>10</v>
      </c>
    </row>
    <row r="84" spans="1:26" ht="19.5" thickBot="1" x14ac:dyDescent="0.3">
      <c r="B84" s="4" t="s">
        <v>2</v>
      </c>
      <c r="C84" s="4" t="s">
        <v>17</v>
      </c>
      <c r="D84" s="4" t="s">
        <v>7</v>
      </c>
      <c r="E84" s="4" t="s">
        <v>85</v>
      </c>
      <c r="F84" s="19" t="s">
        <v>86</v>
      </c>
      <c r="H84" s="8" t="s">
        <v>84</v>
      </c>
      <c r="I84" s="3">
        <f>H83+2*H82</f>
        <v>0</v>
      </c>
      <c r="N84">
        <v>12</v>
      </c>
      <c r="O84" s="1"/>
      <c r="P84" s="1"/>
      <c r="Q84" s="2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3" t="s">
        <v>9</v>
      </c>
      <c r="B85" s="11">
        <v>0</v>
      </c>
      <c r="C85" s="11" t="s">
        <v>60</v>
      </c>
      <c r="D85" s="12">
        <f>I84</f>
        <v>0</v>
      </c>
      <c r="E85" s="18">
        <v>4</v>
      </c>
      <c r="F85" s="20">
        <v>11</v>
      </c>
      <c r="N85">
        <v>11</v>
      </c>
      <c r="O85" s="1"/>
      <c r="P85" s="1"/>
      <c r="Q85" s="2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3" t="str">
        <f>IF(D85&lt;=0,"p"&amp;B85&amp;"&lt;=0","p"&amp;B85&amp;"&gt;0")</f>
        <v>p0&lt;=0</v>
      </c>
      <c r="B86" s="11">
        <v>1</v>
      </c>
      <c r="C86" s="11" t="str">
        <f>IF(D85&lt;=0,"p"&amp;B85&amp;"+2dx","p"&amp;B85&amp;"2dx+2dy")</f>
        <v>p0+2dx</v>
      </c>
      <c r="D86" s="12">
        <f>IF(D85&lt;=0,D85+$J$83,D85+$J$82)</f>
        <v>10</v>
      </c>
      <c r="E86" s="18">
        <v>4</v>
      </c>
      <c r="F86" s="20">
        <v>10</v>
      </c>
      <c r="N86">
        <v>10</v>
      </c>
      <c r="O86" s="1"/>
      <c r="P86" s="1"/>
      <c r="Q86" s="1"/>
      <c r="R86" s="2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3" t="str">
        <f t="shared" ref="A87:A94" si="9">IF(D86&lt;=0,"p"&amp;B86&amp;"&lt;=0","p"&amp;B86&amp;"&gt;0")</f>
        <v>p1&gt;0</v>
      </c>
      <c r="B87" s="11">
        <v>2</v>
      </c>
      <c r="C87" s="11" t="str">
        <f t="shared" ref="C87:C94" si="10">IF(D86&gt;0,"p"&amp;B86&amp;"-2dy","p"&amp;B86&amp;"-2dy+2dx")</f>
        <v>p1-2dy</v>
      </c>
      <c r="D87" s="12">
        <f t="shared" ref="D87:D94" si="11">IF(D86&lt;=0,D86+$J$83,D86+$J$82)</f>
        <v>0</v>
      </c>
      <c r="E87" s="18">
        <v>5</v>
      </c>
      <c r="F87" s="20">
        <v>9</v>
      </c>
      <c r="N87">
        <v>9</v>
      </c>
      <c r="O87" s="1"/>
      <c r="P87" s="1"/>
      <c r="Q87" s="1"/>
      <c r="R87" s="2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3" t="str">
        <f t="shared" si="9"/>
        <v>p2&lt;=0</v>
      </c>
      <c r="B88" s="11">
        <v>3</v>
      </c>
      <c r="C88" s="11" t="str">
        <f t="shared" si="10"/>
        <v>p2-2dy+2dx</v>
      </c>
      <c r="D88" s="12">
        <f t="shared" si="11"/>
        <v>10</v>
      </c>
      <c r="E88" s="18">
        <v>5</v>
      </c>
      <c r="F88" s="20">
        <v>8</v>
      </c>
      <c r="N88">
        <v>8</v>
      </c>
      <c r="O88" s="1"/>
      <c r="P88" s="1"/>
      <c r="Q88" s="1"/>
      <c r="R88" s="1"/>
      <c r="S88" s="2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3" t="str">
        <f t="shared" si="9"/>
        <v>p3&gt;0</v>
      </c>
      <c r="B89" s="11">
        <v>4</v>
      </c>
      <c r="C89" s="11" t="str">
        <f t="shared" si="10"/>
        <v>p3-2dy</v>
      </c>
      <c r="D89" s="12">
        <f t="shared" si="11"/>
        <v>0</v>
      </c>
      <c r="E89" s="18">
        <v>6</v>
      </c>
      <c r="F89" s="20">
        <v>7</v>
      </c>
      <c r="N89">
        <v>7</v>
      </c>
      <c r="O89" s="1"/>
      <c r="P89" s="1"/>
      <c r="Q89" s="1"/>
      <c r="R89" s="1"/>
      <c r="S89" s="2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3" t="str">
        <f t="shared" si="9"/>
        <v>p4&lt;=0</v>
      </c>
      <c r="B90" s="11">
        <v>5</v>
      </c>
      <c r="C90" s="11" t="str">
        <f t="shared" si="10"/>
        <v>p4-2dy+2dx</v>
      </c>
      <c r="D90" s="12">
        <f t="shared" si="11"/>
        <v>10</v>
      </c>
      <c r="E90" s="18">
        <v>6</v>
      </c>
      <c r="F90" s="20">
        <v>6</v>
      </c>
      <c r="N90">
        <v>6</v>
      </c>
      <c r="O90" s="1"/>
      <c r="P90" s="1"/>
      <c r="Q90" s="1"/>
      <c r="R90" s="1"/>
      <c r="S90" s="1"/>
      <c r="T90" s="2"/>
      <c r="U90" s="1"/>
      <c r="V90" s="1"/>
      <c r="W90" s="1"/>
      <c r="X90" s="1"/>
      <c r="Y90" s="1"/>
      <c r="Z90" s="1"/>
    </row>
    <row r="91" spans="1:26" ht="15.75" thickBot="1" x14ac:dyDescent="0.3">
      <c r="A91" s="3" t="str">
        <f t="shared" si="9"/>
        <v>p5&gt;0</v>
      </c>
      <c r="B91" s="11">
        <v>6</v>
      </c>
      <c r="C91" s="11" t="str">
        <f t="shared" si="10"/>
        <v>p5-2dy</v>
      </c>
      <c r="D91" s="12">
        <f t="shared" si="11"/>
        <v>0</v>
      </c>
      <c r="E91" s="18">
        <v>7</v>
      </c>
      <c r="F91" s="20">
        <v>5</v>
      </c>
      <c r="N91">
        <v>5</v>
      </c>
      <c r="O91" s="1"/>
      <c r="P91" s="1"/>
      <c r="Q91" s="1"/>
      <c r="R91" s="1"/>
      <c r="S91" s="1"/>
      <c r="T91" s="2"/>
      <c r="U91" s="1"/>
      <c r="V91" s="1"/>
      <c r="W91" s="1"/>
      <c r="X91" s="1"/>
      <c r="Y91" s="1"/>
      <c r="Z91" s="1"/>
    </row>
    <row r="92" spans="1:26" ht="15.75" thickBot="1" x14ac:dyDescent="0.3">
      <c r="A92" s="3" t="str">
        <f t="shared" si="9"/>
        <v>p6&lt;=0</v>
      </c>
      <c r="B92" s="11">
        <v>7</v>
      </c>
      <c r="C92" s="11" t="str">
        <f t="shared" si="10"/>
        <v>p6-2dy+2dx</v>
      </c>
      <c r="D92" s="12">
        <f t="shared" si="11"/>
        <v>10</v>
      </c>
      <c r="E92" s="18">
        <v>7</v>
      </c>
      <c r="F92" s="20">
        <v>4</v>
      </c>
      <c r="N92">
        <v>4</v>
      </c>
      <c r="O92" s="1"/>
      <c r="P92" s="1"/>
      <c r="Q92" s="1"/>
      <c r="R92" s="1"/>
      <c r="S92" s="1"/>
      <c r="T92" s="1"/>
      <c r="U92" s="2"/>
      <c r="V92" s="1"/>
      <c r="W92" s="1"/>
      <c r="X92" s="1"/>
      <c r="Y92" s="1"/>
      <c r="Z92" s="1"/>
    </row>
    <row r="93" spans="1:26" ht="15.75" thickBot="1" x14ac:dyDescent="0.3">
      <c r="A93" s="3" t="str">
        <f t="shared" si="9"/>
        <v>p7&gt;0</v>
      </c>
      <c r="B93" s="11">
        <v>8</v>
      </c>
      <c r="C93" s="11" t="str">
        <f t="shared" si="10"/>
        <v>p7-2dy</v>
      </c>
      <c r="D93" s="12">
        <f t="shared" si="11"/>
        <v>0</v>
      </c>
      <c r="E93" s="18">
        <v>8</v>
      </c>
      <c r="F93" s="20">
        <v>3</v>
      </c>
      <c r="N93">
        <v>3</v>
      </c>
      <c r="O93" s="1"/>
      <c r="P93" s="1"/>
      <c r="Q93" s="1"/>
      <c r="R93" s="1"/>
      <c r="S93" s="1"/>
      <c r="T93" s="1"/>
      <c r="U93" s="2"/>
      <c r="V93" s="1"/>
      <c r="W93" s="1"/>
      <c r="X93" s="1"/>
      <c r="Y93" s="1"/>
      <c r="Z93" s="1"/>
    </row>
    <row r="94" spans="1:26" ht="15.75" thickBot="1" x14ac:dyDescent="0.3">
      <c r="A94" s="3" t="str">
        <f t="shared" si="9"/>
        <v>p8&lt;=0</v>
      </c>
      <c r="B94" s="11">
        <v>9</v>
      </c>
      <c r="C94" s="11" t="str">
        <f t="shared" si="10"/>
        <v>p8-2dy+2dx</v>
      </c>
      <c r="D94" s="12">
        <f t="shared" si="11"/>
        <v>10</v>
      </c>
      <c r="E94" s="18">
        <v>8</v>
      </c>
      <c r="F94" s="20">
        <v>2</v>
      </c>
      <c r="N94">
        <v>2</v>
      </c>
      <c r="O94" s="1"/>
      <c r="P94" s="1"/>
      <c r="Q94" s="1"/>
      <c r="R94" s="1"/>
      <c r="S94" s="1"/>
      <c r="T94" s="1"/>
      <c r="U94" s="1"/>
      <c r="V94" s="2"/>
      <c r="W94" s="1"/>
      <c r="X94" s="1"/>
      <c r="Y94" s="1"/>
      <c r="Z94" s="1"/>
    </row>
    <row r="95" spans="1:26" x14ac:dyDescent="0.25">
      <c r="B95" s="16" t="s">
        <v>90</v>
      </c>
      <c r="C95" s="16"/>
      <c r="D95" s="16"/>
      <c r="E95" s="16"/>
      <c r="N95">
        <v>1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N96"/>
      <c r="O96">
        <v>1</v>
      </c>
      <c r="P96">
        <v>2</v>
      </c>
      <c r="Q96">
        <v>3</v>
      </c>
      <c r="R96">
        <v>4</v>
      </c>
      <c r="S96">
        <v>5</v>
      </c>
      <c r="T96">
        <v>6</v>
      </c>
      <c r="U96">
        <v>7</v>
      </c>
      <c r="V96">
        <v>8</v>
      </c>
      <c r="W96">
        <v>9</v>
      </c>
      <c r="X96">
        <v>10</v>
      </c>
      <c r="Y96">
        <v>11</v>
      </c>
      <c r="Z96">
        <v>12</v>
      </c>
    </row>
    <row r="99" spans="1:26" x14ac:dyDescent="0.25">
      <c r="A99" s="3" t="s">
        <v>3</v>
      </c>
      <c r="B99" s="3">
        <v>12</v>
      </c>
      <c r="D99" s="3" t="s">
        <v>5</v>
      </c>
      <c r="E99" s="3">
        <v>2</v>
      </c>
      <c r="G99" s="3" t="s">
        <v>10</v>
      </c>
      <c r="H99" s="3">
        <f>E99-B99</f>
        <v>-10</v>
      </c>
      <c r="I99" s="22" t="s">
        <v>38</v>
      </c>
      <c r="J99" s="3">
        <f>2*H99-2*H100</f>
        <v>-30</v>
      </c>
      <c r="L99" s="3" t="str">
        <f>"m="&amp;H100/H99</f>
        <v>m=-0,5</v>
      </c>
    </row>
    <row r="100" spans="1:26" ht="15.75" thickBot="1" x14ac:dyDescent="0.3">
      <c r="A100" s="3" t="s">
        <v>4</v>
      </c>
      <c r="B100" s="3">
        <v>3</v>
      </c>
      <c r="D100" s="3" t="s">
        <v>6</v>
      </c>
      <c r="E100" s="3">
        <v>8</v>
      </c>
      <c r="G100" s="3" t="s">
        <v>11</v>
      </c>
      <c r="H100" s="3">
        <f>E100-B100</f>
        <v>5</v>
      </c>
      <c r="I100" s="22" t="s">
        <v>88</v>
      </c>
      <c r="J100" s="3">
        <f>-2*H100</f>
        <v>-10</v>
      </c>
    </row>
    <row r="101" spans="1:26" ht="19.5" thickBot="1" x14ac:dyDescent="0.3">
      <c r="B101" s="4" t="s">
        <v>2</v>
      </c>
      <c r="C101" s="4" t="s">
        <v>17</v>
      </c>
      <c r="D101" s="4" t="s">
        <v>7</v>
      </c>
      <c r="E101" s="21" t="s">
        <v>86</v>
      </c>
      <c r="F101" s="4" t="s">
        <v>85</v>
      </c>
      <c r="H101" s="8" t="s">
        <v>61</v>
      </c>
      <c r="I101" s="3">
        <f>H99-2*H100</f>
        <v>-20</v>
      </c>
      <c r="N101">
        <v>12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3" t="s">
        <v>9</v>
      </c>
      <c r="B102" s="11">
        <v>0</v>
      </c>
      <c r="C102" s="11" t="s">
        <v>60</v>
      </c>
      <c r="D102" s="12">
        <f>I101</f>
        <v>-20</v>
      </c>
      <c r="E102" s="12">
        <v>7</v>
      </c>
      <c r="F102" s="20">
        <v>11</v>
      </c>
      <c r="N102">
        <v>11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3" t="str">
        <f>IF(D102&lt;=0,"p"&amp;B102&amp;"&lt;=0","p"&amp;B102&amp;"&gt;0")</f>
        <v>p0&lt;=0</v>
      </c>
      <c r="B103" s="11">
        <v>1</v>
      </c>
      <c r="C103" s="11" t="str">
        <f>IF(D102&lt;=0,"p"&amp;B102&amp;"+dx-2dy","p"&amp;B102&amp;"-2dy")</f>
        <v>p0+dx-2dy</v>
      </c>
      <c r="D103" s="12">
        <f>IF(D102&lt;0,D102+$J$99,D102+$J$100)</f>
        <v>-50</v>
      </c>
      <c r="E103" s="12">
        <v>7</v>
      </c>
      <c r="F103" s="20">
        <v>10</v>
      </c>
      <c r="N103">
        <v>10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3" t="str">
        <f t="shared" ref="A104:A111" si="12">IF(D103&lt;=0,"p"&amp;B103&amp;"&lt;=0","p"&amp;B103&amp;"&gt;0")</f>
        <v>p1&lt;=0</v>
      </c>
      <c r="B104" s="11">
        <v>2</v>
      </c>
      <c r="C104" s="11" t="str">
        <f t="shared" ref="C104:C111" si="13">IF(D103&lt;=0,"p"&amp;B103&amp;"+dx-2dy","p"&amp;B103&amp;"-2dy")</f>
        <v>p1+dx-2dy</v>
      </c>
      <c r="D104" s="12">
        <f t="shared" ref="D104:D111" si="14">IF(D103&lt;0,D103+$J$99,D103+$J$100)</f>
        <v>-80</v>
      </c>
      <c r="E104" s="12">
        <v>6</v>
      </c>
      <c r="F104" s="20">
        <v>9</v>
      </c>
      <c r="N104">
        <v>9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3" t="str">
        <f t="shared" si="12"/>
        <v>p2&lt;=0</v>
      </c>
      <c r="B105" s="11">
        <v>3</v>
      </c>
      <c r="C105" s="11" t="str">
        <f t="shared" si="13"/>
        <v>p2+dx-2dy</v>
      </c>
      <c r="D105" s="12">
        <f t="shared" si="14"/>
        <v>-110</v>
      </c>
      <c r="E105" s="12">
        <v>6</v>
      </c>
      <c r="F105" s="20">
        <v>8</v>
      </c>
      <c r="N105">
        <v>8</v>
      </c>
      <c r="O105" s="1"/>
      <c r="P105" s="2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3" t="str">
        <f t="shared" si="12"/>
        <v>p3&lt;=0</v>
      </c>
      <c r="B106" s="11">
        <v>4</v>
      </c>
      <c r="C106" s="11" t="str">
        <f t="shared" si="13"/>
        <v>p3+dx-2dy</v>
      </c>
      <c r="D106" s="12">
        <f t="shared" si="14"/>
        <v>-140</v>
      </c>
      <c r="E106" s="12">
        <v>5</v>
      </c>
      <c r="F106" s="20">
        <v>7</v>
      </c>
      <c r="N106">
        <v>7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3" t="str">
        <f t="shared" si="12"/>
        <v>p4&lt;=0</v>
      </c>
      <c r="B107" s="11">
        <v>5</v>
      </c>
      <c r="C107" s="11" t="str">
        <f t="shared" si="13"/>
        <v>p4+dx-2dy</v>
      </c>
      <c r="D107" s="12">
        <f t="shared" si="14"/>
        <v>-170</v>
      </c>
      <c r="E107" s="12">
        <v>5</v>
      </c>
      <c r="F107" s="20">
        <v>6</v>
      </c>
      <c r="N107">
        <v>6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3" t="str">
        <f t="shared" si="12"/>
        <v>p5&lt;=0</v>
      </c>
      <c r="B108" s="11">
        <v>6</v>
      </c>
      <c r="C108" s="11" t="str">
        <f t="shared" si="13"/>
        <v>p5+dx-2dy</v>
      </c>
      <c r="D108" s="12">
        <f t="shared" si="14"/>
        <v>-200</v>
      </c>
      <c r="E108" s="12">
        <v>4</v>
      </c>
      <c r="F108" s="20">
        <v>5</v>
      </c>
      <c r="N108">
        <v>5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3" t="str">
        <f t="shared" si="12"/>
        <v>p6&lt;=0</v>
      </c>
      <c r="B109" s="11">
        <v>7</v>
      </c>
      <c r="C109" s="11" t="str">
        <f t="shared" si="13"/>
        <v>p6+dx-2dy</v>
      </c>
      <c r="D109" s="12">
        <f t="shared" si="14"/>
        <v>-230</v>
      </c>
      <c r="E109" s="12">
        <v>4</v>
      </c>
      <c r="F109" s="20">
        <v>4</v>
      </c>
      <c r="N109">
        <v>4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3" t="str">
        <f t="shared" si="12"/>
        <v>p7&lt;=0</v>
      </c>
      <c r="B110" s="11">
        <v>8</v>
      </c>
      <c r="C110" s="11" t="str">
        <f t="shared" si="13"/>
        <v>p7+dx-2dy</v>
      </c>
      <c r="D110" s="12">
        <f t="shared" si="14"/>
        <v>-260</v>
      </c>
      <c r="E110" s="12">
        <v>3</v>
      </c>
      <c r="F110" s="20">
        <v>3</v>
      </c>
      <c r="N110">
        <v>3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2"/>
    </row>
    <row r="111" spans="1:26" ht="15.75" thickBot="1" x14ac:dyDescent="0.3">
      <c r="A111" s="3" t="str">
        <f t="shared" si="12"/>
        <v>p8&lt;=0</v>
      </c>
      <c r="B111" s="11">
        <v>9</v>
      </c>
      <c r="C111" s="11" t="str">
        <f t="shared" si="13"/>
        <v>p8+dx-2dy</v>
      </c>
      <c r="D111" s="12">
        <f t="shared" si="14"/>
        <v>-290</v>
      </c>
      <c r="E111" s="12">
        <v>3</v>
      </c>
      <c r="F111" s="20">
        <v>2</v>
      </c>
      <c r="N111">
        <v>2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B112" s="16" t="s">
        <v>83</v>
      </c>
      <c r="C112" s="16"/>
      <c r="D112" s="16"/>
      <c r="E112" s="16"/>
      <c r="N112">
        <v>1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4:26" x14ac:dyDescent="0.25">
      <c r="N113"/>
      <c r="O113">
        <v>1</v>
      </c>
      <c r="P113">
        <v>2</v>
      </c>
      <c r="Q113">
        <v>3</v>
      </c>
      <c r="R113">
        <v>4</v>
      </c>
      <c r="S113">
        <v>5</v>
      </c>
      <c r="T113">
        <v>6</v>
      </c>
      <c r="U113">
        <v>7</v>
      </c>
      <c r="V113">
        <v>8</v>
      </c>
      <c r="W113">
        <v>9</v>
      </c>
      <c r="X113">
        <v>10</v>
      </c>
      <c r="Y113">
        <v>11</v>
      </c>
      <c r="Z113">
        <v>12</v>
      </c>
    </row>
  </sheetData>
  <mergeCells count="6">
    <mergeCell ref="B112:E112"/>
    <mergeCell ref="B44:E44"/>
    <mergeCell ref="L17:M18"/>
    <mergeCell ref="B61:E61"/>
    <mergeCell ref="B78:E78"/>
    <mergeCell ref="B95:E95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7" sqref="A7:L8"/>
    </sheetView>
  </sheetViews>
  <sheetFormatPr defaultRowHeight="15" x14ac:dyDescent="0.25"/>
  <cols>
    <col min="1" max="1" width="3.28515625" bestFit="1" customWidth="1"/>
    <col min="2" max="2" width="3" bestFit="1" customWidth="1"/>
    <col min="3" max="3" width="2.7109375" customWidth="1"/>
    <col min="4" max="4" width="3.140625" bestFit="1" customWidth="1"/>
    <col min="5" max="5" width="3" bestFit="1" customWidth="1"/>
    <col min="6" max="6" width="3.28515625" customWidth="1"/>
    <col min="7" max="7" width="3.140625" bestFit="1" customWidth="1"/>
    <col min="8" max="8" width="3.7109375" bestFit="1" customWidth="1"/>
    <col min="9" max="9" width="8" bestFit="1" customWidth="1"/>
    <col min="10" max="10" width="3.7109375" bestFit="1" customWidth="1"/>
    <col min="11" max="11" width="4" customWidth="1"/>
    <col min="12" max="12" width="16.140625" customWidth="1"/>
  </cols>
  <sheetData>
    <row r="1" spans="1:12" x14ac:dyDescent="0.25">
      <c r="A1" s="13" t="s">
        <v>3</v>
      </c>
      <c r="B1" s="13">
        <v>3</v>
      </c>
      <c r="C1" s="13"/>
      <c r="D1" s="13" t="s">
        <v>5</v>
      </c>
      <c r="E1" s="13">
        <v>8</v>
      </c>
      <c r="F1" s="13"/>
      <c r="G1" s="13" t="s">
        <v>10</v>
      </c>
      <c r="H1" s="13">
        <f>E1-B1</f>
        <v>5</v>
      </c>
      <c r="I1" s="13" t="s">
        <v>38</v>
      </c>
      <c r="J1" s="13">
        <f>2*H1-2*H2</f>
        <v>-10</v>
      </c>
      <c r="K1" s="13"/>
      <c r="L1" s="13" t="str">
        <f>"m="&amp;H2/H1</f>
        <v>m=2</v>
      </c>
    </row>
    <row r="2" spans="1:12" x14ac:dyDescent="0.25">
      <c r="A2" s="13" t="s">
        <v>4</v>
      </c>
      <c r="B2" s="13">
        <v>2</v>
      </c>
      <c r="C2" s="13"/>
      <c r="D2" s="13" t="s">
        <v>6</v>
      </c>
      <c r="E2" s="13">
        <v>12</v>
      </c>
      <c r="F2" s="13"/>
      <c r="G2" s="13" t="s">
        <v>11</v>
      </c>
      <c r="H2" s="13">
        <f>E2-B2</f>
        <v>10</v>
      </c>
      <c r="I2" s="13" t="s">
        <v>36</v>
      </c>
      <c r="J2" s="13">
        <f>2*H1</f>
        <v>10</v>
      </c>
      <c r="K2" s="13"/>
      <c r="L2" s="13" t="s">
        <v>51</v>
      </c>
    </row>
    <row r="4" spans="1:12" x14ac:dyDescent="0.25">
      <c r="A4" s="13" t="s">
        <v>3</v>
      </c>
      <c r="B4" s="13">
        <v>12</v>
      </c>
      <c r="C4" s="13"/>
      <c r="D4" s="13" t="s">
        <v>5</v>
      </c>
      <c r="E4" s="13">
        <v>2</v>
      </c>
      <c r="F4" s="13"/>
      <c r="G4" s="13" t="s">
        <v>10</v>
      </c>
      <c r="H4" s="13">
        <f>E4-B4</f>
        <v>-10</v>
      </c>
      <c r="I4" s="13" t="s">
        <v>38</v>
      </c>
      <c r="J4" s="13">
        <f>2*(H4-H5)</f>
        <v>-10</v>
      </c>
      <c r="K4" s="13"/>
      <c r="L4" s="13" t="str">
        <f>"m="&amp;H5/H4</f>
        <v>m=0,5</v>
      </c>
    </row>
    <row r="5" spans="1:12" x14ac:dyDescent="0.25">
      <c r="A5" s="13" t="s">
        <v>4</v>
      </c>
      <c r="B5" s="13">
        <v>8</v>
      </c>
      <c r="C5" s="13"/>
      <c r="D5" s="13" t="s">
        <v>6</v>
      </c>
      <c r="E5" s="13">
        <v>3</v>
      </c>
      <c r="F5" s="13"/>
      <c r="G5" s="13" t="s">
        <v>11</v>
      </c>
      <c r="H5" s="13">
        <f>E5-B5</f>
        <v>-5</v>
      </c>
      <c r="I5" s="13" t="s">
        <v>33</v>
      </c>
      <c r="J5" s="13">
        <f>2*H5</f>
        <v>-10</v>
      </c>
      <c r="K5" s="13"/>
      <c r="L5" s="13"/>
    </row>
    <row r="7" spans="1:12" x14ac:dyDescent="0.25">
      <c r="A7" s="3" t="s">
        <v>3</v>
      </c>
      <c r="B7" s="3">
        <v>3</v>
      </c>
      <c r="C7" s="3"/>
      <c r="D7" s="3" t="s">
        <v>5</v>
      </c>
      <c r="E7" s="3">
        <v>8</v>
      </c>
      <c r="F7" s="3"/>
      <c r="G7" s="3" t="s">
        <v>10</v>
      </c>
      <c r="H7" s="3">
        <f>E7-B7</f>
        <v>5</v>
      </c>
      <c r="I7" s="3" t="s">
        <v>81</v>
      </c>
      <c r="J7" s="3">
        <f>2*(H8+H7)</f>
        <v>-10</v>
      </c>
      <c r="K7" s="3"/>
      <c r="L7" s="3" t="str">
        <f>"m="&amp;H8/H7</f>
        <v>m=-2</v>
      </c>
    </row>
    <row r="8" spans="1:12" ht="15.75" customHeight="1" x14ac:dyDescent="0.25">
      <c r="A8" s="3" t="s">
        <v>4</v>
      </c>
      <c r="B8" s="3">
        <v>12</v>
      </c>
      <c r="C8" s="3"/>
      <c r="D8" s="3" t="s">
        <v>6</v>
      </c>
      <c r="E8" s="3">
        <v>2</v>
      </c>
      <c r="F8" s="3"/>
      <c r="G8" s="3" t="s">
        <v>11</v>
      </c>
      <c r="H8" s="3">
        <f>E8-B8</f>
        <v>-10</v>
      </c>
      <c r="I8" s="3" t="s">
        <v>36</v>
      </c>
      <c r="J8" s="3">
        <f>2*H7</f>
        <v>10</v>
      </c>
      <c r="K8" s="3"/>
      <c r="L8" s="14" t="s">
        <v>53</v>
      </c>
    </row>
    <row r="10" spans="1:12" x14ac:dyDescent="0.25">
      <c r="A10" s="3" t="s">
        <v>3</v>
      </c>
      <c r="B10" s="3">
        <v>2</v>
      </c>
      <c r="C10" s="3"/>
      <c r="D10" s="3" t="s">
        <v>5</v>
      </c>
      <c r="E10" s="3">
        <v>12</v>
      </c>
      <c r="F10" s="3"/>
      <c r="G10" s="3" t="s">
        <v>10</v>
      </c>
      <c r="H10" s="3">
        <f>E10-B10</f>
        <v>10</v>
      </c>
      <c r="I10" s="22" t="s">
        <v>89</v>
      </c>
      <c r="J10" s="3">
        <f>2*H10+2*H11</f>
        <v>10</v>
      </c>
      <c r="K10" s="3"/>
      <c r="L10" s="3" t="str">
        <f>"m="&amp;H11/H10</f>
        <v>m=-0,5</v>
      </c>
    </row>
    <row r="11" spans="1:12" x14ac:dyDescent="0.25">
      <c r="A11" s="3" t="s">
        <v>4</v>
      </c>
      <c r="B11" s="3">
        <v>8</v>
      </c>
      <c r="C11" s="3"/>
      <c r="D11" s="3" t="s">
        <v>6</v>
      </c>
      <c r="E11" s="3">
        <v>3</v>
      </c>
      <c r="F11" s="3"/>
      <c r="G11" s="3" t="s">
        <v>11</v>
      </c>
      <c r="H11" s="3">
        <f>E11-B11</f>
        <v>-5</v>
      </c>
      <c r="I11" s="22" t="s">
        <v>33</v>
      </c>
      <c r="J11" s="3">
        <f>2*H11</f>
        <v>-10</v>
      </c>
      <c r="K11" s="3"/>
      <c r="L11" s="3"/>
    </row>
    <row r="13" spans="1:12" x14ac:dyDescent="0.25">
      <c r="A13" s="3" t="s">
        <v>3</v>
      </c>
      <c r="B13" s="3">
        <v>8</v>
      </c>
      <c r="C13" s="3"/>
      <c r="D13" s="3" t="s">
        <v>5</v>
      </c>
      <c r="E13" s="3">
        <v>3</v>
      </c>
      <c r="F13" s="3"/>
      <c r="G13" s="3" t="s">
        <v>10</v>
      </c>
      <c r="H13" s="3">
        <f>E13-B13</f>
        <v>-5</v>
      </c>
      <c r="I13" s="3" t="s">
        <v>81</v>
      </c>
      <c r="J13" s="3">
        <f>2*(H14+H13)</f>
        <v>10</v>
      </c>
      <c r="K13" s="3"/>
      <c r="L13" s="3" t="str">
        <f>"m="&amp;H14/H13</f>
        <v>m=-2</v>
      </c>
    </row>
    <row r="14" spans="1:12" x14ac:dyDescent="0.25">
      <c r="A14" s="3" t="s">
        <v>4</v>
      </c>
      <c r="B14" s="3">
        <v>2</v>
      </c>
      <c r="C14" s="3"/>
      <c r="D14" s="3" t="s">
        <v>6</v>
      </c>
      <c r="E14" s="3">
        <v>12</v>
      </c>
      <c r="F14" s="3"/>
      <c r="G14" s="3" t="s">
        <v>11</v>
      </c>
      <c r="H14" s="3">
        <f>E14-B14</f>
        <v>10</v>
      </c>
      <c r="I14" s="3" t="s">
        <v>36</v>
      </c>
      <c r="J14" s="3">
        <f>2*H13</f>
        <v>-10</v>
      </c>
      <c r="K14" s="3"/>
      <c r="L14" s="1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DDA</vt:lpstr>
      <vt:lpstr>Bresenham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2019-03-06T01:45:28Z</dcterms:created>
  <dcterms:modified xsi:type="dcterms:W3CDTF">2019-03-17T15:38:49Z</dcterms:modified>
</cp:coreProperties>
</file>