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tabRatio="989" activeTab="1"/>
  </bookViews>
  <sheets>
    <sheet name="probabilities " sheetId="1" r:id="rId1"/>
    <sheet name="BF va LBF" sheetId="2" r:id="rId2"/>
  </sheets>
  <definedNames>
    <definedName name="_xlnm.Print_Area" localSheetId="1">'BF va LBF'!$A$3:$K$19</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B5" i="2" l="1"/>
  <c r="C6" i="2" s="1"/>
  <c r="B6" i="2" l="1"/>
  <c r="E6" i="2"/>
  <c r="D6" i="2"/>
  <c r="C7" i="2" l="1"/>
  <c r="B7" i="2"/>
  <c r="D7" i="2"/>
  <c r="E7" i="2"/>
  <c r="B8" i="2" l="1"/>
  <c r="B9" i="2" s="1"/>
  <c r="B14" i="2"/>
  <c r="E15" i="2" s="1"/>
  <c r="E16" i="2" s="1"/>
  <c r="E10" i="1"/>
  <c r="E11" i="1" s="1"/>
  <c r="D10" i="1"/>
  <c r="D11" i="1" s="1"/>
  <c r="C10" i="1"/>
  <c r="C11" i="1" s="1"/>
  <c r="B10" i="1"/>
  <c r="B11" i="1" s="1"/>
  <c r="B12" i="1" s="1"/>
  <c r="E6" i="1"/>
  <c r="E7" i="1" s="1"/>
  <c r="D6" i="1"/>
  <c r="D7" i="1" s="1"/>
  <c r="C6" i="1"/>
  <c r="C7" i="1" s="1"/>
  <c r="B6" i="1"/>
  <c r="B7" i="1" s="1"/>
  <c r="B8" i="1" s="1"/>
  <c r="B15" i="2" l="1"/>
  <c r="B16" i="2" s="1"/>
  <c r="D15" i="2"/>
  <c r="D16" i="2" s="1"/>
  <c r="C15" i="2"/>
  <c r="C16" i="2" s="1"/>
  <c r="B17" i="2" l="1"/>
  <c r="D18" i="2" s="1"/>
  <c r="D9" i="2"/>
  <c r="C18" i="2" l="1"/>
  <c r="B18" i="2"/>
  <c r="B19" i="2" s="1"/>
  <c r="E18" i="2"/>
  <c r="C9" i="2"/>
  <c r="E9" i="2"/>
  <c r="C19" i="2" l="1"/>
  <c r="D19" i="2"/>
  <c r="E19" i="2"/>
  <c r="E10" i="2"/>
  <c r="D10" i="2"/>
  <c r="B10" i="2"/>
  <c r="C10" i="2"/>
</calcChain>
</file>

<file path=xl/sharedStrings.xml><?xml version="1.0" encoding="utf-8"?>
<sst xmlns="http://schemas.openxmlformats.org/spreadsheetml/2006/main" count="39" uniqueCount="24">
  <si>
    <t>We also can calculate the model probability. 
The above outline uses only log marginal likelihoods, for these calculations we need marginal likelihoods. 
It is calculated by dividing each marginal likelihood by the sum of the marginal likelihoods of all used models:</t>
  </si>
  <si>
    <t>MODEL</t>
  </si>
  <si>
    <t>FULL</t>
  </si>
  <si>
    <t>AN GIANG &lt;--&gt;CANTHO&lt;---&gt;SOCTRANG</t>
  </si>
  <si>
    <t>AN GIANG --&gt; CAN THO --&gt; SOC TRANG</t>
  </si>
  <si>
    <t>SOC TRANG --&gt; CAN THO --&gt; AN GIANG</t>
  </si>
  <si>
    <t>Harmonic</t>
  </si>
  <si>
    <t>SUM</t>
  </si>
  <si>
    <t>Prob</t>
  </si>
  <si>
    <t>Choice</t>
  </si>
  <si>
    <t>Bezier</t>
  </si>
  <si>
    <r>
      <rPr>
        <sz val="14"/>
        <color rgb="FF000000"/>
        <rFont val="Arial"/>
        <family val="2"/>
        <charset val="1"/>
      </rPr>
      <t xml:space="preserve">How to calculate Bayes factors? 
</t>
    </r>
    <r>
      <rPr>
        <sz val="14"/>
        <color rgb="FFFF0000"/>
        <rFont val="Arial"/>
        <family val="2"/>
        <charset val="1"/>
      </rPr>
      <t>http://popgen.sc.fsu.edu/Migrate/Tutorials/Entries/2010/7/12_Day_of_longboarding.html</t>
    </r>
  </si>
  <si>
    <t>Model</t>
  </si>
  <si>
    <t>Harmomic mean</t>
  </si>
  <si>
    <t>Step 1.</t>
  </si>
  <si>
    <t>Step 2.</t>
  </si>
  <si>
    <t>Step 3.</t>
  </si>
  <si>
    <t>Step 4.</t>
  </si>
  <si>
    <t>Step 5.</t>
  </si>
  <si>
    <t>Beizer</t>
  </si>
  <si>
    <t>DOWN 2 UP</t>
  </si>
  <si>
    <t>UP 2 DOWN</t>
  </si>
  <si>
    <t>FULL MODEL</t>
  </si>
  <si>
    <t>PAIR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</si>
</sst>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sz val="14"/>
      <color rgb="FF000000"/>
      <name val="Calibri"/>
      <family val="2"/>
      <charset val="1"/>
    </font>
    <font>
      <b/>
      <sz val="11"/>
      <color rgb="FF000000"/>
      <name val="Calibri"/>
      <family val="2"/>
      <charset val="1"/>
    </font>
    <font>
      <sz val="10"/>
      <color rgb="FF000000"/>
      <name val="Calibri"/>
      <family val="2"/>
      <charset val="1"/>
    </font>
    <font>
      <sz val="14"/>
      <color rgb="FF000000"/>
      <name val="Arial"/>
      <family val="2"/>
      <charset val="1"/>
    </font>
    <font>
      <sz val="14"/>
      <color rgb="FFFF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BFBFBF"/>
        <bgColor rgb="FFCCCCFF"/>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xf>
    <xf numFmtId="0" fontId="2" fillId="0" borderId="1" xfId="0" applyFont="1" applyBorder="1"/>
    <xf numFmtId="0" fontId="3" fillId="0" borderId="1" xfId="0" applyFont="1" applyBorder="1"/>
    <xf numFmtId="0" fontId="3" fillId="0" borderId="0" xfId="0" applyFont="1"/>
    <xf numFmtId="0" fontId="0" fillId="0" borderId="1" xfId="0" applyBorder="1"/>
    <xf numFmtId="0" fontId="2" fillId="0" borderId="2" xfId="0" applyFont="1" applyBorder="1" applyAlignment="1"/>
    <xf numFmtId="11" fontId="0" fillId="0" borderId="1" xfId="0" applyNumberFormat="1" applyBorder="1"/>
    <xf numFmtId="0" fontId="2" fillId="0" borderId="1" xfId="0" applyFont="1" applyBorder="1"/>
    <xf numFmtId="0" fontId="3" fillId="0" borderId="0" xfId="0" quotePrefix="1" applyFont="1" applyAlignment="1">
      <alignment wrapText="1"/>
    </xf>
    <xf numFmtId="0" fontId="2" fillId="4" borderId="1" xfId="0" applyFont="1" applyFill="1" applyBorder="1"/>
    <xf numFmtId="0" fontId="3" fillId="0" borderId="0" xfId="0" applyFont="1" applyAlignment="1">
      <alignment wrapText="1"/>
    </xf>
    <xf numFmtId="11" fontId="0" fillId="0" borderId="0" xfId="0" applyNumberFormat="1"/>
    <xf numFmtId="0" fontId="1" fillId="2" borderId="1" xfId="0" applyFont="1" applyFill="1" applyBorder="1" applyAlignment="1">
      <alignment horizontal="left" wrapText="1"/>
    </xf>
    <xf numFmtId="0" fontId="0" fillId="0" borderId="1" xfId="0"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0" fillId="0" borderId="0" xfId="0" applyBorder="1" applyAlignment="1">
      <alignment horizontal="center"/>
    </xf>
    <xf numFmtId="0" fontId="4" fillId="3" borderId="0" xfId="0" applyFont="1" applyFill="1" applyBorder="1" applyAlignment="1">
      <alignment horizontal="center" wrapText="1"/>
    </xf>
  </cellXfs>
  <cellStyles count="1">
    <cellStyle name="Normal" xfId="0" builtinId="0"/>
  </cellStyles>
  <dxfs count="5">
    <dxf>
      <alignment horizontal="general" vertical="bottom" textRotation="0" wrapText="0" indent="0" shrinkToFit="0"/>
    </dxf>
    <dxf>
      <alignment horizontal="general" vertical="bottom" textRotation="0" wrapText="0" indent="0" shrinkToFit="0"/>
    </dxf>
    <dxf>
      <alignment horizontal="general" vertical="bottom" textRotation="0" wrapText="0" indent="0" shrinkToFit="0"/>
    </dxf>
    <dxf>
      <alignment horizontal="general" vertical="bottom" textRotation="0" wrapText="0" indent="0" shrinkToFit="0"/>
    </dxf>
    <dxf>
      <alignment horizontal="general" vertical="bottom" textRotation="0" wrapText="0" indent="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00B050"/>
      <rgbColor rgb="FF10101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2160</xdr:colOff>
      <xdr:row>1</xdr:row>
      <xdr:rowOff>56160</xdr:rowOff>
    </xdr:from>
    <xdr:to>
      <xdr:col>3</xdr:col>
      <xdr:colOff>990720</xdr:colOff>
      <xdr:row>1</xdr:row>
      <xdr:rowOff>713160</xdr:rowOff>
    </xdr:to>
    <xdr:pic>
      <xdr:nvPicPr>
        <xdr:cNvPr id="2" name="Picture 1">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a:stretch/>
      </xdr:blipFill>
      <xdr:spPr>
        <a:xfrm>
          <a:off x="1335600" y="827640"/>
          <a:ext cx="3541320" cy="657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57240</xdr:colOff>
      <xdr:row>1</xdr:row>
      <xdr:rowOff>85680</xdr:rowOff>
    </xdr:from>
    <xdr:to>
      <xdr:col>5</xdr:col>
      <xdr:colOff>298980</xdr:colOff>
      <xdr:row>1</xdr:row>
      <xdr:rowOff>428400</xdr:rowOff>
    </xdr:to>
    <xdr:pic>
      <xdr:nvPicPr>
        <xdr:cNvPr id="2" name="Picture 2">
          <a:extLst>
            <a:ext uri="{FF2B5EF4-FFF2-40B4-BE49-F238E27FC236}">
              <a16:creationId xmlns:a16="http://schemas.microsoft.com/office/drawing/2014/main" xmlns="" id="{00000000-0008-0000-0100-000002000000}"/>
            </a:ext>
          </a:extLst>
        </xdr:cNvPr>
        <xdr:cNvPicPr/>
      </xdr:nvPicPr>
      <xdr:blipFill>
        <a:blip xmlns:r="http://schemas.openxmlformats.org/officeDocument/2006/relationships" r:embed="rId1"/>
        <a:stretch/>
      </xdr:blipFill>
      <xdr:spPr>
        <a:xfrm>
          <a:off x="57240" y="809280"/>
          <a:ext cx="6785280" cy="3427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C10" sqref="C10"/>
    </sheetView>
  </sheetViews>
  <sheetFormatPr defaultRowHeight="15" x14ac:dyDescent="0.25"/>
  <cols>
    <col min="1" max="1" width="9.28515625"/>
    <col min="2" max="2" width="9.5703125"/>
    <col min="3" max="3" width="36.140625"/>
    <col min="4" max="5" width="35.5703125"/>
    <col min="6" max="1025" width="8.5703125"/>
  </cols>
  <sheetData>
    <row r="1" spans="1:5" ht="60.75" customHeight="1" x14ac:dyDescent="0.3">
      <c r="A1" s="13" t="s">
        <v>0</v>
      </c>
      <c r="B1" s="13"/>
      <c r="C1" s="13"/>
      <c r="D1" s="13"/>
      <c r="E1" s="13"/>
    </row>
    <row r="2" spans="1:5" ht="60" customHeight="1" x14ac:dyDescent="0.25">
      <c r="A2" s="14"/>
      <c r="B2" s="14"/>
      <c r="C2" s="14"/>
      <c r="D2" s="14"/>
      <c r="E2" s="14"/>
    </row>
    <row r="3" spans="1:5" x14ac:dyDescent="0.25">
      <c r="A3" s="1"/>
      <c r="B3" s="1">
        <v>1</v>
      </c>
      <c r="C3" s="1">
        <v>2</v>
      </c>
      <c r="D3" s="1">
        <v>3</v>
      </c>
      <c r="E3" s="1">
        <v>4</v>
      </c>
    </row>
    <row r="4" spans="1:5" x14ac:dyDescent="0.25">
      <c r="A4" s="2" t="s">
        <v>1</v>
      </c>
      <c r="B4" s="2" t="s">
        <v>2</v>
      </c>
      <c r="C4" s="2" t="s">
        <v>3</v>
      </c>
      <c r="D4" s="2" t="s">
        <v>4</v>
      </c>
      <c r="E4" s="2" t="s">
        <v>5</v>
      </c>
    </row>
    <row r="5" spans="1:5" x14ac:dyDescent="0.25">
      <c r="A5" s="2" t="s">
        <v>6</v>
      </c>
      <c r="B5" s="3">
        <v>-16057.26</v>
      </c>
      <c r="C5" s="3">
        <v>-16038.04</v>
      </c>
      <c r="D5" s="4">
        <v>-16091.87</v>
      </c>
      <c r="E5" s="3">
        <v>-16084.06</v>
      </c>
    </row>
    <row r="6" spans="1:5" x14ac:dyDescent="0.25">
      <c r="A6" s="2" t="s">
        <v>7</v>
      </c>
      <c r="B6" s="5">
        <f>SUM(C5:E5)</f>
        <v>-48213.97</v>
      </c>
      <c r="C6" s="5">
        <f>SUM(B5,D5,E5)</f>
        <v>-48233.19</v>
      </c>
      <c r="D6" s="5">
        <f>SUM(B5,C5,E5)</f>
        <v>-48179.360000000001</v>
      </c>
      <c r="E6" s="5">
        <f>SUM(B5,C5,D5)</f>
        <v>-48187.170000000006</v>
      </c>
    </row>
    <row r="7" spans="1:5" x14ac:dyDescent="0.25">
      <c r="A7" s="2" t="s">
        <v>8</v>
      </c>
      <c r="B7" s="5">
        <f>B5/B6</f>
        <v>0.33304164747271381</v>
      </c>
      <c r="C7" s="5">
        <f>C5/C6</f>
        <v>0.33251045597440271</v>
      </c>
      <c r="D7" s="5">
        <f>D5/D6</f>
        <v>0.33399924781068074</v>
      </c>
      <c r="E7" s="5">
        <f>E5/E6</f>
        <v>0.33378303809914545</v>
      </c>
    </row>
    <row r="8" spans="1:5" x14ac:dyDescent="0.25">
      <c r="A8" s="6" t="s">
        <v>9</v>
      </c>
      <c r="B8" s="15">
        <f>MAX(B7:E7)</f>
        <v>0.33399924781068074</v>
      </c>
      <c r="C8" s="15"/>
      <c r="D8" s="15"/>
      <c r="E8" s="15"/>
    </row>
    <row r="9" spans="1:5" x14ac:dyDescent="0.25">
      <c r="A9" s="2" t="s">
        <v>10</v>
      </c>
      <c r="B9" s="3">
        <v>-17062.099999999999</v>
      </c>
      <c r="C9" s="3">
        <v>-17083.14</v>
      </c>
      <c r="D9" s="3">
        <v>-17141.68</v>
      </c>
      <c r="E9" s="3">
        <v>-17124.259999999998</v>
      </c>
    </row>
    <row r="10" spans="1:5" x14ac:dyDescent="0.25">
      <c r="A10" s="2" t="s">
        <v>7</v>
      </c>
      <c r="B10" s="5">
        <f>SUM(B9:E9)</f>
        <v>-68411.179999999993</v>
      </c>
      <c r="C10" s="5">
        <f>SUM(B9,D9,E9)</f>
        <v>-51328.039999999994</v>
      </c>
      <c r="D10" s="5">
        <f>SUM(B9,C9,E9)</f>
        <v>-51269.5</v>
      </c>
      <c r="E10" s="5">
        <f>SUM(B9:D9)</f>
        <v>-51286.92</v>
      </c>
    </row>
    <row r="11" spans="1:5" x14ac:dyDescent="0.25">
      <c r="A11" s="2" t="s">
        <v>8</v>
      </c>
      <c r="B11" s="5">
        <f>B9/B10</f>
        <v>0.24940514108951198</v>
      </c>
      <c r="C11" s="5">
        <f>C9/C10</f>
        <v>0.33282276120420734</v>
      </c>
      <c r="D11" s="5">
        <f>D9/D10</f>
        <v>0.33434459083860774</v>
      </c>
      <c r="E11" s="5">
        <f>E9/E10</f>
        <v>0.33389137035329863</v>
      </c>
    </row>
    <row r="12" spans="1:5" x14ac:dyDescent="0.25">
      <c r="A12" s="2" t="s">
        <v>9</v>
      </c>
      <c r="B12" s="16">
        <f>MAX(B11:E11)</f>
        <v>0.33434459083860774</v>
      </c>
      <c r="C12" s="16"/>
      <c r="D12" s="16"/>
      <c r="E12" s="16"/>
    </row>
  </sheetData>
  <mergeCells count="4">
    <mergeCell ref="A1:E1"/>
    <mergeCell ref="A2:E2"/>
    <mergeCell ref="B8:E8"/>
    <mergeCell ref="B12:E12"/>
  </mergeCells>
  <conditionalFormatting sqref="B11:E11">
    <cfRule type="cellIs" dxfId="4" priority="2" operator="equal">
      <formula>$B$12</formula>
    </cfRule>
  </conditionalFormatting>
  <conditionalFormatting sqref="B7:E7">
    <cfRule type="cellIs" dxfId="3" priority="3" operator="equal">
      <formula>$B$8</formula>
    </cfRule>
    <cfRule type="cellIs" dxfId="2" priority="4" operator="equal">
      <formula>$A$8</formula>
    </cfRule>
  </conditionalFormatting>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Normal="100" workbookViewId="0">
      <selection activeCell="C19" sqref="C19"/>
    </sheetView>
  </sheetViews>
  <sheetFormatPr defaultRowHeight="15" x14ac:dyDescent="0.25"/>
  <cols>
    <col min="1" max="1" width="19.42578125"/>
    <col min="2" max="2" width="15.7109375"/>
    <col min="3" max="3" width="21.42578125" customWidth="1"/>
    <col min="4" max="4" width="21.28515625" customWidth="1"/>
    <col min="5" max="5" width="15.5703125" customWidth="1"/>
    <col min="6" max="6" width="8.5703125"/>
    <col min="7" max="7" width="14.5703125"/>
    <col min="8" max="1025" width="8.5703125"/>
  </cols>
  <sheetData>
    <row r="1" spans="1:11" ht="57" customHeight="1" x14ac:dyDescent="0.25">
      <c r="A1" s="18" t="s">
        <v>11</v>
      </c>
      <c r="B1" s="18"/>
      <c r="C1" s="18"/>
      <c r="D1" s="18"/>
      <c r="E1" s="18"/>
      <c r="F1" s="18"/>
      <c r="G1" s="18"/>
    </row>
    <row r="2" spans="1:11" ht="43.5" customHeight="1" x14ac:dyDescent="0.25">
      <c r="A2" s="17"/>
      <c r="B2" s="17"/>
      <c r="C2" s="17"/>
      <c r="D2" s="17"/>
      <c r="E2" s="17"/>
      <c r="F2" s="17"/>
      <c r="G2" s="17"/>
      <c r="H2" s="17"/>
      <c r="I2" s="17"/>
      <c r="J2" s="17"/>
      <c r="K2" s="17"/>
    </row>
    <row r="3" spans="1:11" x14ac:dyDescent="0.25">
      <c r="A3" s="5" t="s">
        <v>12</v>
      </c>
      <c r="B3" s="2" t="s">
        <v>22</v>
      </c>
      <c r="C3" s="2" t="s">
        <v>20</v>
      </c>
      <c r="D3" s="2" t="s">
        <v>21</v>
      </c>
      <c r="E3" s="2" t="s">
        <v>23</v>
      </c>
    </row>
    <row r="4" spans="1:11" x14ac:dyDescent="0.25">
      <c r="A4" s="10" t="s">
        <v>13</v>
      </c>
      <c r="B4" s="11">
        <v>-204636.92</v>
      </c>
      <c r="C4" s="4">
        <v>-158481.71</v>
      </c>
      <c r="D4" s="11">
        <v>-155644.94</v>
      </c>
      <c r="E4" s="11">
        <v>-154380.78</v>
      </c>
    </row>
    <row r="5" spans="1:11" x14ac:dyDescent="0.25">
      <c r="A5" s="5" t="s">
        <v>14</v>
      </c>
      <c r="B5" s="5">
        <f>MAX(B4:E4)</f>
        <v>-154380.78</v>
      </c>
      <c r="C5" s="5"/>
      <c r="D5" s="5"/>
      <c r="E5" s="5"/>
    </row>
    <row r="6" spans="1:11" x14ac:dyDescent="0.25">
      <c r="A6" s="5" t="s">
        <v>15</v>
      </c>
      <c r="B6" s="5">
        <f>B4-$B$5</f>
        <v>-50256.140000000014</v>
      </c>
      <c r="C6" s="5">
        <f t="shared" ref="C6:E6" si="0">C4-$B$5</f>
        <v>-4100.929999999993</v>
      </c>
      <c r="D6" s="5">
        <f t="shared" si="0"/>
        <v>-1264.1600000000035</v>
      </c>
      <c r="E6" s="5">
        <f t="shared" si="0"/>
        <v>0</v>
      </c>
    </row>
    <row r="7" spans="1:11" x14ac:dyDescent="0.25">
      <c r="A7" s="5" t="s">
        <v>16</v>
      </c>
      <c r="B7" s="5">
        <f>EXP(B6)</f>
        <v>0</v>
      </c>
      <c r="C7" s="5">
        <f t="shared" ref="C7:E7" si="1">EXP(C6)</f>
        <v>0</v>
      </c>
      <c r="D7" s="5">
        <f t="shared" si="1"/>
        <v>0</v>
      </c>
      <c r="E7" s="5">
        <f t="shared" si="1"/>
        <v>1</v>
      </c>
    </row>
    <row r="8" spans="1:11" x14ac:dyDescent="0.25">
      <c r="A8" s="5" t="s">
        <v>17</v>
      </c>
      <c r="B8" s="5">
        <f>SUM(B7:E7)</f>
        <v>1</v>
      </c>
      <c r="C8" s="5"/>
      <c r="D8" s="5"/>
      <c r="E8" s="5"/>
    </row>
    <row r="9" spans="1:11" x14ac:dyDescent="0.25">
      <c r="A9" s="5" t="s">
        <v>18</v>
      </c>
      <c r="B9" s="7">
        <f>B7/$B$8</f>
        <v>0</v>
      </c>
      <c r="C9" s="7">
        <f>C7/$B$8</f>
        <v>0</v>
      </c>
      <c r="D9" s="5">
        <f>D7/$B$8</f>
        <v>0</v>
      </c>
      <c r="E9" s="5">
        <f>E7/$B$8</f>
        <v>1</v>
      </c>
      <c r="G9" s="12"/>
    </row>
    <row r="10" spans="1:11" x14ac:dyDescent="0.25">
      <c r="A10" s="2" t="s">
        <v>9</v>
      </c>
      <c r="B10" s="8">
        <f>RANK(B9,$B$9:$E$9,0)</f>
        <v>2</v>
      </c>
      <c r="C10" s="8">
        <f>RANK(C9,$B$9:$E$9,0)</f>
        <v>2</v>
      </c>
      <c r="D10" s="8">
        <f>RANK(D9,$B$9:$E$9,0)</f>
        <v>2</v>
      </c>
      <c r="E10" s="8">
        <f>RANK(E9,$B$9:$E$9,0)</f>
        <v>1</v>
      </c>
    </row>
    <row r="12" spans="1:11" x14ac:dyDescent="0.25">
      <c r="A12" s="5" t="s">
        <v>12</v>
      </c>
      <c r="B12" s="8" t="s">
        <v>22</v>
      </c>
      <c r="C12" s="8" t="s">
        <v>20</v>
      </c>
      <c r="D12" s="8" t="s">
        <v>21</v>
      </c>
      <c r="E12" s="8" t="s">
        <v>23</v>
      </c>
    </row>
    <row r="13" spans="1:11" x14ac:dyDescent="0.25">
      <c r="A13" s="10" t="s">
        <v>19</v>
      </c>
      <c r="B13">
        <v>-186143.06</v>
      </c>
      <c r="C13">
        <v>-186143.06</v>
      </c>
      <c r="D13" s="11">
        <v>-188448.33</v>
      </c>
      <c r="E13" s="11">
        <v>-189586.13</v>
      </c>
    </row>
    <row r="14" spans="1:11" x14ac:dyDescent="0.25">
      <c r="A14" s="5" t="s">
        <v>14</v>
      </c>
      <c r="B14" s="5">
        <f>MAX(B13:E13)</f>
        <v>-186143.06</v>
      </c>
      <c r="C14" s="5"/>
      <c r="D14" s="5"/>
      <c r="E14" s="5"/>
    </row>
    <row r="15" spans="1:11" x14ac:dyDescent="0.25">
      <c r="A15" s="5" t="s">
        <v>15</v>
      </c>
      <c r="B15" s="5">
        <f>B4-$B$14</f>
        <v>-18493.860000000015</v>
      </c>
      <c r="C15" s="5">
        <f>C13-$B$14</f>
        <v>0</v>
      </c>
      <c r="D15" s="5">
        <f>D13-$B$14</f>
        <v>-2305.2699999999895</v>
      </c>
      <c r="E15" s="5">
        <f>E13-$B$14</f>
        <v>-3443.070000000007</v>
      </c>
    </row>
    <row r="16" spans="1:11" x14ac:dyDescent="0.25">
      <c r="A16" s="5" t="s">
        <v>16</v>
      </c>
      <c r="B16" s="5">
        <f>EXP(B15)</f>
        <v>0</v>
      </c>
      <c r="C16" s="5">
        <f>EXP(C15)</f>
        <v>1</v>
      </c>
      <c r="D16" s="5">
        <f>EXP(D15)</f>
        <v>0</v>
      </c>
      <c r="E16" s="5">
        <f>EXP(E15)</f>
        <v>0</v>
      </c>
    </row>
    <row r="17" spans="1:7" x14ac:dyDescent="0.25">
      <c r="A17" s="5" t="s">
        <v>17</v>
      </c>
      <c r="B17" s="5">
        <f>SUM(B16:E16)</f>
        <v>1</v>
      </c>
      <c r="C17" s="5"/>
      <c r="D17" s="5"/>
      <c r="E17" s="5"/>
    </row>
    <row r="18" spans="1:7" x14ac:dyDescent="0.25">
      <c r="A18" s="5" t="s">
        <v>18</v>
      </c>
      <c r="B18" s="7">
        <f>B4/$B$17</f>
        <v>-204636.92</v>
      </c>
      <c r="C18" s="7">
        <f>C13/$B$17</f>
        <v>-186143.06</v>
      </c>
      <c r="D18" s="7">
        <f>D13/$B$17</f>
        <v>-188448.33</v>
      </c>
      <c r="E18" s="7">
        <f>E13/$B$17</f>
        <v>-189586.13</v>
      </c>
      <c r="G18" s="12"/>
    </row>
    <row r="19" spans="1:7" x14ac:dyDescent="0.25">
      <c r="A19" s="2" t="s">
        <v>9</v>
      </c>
      <c r="B19" s="8">
        <f>RANK(B18,$B$18:$E$18,0)</f>
        <v>4</v>
      </c>
      <c r="C19" s="8">
        <f>RANK(C18,$B$18:$E$18,0)</f>
        <v>1</v>
      </c>
      <c r="D19" s="8">
        <f>RANK(D18,$B$18:$E$18,0)</f>
        <v>2</v>
      </c>
      <c r="E19" s="8">
        <f>RANK(E18,$B$18:$E$18,0)</f>
        <v>3</v>
      </c>
    </row>
    <row r="21" spans="1:7" x14ac:dyDescent="0.25">
      <c r="D21" s="9"/>
    </row>
  </sheetData>
  <mergeCells count="2">
    <mergeCell ref="A2:K2"/>
    <mergeCell ref="A1:G1"/>
  </mergeCells>
  <conditionalFormatting sqref="B9:E9">
    <cfRule type="cellIs" dxfId="1" priority="2" operator="equal">
      <formula>$G$9</formula>
    </cfRule>
  </conditionalFormatting>
  <conditionalFormatting sqref="B18:E18">
    <cfRule type="cellIs" dxfId="0" priority="3" operator="equal">
      <formula>$G$18</formula>
    </cfRule>
  </conditionalFormatting>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104</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probabilities </vt:lpstr>
      <vt:lpstr>BF va LBF</vt:lpstr>
      <vt:lpstr>'BF va LBF'!Print_Area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altera</dc:creator>
  <dc:description/>
  <cp:lastModifiedBy>Windows User</cp:lastModifiedBy>
  <cp:revision>3</cp:revision>
  <cp:lastPrinted>2016-09-21T02:36:54Z</cp:lastPrinted>
  <dcterms:created xsi:type="dcterms:W3CDTF">2016-09-17T01:16:25Z</dcterms:created>
  <dcterms:modified xsi:type="dcterms:W3CDTF">2018-04-20T06:36:16Z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