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HMS_Assignment2_Group2\"/>
    </mc:Choice>
  </mc:AlternateContent>
  <bookViews>
    <workbookView xWindow="0" yWindow="0" windowWidth="17256" windowHeight="5772" activeTab="1"/>
  </bookViews>
  <sheets>
    <sheet name="HMS" sheetId="3" r:id="rId1"/>
    <sheet name="Multiple Stakeholders" sheetId="4" r:id="rId2"/>
  </sheets>
  <calcPr calcId="162913"/>
</workbook>
</file>

<file path=xl/calcChain.xml><?xml version="1.0" encoding="utf-8"?>
<calcChain xmlns="http://schemas.openxmlformats.org/spreadsheetml/2006/main">
  <c r="G26" i="4" l="1"/>
  <c r="F26" i="4"/>
  <c r="E26" i="4"/>
  <c r="D26" i="4"/>
  <c r="C26" i="4"/>
  <c r="B26" i="4"/>
  <c r="N26" i="4" l="1"/>
  <c r="O5" i="4" s="1"/>
  <c r="L26" i="4"/>
  <c r="M7" i="4" s="1"/>
  <c r="M23" i="4"/>
  <c r="M24" i="4"/>
  <c r="I25" i="4"/>
  <c r="I5" i="4"/>
  <c r="I6" i="4"/>
  <c r="J6" i="4" s="1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H19" i="4"/>
  <c r="H5" i="4"/>
  <c r="H4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20" i="4"/>
  <c r="H21" i="4"/>
  <c r="H22" i="4"/>
  <c r="H23" i="4"/>
  <c r="H24" i="4"/>
  <c r="H25" i="4"/>
  <c r="H28" i="3"/>
  <c r="F28" i="3"/>
  <c r="C28" i="3"/>
  <c r="B28" i="3"/>
  <c r="D28" i="3"/>
  <c r="E7" i="3" s="1"/>
  <c r="E6" i="3"/>
  <c r="E18" i="3"/>
  <c r="D27" i="3"/>
  <c r="J19" i="4" l="1"/>
  <c r="M22" i="4"/>
  <c r="J14" i="4"/>
  <c r="M15" i="4"/>
  <c r="M11" i="4"/>
  <c r="J25" i="4"/>
  <c r="M6" i="4"/>
  <c r="M5" i="4"/>
  <c r="J18" i="4"/>
  <c r="M25" i="4"/>
  <c r="J11" i="4"/>
  <c r="M16" i="4"/>
  <c r="J5" i="4"/>
  <c r="O7" i="4"/>
  <c r="M13" i="4"/>
  <c r="M14" i="4"/>
  <c r="M12" i="4"/>
  <c r="J9" i="4"/>
  <c r="J24" i="4"/>
  <c r="J23" i="4"/>
  <c r="J22" i="4"/>
  <c r="J21" i="4"/>
  <c r="J20" i="4"/>
  <c r="J16" i="4"/>
  <c r="J15" i="4"/>
  <c r="J13" i="4"/>
  <c r="J12" i="4"/>
  <c r="J10" i="4"/>
  <c r="J8" i="4"/>
  <c r="J7" i="4"/>
  <c r="H26" i="4"/>
  <c r="J17" i="4"/>
  <c r="O6" i="4"/>
  <c r="O17" i="4"/>
  <c r="O15" i="4"/>
  <c r="O25" i="4"/>
  <c r="O16" i="4"/>
  <c r="O14" i="4"/>
  <c r="O13" i="4"/>
  <c r="O24" i="4"/>
  <c r="O12" i="4"/>
  <c r="O11" i="4"/>
  <c r="O22" i="4"/>
  <c r="O21" i="4"/>
  <c r="O20" i="4"/>
  <c r="O19" i="4"/>
  <c r="O8" i="4"/>
  <c r="O23" i="4"/>
  <c r="O10" i="4"/>
  <c r="O9" i="4"/>
  <c r="O18" i="4"/>
  <c r="M10" i="4"/>
  <c r="M9" i="4"/>
  <c r="M20" i="4"/>
  <c r="M19" i="4"/>
  <c r="M8" i="4"/>
  <c r="M18" i="4"/>
  <c r="M21" i="4"/>
  <c r="M17" i="4"/>
  <c r="E17" i="3"/>
  <c r="E5" i="3"/>
  <c r="E16" i="3"/>
  <c r="E27" i="3"/>
  <c r="E15" i="3"/>
  <c r="E26" i="3"/>
  <c r="E25" i="3"/>
  <c r="E24" i="3"/>
  <c r="E23" i="3"/>
  <c r="E22" i="3"/>
  <c r="E8" i="3"/>
  <c r="E14" i="3"/>
  <c r="E13" i="3"/>
  <c r="E12" i="3"/>
  <c r="E11" i="3"/>
  <c r="E10" i="3"/>
  <c r="E21" i="3"/>
  <c r="E9" i="3"/>
  <c r="E20" i="3"/>
  <c r="E19" i="3"/>
  <c r="G19" i="3"/>
  <c r="G20" i="3"/>
  <c r="G21" i="3"/>
  <c r="D16" i="3"/>
  <c r="D5" i="3"/>
  <c r="D6" i="3"/>
  <c r="D7" i="3"/>
  <c r="D8" i="3"/>
  <c r="D9" i="3"/>
  <c r="D10" i="3"/>
  <c r="D11" i="3"/>
  <c r="D12" i="3"/>
  <c r="D13" i="3"/>
  <c r="D14" i="3"/>
  <c r="D15" i="3"/>
  <c r="D17" i="3"/>
  <c r="D18" i="3"/>
  <c r="D19" i="3"/>
  <c r="D20" i="3"/>
  <c r="D21" i="3"/>
  <c r="D22" i="3"/>
  <c r="D23" i="3"/>
  <c r="D24" i="3"/>
  <c r="D25" i="3"/>
  <c r="D26" i="3"/>
  <c r="G9" i="3"/>
  <c r="G10" i="3"/>
  <c r="G11" i="3"/>
  <c r="I12" i="3"/>
  <c r="G26" i="3"/>
  <c r="I4" i="4"/>
  <c r="I26" i="4" s="1"/>
  <c r="M4" i="4"/>
  <c r="O4" i="4"/>
  <c r="D4" i="3"/>
  <c r="O26" i="4" l="1"/>
  <c r="M26" i="4"/>
  <c r="G14" i="3"/>
  <c r="G13" i="3"/>
  <c r="G18" i="3"/>
  <c r="G17" i="3"/>
  <c r="G12" i="3"/>
  <c r="G7" i="3"/>
  <c r="G8" i="3"/>
  <c r="G6" i="3"/>
  <c r="G24" i="3"/>
  <c r="G23" i="3"/>
  <c r="G15" i="3"/>
  <c r="G22" i="3"/>
  <c r="G4" i="3"/>
  <c r="G25" i="3"/>
  <c r="I25" i="3"/>
  <c r="I15" i="3"/>
  <c r="I22" i="3"/>
  <c r="I10" i="3"/>
  <c r="I9" i="3"/>
  <c r="I19" i="3"/>
  <c r="I26" i="3"/>
  <c r="I18" i="3"/>
  <c r="I24" i="3"/>
  <c r="I11" i="3"/>
  <c r="I17" i="3"/>
  <c r="I14" i="3"/>
  <c r="I13" i="3"/>
  <c r="I21" i="3"/>
  <c r="I20" i="3"/>
  <c r="I7" i="3"/>
  <c r="I5" i="3"/>
  <c r="G16" i="3"/>
  <c r="I16" i="3"/>
  <c r="I23" i="3"/>
  <c r="I8" i="3"/>
  <c r="I6" i="3"/>
  <c r="G5" i="3"/>
  <c r="G27" i="3"/>
  <c r="I27" i="3"/>
  <c r="I4" i="3"/>
  <c r="J4" i="4"/>
  <c r="J26" i="4" s="1"/>
  <c r="K16" i="4" l="1"/>
  <c r="P16" i="4" s="1"/>
  <c r="K17" i="4"/>
  <c r="P17" i="4" s="1"/>
  <c r="K9" i="4"/>
  <c r="P9" i="4" s="1"/>
  <c r="K20" i="4"/>
  <c r="P20" i="4" s="1"/>
  <c r="K14" i="4"/>
  <c r="P14" i="4" s="1"/>
  <c r="K5" i="4"/>
  <c r="P5" i="4" s="1"/>
  <c r="K15" i="4"/>
  <c r="P15" i="4" s="1"/>
  <c r="K7" i="4"/>
  <c r="P7" i="4" s="1"/>
  <c r="K13" i="4"/>
  <c r="P13" i="4" s="1"/>
  <c r="K22" i="4"/>
  <c r="P22" i="4" s="1"/>
  <c r="K8" i="4"/>
  <c r="P8" i="4" s="1"/>
  <c r="K11" i="4"/>
  <c r="P11" i="4" s="1"/>
  <c r="K21" i="4"/>
  <c r="P21" i="4" s="1"/>
  <c r="K25" i="4"/>
  <c r="P25" i="4" s="1"/>
  <c r="K19" i="4"/>
  <c r="P19" i="4" s="1"/>
  <c r="K18" i="4"/>
  <c r="P18" i="4" s="1"/>
  <c r="K23" i="4"/>
  <c r="P23" i="4" s="1"/>
  <c r="K6" i="4"/>
  <c r="P6" i="4" s="1"/>
  <c r="K12" i="4"/>
  <c r="P12" i="4" s="1"/>
  <c r="K24" i="4"/>
  <c r="P24" i="4" s="1"/>
  <c r="K10" i="4"/>
  <c r="P10" i="4" s="1"/>
  <c r="K4" i="4"/>
  <c r="I28" i="3"/>
  <c r="G28" i="3"/>
  <c r="J27" i="3"/>
  <c r="J21" i="3"/>
  <c r="J24" i="3"/>
  <c r="J26" i="3"/>
  <c r="J17" i="3"/>
  <c r="J19" i="3"/>
  <c r="J23" i="3"/>
  <c r="J16" i="3"/>
  <c r="J18" i="3"/>
  <c r="J20" i="3"/>
  <c r="J22" i="3"/>
  <c r="J25" i="3"/>
  <c r="J8" i="3"/>
  <c r="J5" i="3"/>
  <c r="J10" i="3"/>
  <c r="J15" i="3"/>
  <c r="J9" i="3"/>
  <c r="J11" i="3"/>
  <c r="J12" i="3"/>
  <c r="J13" i="3"/>
  <c r="J14" i="3"/>
  <c r="J6" i="3"/>
  <c r="J7" i="3"/>
  <c r="E4" i="3"/>
  <c r="E28" i="3" s="1"/>
  <c r="P4" i="4" l="1"/>
  <c r="K26" i="4"/>
  <c r="J4" i="3"/>
  <c r="J28" i="3" s="1"/>
</calcChain>
</file>

<file path=xl/sharedStrings.xml><?xml version="1.0" encoding="utf-8"?>
<sst xmlns="http://schemas.openxmlformats.org/spreadsheetml/2006/main" count="79" uniqueCount="41">
  <si>
    <t>Relative Weights:</t>
  </si>
  <si>
    <t>Feature</t>
  </si>
  <si>
    <t>Relative Benefit</t>
  </si>
  <si>
    <t>Relative Penalty</t>
  </si>
  <si>
    <t>Total Value</t>
  </si>
  <si>
    <t>Value %</t>
  </si>
  <si>
    <t>Relative Cost</t>
  </si>
  <si>
    <t>Cost %</t>
  </si>
  <si>
    <t>Relative Risk</t>
  </si>
  <si>
    <t>Risk %</t>
  </si>
  <si>
    <t>Priority</t>
  </si>
  <si>
    <t>Totals</t>
  </si>
  <si>
    <t>Total Benefit</t>
  </si>
  <si>
    <t>Total Penalty</t>
  </si>
  <si>
    <t>Check in</t>
  </si>
  <si>
    <t>Check out</t>
  </si>
  <si>
    <t>Make Bill</t>
  </si>
  <si>
    <t>View Available Room</t>
  </si>
  <si>
    <t>Search Room</t>
  </si>
  <si>
    <t>View Available Service</t>
  </si>
  <si>
    <t>Search Service</t>
  </si>
  <si>
    <t>View Check-in information</t>
  </si>
  <si>
    <t>Search Check-in information</t>
  </si>
  <si>
    <t>Edit Check-in information</t>
  </si>
  <si>
    <t>View Check-out information</t>
  </si>
  <si>
    <t>Search Check-out information</t>
  </si>
  <si>
    <t>Add New Room</t>
  </si>
  <si>
    <t>Delete a Room</t>
  </si>
  <si>
    <t>Edit a Room</t>
  </si>
  <si>
    <t>View Room List</t>
  </si>
  <si>
    <t>Edit a Service</t>
  </si>
  <si>
    <t>View Service List</t>
  </si>
  <si>
    <t xml:space="preserve">Add New Service </t>
  </si>
  <si>
    <t xml:space="preserve">Delete a Service </t>
  </si>
  <si>
    <t>Edit Check-out information</t>
  </si>
  <si>
    <t>Delete a Customer Information</t>
  </si>
  <si>
    <t>Edit a Customer Information</t>
  </si>
  <si>
    <t>View Customer Information</t>
  </si>
  <si>
    <t>Develop Team</t>
  </si>
  <si>
    <t>Manager</t>
  </si>
  <si>
    <t>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</si>
</sst>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31" sqref="B31"/>
    </sheetView>
  </sheetViews>
  <sheetFormatPr defaultRowHeight="13.2" x14ac:dyDescent="0.25"/>
  <cols>
    <col min="1" max="1" width="56.5546875" customWidth="1"/>
    <col min="2" max="10" width="9.109375" style="2"/>
  </cols>
  <sheetData>
    <row r="1" spans="1:11" x14ac:dyDescent="0.25">
      <c r="A1" t="s">
        <v>0</v>
      </c>
      <c r="B1" s="2">
        <v>1</v>
      </c>
      <c r="C1" s="2">
        <v>1</v>
      </c>
      <c r="F1" s="2">
        <v>1</v>
      </c>
      <c r="H1" s="2">
        <v>1</v>
      </c>
    </row>
    <row r="3" spans="1:11" s="3" customFormat="1" ht="26.4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1" x14ac:dyDescent="0.25">
      <c r="A4" t="s">
        <v>14</v>
      </c>
      <c r="B4" s="2">
        <v>9</v>
      </c>
      <c r="C4" s="2">
        <v>9</v>
      </c>
      <c r="D4" s="2">
        <f>B4*$B$1+C4*$C$1</f>
        <v>18</v>
      </c>
      <c r="E4" s="4">
        <f>100*D4/$D$28</f>
        <v>8.4112149532710276</v>
      </c>
      <c r="F4" s="2">
        <v>6</v>
      </c>
      <c r="G4" s="4">
        <f t="shared" ref="G4:G27" si="0">100*F4/$F$28</f>
        <v>26.086956521739129</v>
      </c>
      <c r="H4" s="2">
        <v>7</v>
      </c>
      <c r="I4" s="4">
        <f t="shared" ref="I4:I27" si="1">100*H4/$H$28</f>
        <v>25.925925925925927</v>
      </c>
      <c r="J4" s="5">
        <f>E4/(G4*$F$1+I4*$H$1)</f>
        <v>0.16171407077341513</v>
      </c>
      <c r="K4" s="6"/>
    </row>
    <row r="5" spans="1:11" x14ac:dyDescent="0.25">
      <c r="A5" t="s">
        <v>15</v>
      </c>
      <c r="B5" s="2">
        <v>9</v>
      </c>
      <c r="C5" s="2">
        <v>9</v>
      </c>
      <c r="D5" s="2">
        <f t="shared" ref="D5:D24" si="2">B5*$B$1+C5*$C$1</f>
        <v>18</v>
      </c>
      <c r="E5" s="16">
        <f t="shared" ref="E5:E27" si="3">100*D5/$D$28</f>
        <v>8.4112149532710276</v>
      </c>
      <c r="F5" s="2">
        <v>6</v>
      </c>
      <c r="G5" s="15">
        <f t="shared" si="0"/>
        <v>26.086956521739129</v>
      </c>
      <c r="H5" s="2">
        <v>7</v>
      </c>
      <c r="I5" s="15">
        <f t="shared" si="1"/>
        <v>25.925925925925927</v>
      </c>
      <c r="J5" s="5">
        <f t="shared" ref="J5:J24" si="4">E5/(G5*$F$1+I5*$H$1)</f>
        <v>0.16171407077341513</v>
      </c>
      <c r="K5" s="6"/>
    </row>
    <row r="6" spans="1:11" x14ac:dyDescent="0.25">
      <c r="A6" t="s">
        <v>16</v>
      </c>
      <c r="B6" s="2">
        <v>5</v>
      </c>
      <c r="C6" s="2">
        <v>4</v>
      </c>
      <c r="D6" s="2">
        <f t="shared" si="2"/>
        <v>9</v>
      </c>
      <c r="E6" s="16">
        <f t="shared" si="3"/>
        <v>4.2056074766355138</v>
      </c>
      <c r="F6" s="2">
        <v>5</v>
      </c>
      <c r="G6" s="15">
        <f t="shared" si="0"/>
        <v>21.739130434782609</v>
      </c>
      <c r="H6" s="2">
        <v>5</v>
      </c>
      <c r="I6" s="15">
        <f t="shared" si="1"/>
        <v>18.518518518518519</v>
      </c>
      <c r="J6" s="5">
        <f t="shared" si="4"/>
        <v>0.10446728971962616</v>
      </c>
      <c r="K6" s="6"/>
    </row>
    <row r="7" spans="1:11" x14ac:dyDescent="0.25">
      <c r="A7" t="s">
        <v>17</v>
      </c>
      <c r="B7" s="2">
        <v>4</v>
      </c>
      <c r="C7" s="2">
        <v>4</v>
      </c>
      <c r="D7" s="2">
        <f t="shared" si="2"/>
        <v>8</v>
      </c>
      <c r="E7" s="16">
        <f t="shared" si="3"/>
        <v>3.7383177570093458</v>
      </c>
      <c r="F7" s="2">
        <v>1</v>
      </c>
      <c r="G7" s="15">
        <f t="shared" si="0"/>
        <v>4.3478260869565215</v>
      </c>
      <c r="H7" s="2">
        <v>2</v>
      </c>
      <c r="I7" s="15">
        <f t="shared" si="1"/>
        <v>7.4074074074074074</v>
      </c>
      <c r="J7" s="5">
        <f t="shared" si="4"/>
        <v>0.31801305850723344</v>
      </c>
      <c r="K7" s="6"/>
    </row>
    <row r="8" spans="1:11" x14ac:dyDescent="0.25">
      <c r="A8" t="s">
        <v>18</v>
      </c>
      <c r="B8" s="2">
        <v>3</v>
      </c>
      <c r="C8" s="2">
        <v>2</v>
      </c>
      <c r="D8" s="2">
        <f t="shared" si="2"/>
        <v>5</v>
      </c>
      <c r="E8" s="16">
        <f t="shared" si="3"/>
        <v>2.3364485981308412</v>
      </c>
      <c r="F8" s="2">
        <v>2</v>
      </c>
      <c r="G8" s="15">
        <f t="shared" si="0"/>
        <v>8.695652173913043</v>
      </c>
      <c r="H8" s="2">
        <v>2</v>
      </c>
      <c r="I8" s="15">
        <f t="shared" si="1"/>
        <v>7.4074074074074074</v>
      </c>
      <c r="J8" s="5">
        <f t="shared" si="4"/>
        <v>0.14509345794392522</v>
      </c>
      <c r="K8" s="6"/>
    </row>
    <row r="9" spans="1:11" s="7" customFormat="1" x14ac:dyDescent="0.25">
      <c r="A9" t="s">
        <v>19</v>
      </c>
      <c r="B9" s="19">
        <v>3</v>
      </c>
      <c r="C9" s="19">
        <v>3</v>
      </c>
      <c r="D9" s="2">
        <f t="shared" si="2"/>
        <v>6</v>
      </c>
      <c r="E9" s="16">
        <f t="shared" si="3"/>
        <v>2.8037383177570092</v>
      </c>
      <c r="F9" s="2">
        <v>1</v>
      </c>
      <c r="G9" s="15">
        <f t="shared" si="0"/>
        <v>4.3478260869565215</v>
      </c>
      <c r="H9" s="2">
        <v>2</v>
      </c>
      <c r="I9" s="15">
        <f t="shared" si="1"/>
        <v>7.4074074074074074</v>
      </c>
      <c r="J9" s="5">
        <f t="shared" si="4"/>
        <v>0.23850979388042506</v>
      </c>
    </row>
    <row r="10" spans="1:11" x14ac:dyDescent="0.25">
      <c r="A10" t="s">
        <v>20</v>
      </c>
      <c r="B10" s="2">
        <v>3</v>
      </c>
      <c r="C10" s="2">
        <v>2</v>
      </c>
      <c r="D10" s="2">
        <f t="shared" si="2"/>
        <v>5</v>
      </c>
      <c r="E10" s="16">
        <f t="shared" si="3"/>
        <v>2.3364485981308412</v>
      </c>
      <c r="F10" s="2">
        <v>2</v>
      </c>
      <c r="G10" s="15">
        <f t="shared" si="0"/>
        <v>8.695652173913043</v>
      </c>
      <c r="H10" s="2">
        <v>2</v>
      </c>
      <c r="I10" s="15">
        <f t="shared" si="1"/>
        <v>7.4074074074074074</v>
      </c>
      <c r="J10" s="5">
        <f t="shared" si="4"/>
        <v>0.14509345794392522</v>
      </c>
    </row>
    <row r="11" spans="1:11" x14ac:dyDescent="0.25">
      <c r="A11" t="s">
        <v>21</v>
      </c>
      <c r="B11" s="2">
        <v>6</v>
      </c>
      <c r="C11" s="2">
        <v>5</v>
      </c>
      <c r="D11" s="2">
        <f t="shared" si="2"/>
        <v>11</v>
      </c>
      <c r="E11" s="16">
        <f t="shared" si="3"/>
        <v>5.1401869158878508</v>
      </c>
      <c r="F11" s="2">
        <v>1</v>
      </c>
      <c r="G11" s="15">
        <f t="shared" si="0"/>
        <v>4.3478260869565215</v>
      </c>
      <c r="H11" s="2">
        <v>3</v>
      </c>
      <c r="I11" s="15">
        <f t="shared" si="1"/>
        <v>11.111111111111111</v>
      </c>
      <c r="J11" s="5">
        <f t="shared" si="4"/>
        <v>0.33250584112149534</v>
      </c>
    </row>
    <row r="12" spans="1:11" x14ac:dyDescent="0.25">
      <c r="A12" t="s">
        <v>22</v>
      </c>
      <c r="B12" s="2">
        <v>3</v>
      </c>
      <c r="C12" s="2">
        <v>2</v>
      </c>
      <c r="D12" s="2">
        <f t="shared" si="2"/>
        <v>5</v>
      </c>
      <c r="E12" s="16">
        <f t="shared" si="3"/>
        <v>2.3364485981308412</v>
      </c>
      <c r="F12" s="2">
        <v>2</v>
      </c>
      <c r="G12" s="15">
        <f t="shared" si="0"/>
        <v>8.695652173913043</v>
      </c>
      <c r="H12" s="2">
        <v>3</v>
      </c>
      <c r="I12" s="15">
        <f t="shared" si="1"/>
        <v>11.111111111111111</v>
      </c>
      <c r="J12" s="5">
        <f t="shared" si="4"/>
        <v>0.11796216093002052</v>
      </c>
    </row>
    <row r="13" spans="1:11" x14ac:dyDescent="0.25">
      <c r="A13" t="s">
        <v>23</v>
      </c>
      <c r="B13" s="2">
        <v>2</v>
      </c>
      <c r="C13" s="2">
        <v>2</v>
      </c>
      <c r="D13" s="2">
        <f t="shared" si="2"/>
        <v>4</v>
      </c>
      <c r="E13" s="16">
        <f t="shared" si="3"/>
        <v>1.8691588785046729</v>
      </c>
      <c r="F13" s="2">
        <v>2</v>
      </c>
      <c r="G13" s="15">
        <f t="shared" si="0"/>
        <v>8.695652173913043</v>
      </c>
      <c r="H13" s="2">
        <v>3</v>
      </c>
      <c r="I13" s="15">
        <f t="shared" si="1"/>
        <v>11.111111111111111</v>
      </c>
      <c r="J13" s="5">
        <f t="shared" si="4"/>
        <v>9.4369728744016418E-2</v>
      </c>
    </row>
    <row r="14" spans="1:11" x14ac:dyDescent="0.25">
      <c r="A14" t="s">
        <v>24</v>
      </c>
      <c r="B14" s="2">
        <v>6</v>
      </c>
      <c r="C14" s="2">
        <v>5</v>
      </c>
      <c r="D14" s="2">
        <f t="shared" si="2"/>
        <v>11</v>
      </c>
      <c r="E14" s="16">
        <f t="shared" si="3"/>
        <v>5.1401869158878508</v>
      </c>
      <c r="F14" s="2">
        <v>1</v>
      </c>
      <c r="G14" s="15">
        <f t="shared" si="0"/>
        <v>4.3478260869565215</v>
      </c>
      <c r="H14" s="2">
        <v>3</v>
      </c>
      <c r="I14" s="15">
        <f t="shared" si="1"/>
        <v>11.111111111111111</v>
      </c>
      <c r="J14" s="5">
        <f t="shared" si="4"/>
        <v>0.33250584112149534</v>
      </c>
    </row>
    <row r="15" spans="1:11" x14ac:dyDescent="0.25">
      <c r="A15" t="s">
        <v>25</v>
      </c>
      <c r="B15" s="2">
        <v>3</v>
      </c>
      <c r="C15" s="2">
        <v>2</v>
      </c>
      <c r="D15" s="2">
        <f t="shared" si="2"/>
        <v>5</v>
      </c>
      <c r="E15" s="16">
        <f t="shared" si="3"/>
        <v>2.3364485981308412</v>
      </c>
      <c r="F15" s="2">
        <v>2</v>
      </c>
      <c r="G15" s="15">
        <f t="shared" si="0"/>
        <v>8.695652173913043</v>
      </c>
      <c r="H15" s="2">
        <v>3</v>
      </c>
      <c r="I15" s="15">
        <f t="shared" si="1"/>
        <v>11.111111111111111</v>
      </c>
      <c r="J15" s="5">
        <f t="shared" si="4"/>
        <v>0.11796216093002052</v>
      </c>
    </row>
    <row r="16" spans="1:11" x14ac:dyDescent="0.25">
      <c r="A16" s="14" t="s">
        <v>34</v>
      </c>
      <c r="B16" s="2">
        <v>2</v>
      </c>
      <c r="C16" s="2">
        <v>2</v>
      </c>
      <c r="D16" s="2">
        <f t="shared" si="2"/>
        <v>4</v>
      </c>
      <c r="E16" s="16">
        <f t="shared" si="3"/>
        <v>1.8691588785046729</v>
      </c>
      <c r="F16" s="2">
        <v>2</v>
      </c>
      <c r="G16" s="15">
        <f t="shared" si="0"/>
        <v>8.695652173913043</v>
      </c>
      <c r="H16" s="2">
        <v>3</v>
      </c>
      <c r="I16" s="15">
        <f t="shared" si="1"/>
        <v>11.111111111111111</v>
      </c>
      <c r="J16" s="5">
        <f t="shared" si="4"/>
        <v>9.4369728744016418E-2</v>
      </c>
    </row>
    <row r="17" spans="1:10" x14ac:dyDescent="0.25">
      <c r="A17" s="14" t="s">
        <v>26</v>
      </c>
      <c r="B17" s="2">
        <v>5</v>
      </c>
      <c r="C17" s="2">
        <v>6</v>
      </c>
      <c r="D17" s="2">
        <f t="shared" si="2"/>
        <v>11</v>
      </c>
      <c r="E17" s="16">
        <f t="shared" si="3"/>
        <v>5.1401869158878508</v>
      </c>
      <c r="F17" s="2">
        <v>3</v>
      </c>
      <c r="G17" s="15">
        <f t="shared" si="0"/>
        <v>13.043478260869565</v>
      </c>
      <c r="H17" s="2">
        <v>3</v>
      </c>
      <c r="I17" s="15">
        <f t="shared" si="1"/>
        <v>11.111111111111111</v>
      </c>
      <c r="J17" s="5">
        <f t="shared" si="4"/>
        <v>0.21280373831775701</v>
      </c>
    </row>
    <row r="18" spans="1:10" x14ac:dyDescent="0.25">
      <c r="A18" s="14" t="s">
        <v>27</v>
      </c>
      <c r="B18" s="2">
        <v>4</v>
      </c>
      <c r="C18" s="2">
        <v>5</v>
      </c>
      <c r="D18" s="2">
        <f t="shared" si="2"/>
        <v>9</v>
      </c>
      <c r="E18" s="16">
        <f t="shared" si="3"/>
        <v>4.2056074766355138</v>
      </c>
      <c r="F18" s="2">
        <v>2</v>
      </c>
      <c r="G18" s="15">
        <f t="shared" si="0"/>
        <v>8.695652173913043</v>
      </c>
      <c r="H18" s="2">
        <v>4</v>
      </c>
      <c r="I18" s="15">
        <f t="shared" si="1"/>
        <v>14.814814814814815</v>
      </c>
      <c r="J18" s="5">
        <f t="shared" si="4"/>
        <v>0.17888234541031878</v>
      </c>
    </row>
    <row r="19" spans="1:10" x14ac:dyDescent="0.25">
      <c r="A19" s="14" t="s">
        <v>28</v>
      </c>
      <c r="B19" s="2">
        <v>2</v>
      </c>
      <c r="C19" s="2">
        <v>2</v>
      </c>
      <c r="D19" s="2">
        <f t="shared" si="2"/>
        <v>4</v>
      </c>
      <c r="E19" s="16">
        <f t="shared" si="3"/>
        <v>1.8691588785046729</v>
      </c>
      <c r="F19" s="2">
        <v>2</v>
      </c>
      <c r="G19" s="15">
        <f t="shared" si="0"/>
        <v>8.695652173913043</v>
      </c>
      <c r="H19" s="2">
        <v>2</v>
      </c>
      <c r="I19" s="15">
        <f t="shared" si="1"/>
        <v>7.4074074074074074</v>
      </c>
      <c r="J19" s="5">
        <f t="shared" si="4"/>
        <v>0.11607476635514018</v>
      </c>
    </row>
    <row r="20" spans="1:10" x14ac:dyDescent="0.25">
      <c r="A20" s="14" t="s">
        <v>29</v>
      </c>
      <c r="B20" s="2">
        <v>6</v>
      </c>
      <c r="C20" s="2">
        <v>6</v>
      </c>
      <c r="D20" s="2">
        <f t="shared" si="2"/>
        <v>12</v>
      </c>
      <c r="E20" s="16">
        <f t="shared" si="3"/>
        <v>5.6074766355140184</v>
      </c>
      <c r="F20" s="2">
        <v>1</v>
      </c>
      <c r="G20" s="15">
        <f t="shared" si="0"/>
        <v>4.3478260869565215</v>
      </c>
      <c r="H20" s="2">
        <v>1</v>
      </c>
      <c r="I20" s="15">
        <f t="shared" si="1"/>
        <v>3.7037037037037037</v>
      </c>
      <c r="J20" s="5">
        <f t="shared" si="4"/>
        <v>0.69644859813084103</v>
      </c>
    </row>
    <row r="21" spans="1:10" x14ac:dyDescent="0.25">
      <c r="A21" s="18" t="s">
        <v>32</v>
      </c>
      <c r="B21" s="2">
        <v>5</v>
      </c>
      <c r="C21" s="2">
        <v>6</v>
      </c>
      <c r="D21" s="2">
        <f t="shared" si="2"/>
        <v>11</v>
      </c>
      <c r="E21" s="16">
        <f t="shared" si="3"/>
        <v>5.1401869158878508</v>
      </c>
      <c r="F21" s="2">
        <v>3</v>
      </c>
      <c r="G21" s="15">
        <f t="shared" si="0"/>
        <v>13.043478260869565</v>
      </c>
      <c r="H21" s="2">
        <v>3</v>
      </c>
      <c r="I21" s="15">
        <f t="shared" si="1"/>
        <v>11.111111111111111</v>
      </c>
      <c r="J21" s="5">
        <f t="shared" si="4"/>
        <v>0.21280373831775701</v>
      </c>
    </row>
    <row r="22" spans="1:10" x14ac:dyDescent="0.25">
      <c r="A22" s="18" t="s">
        <v>33</v>
      </c>
      <c r="B22" s="2">
        <v>4</v>
      </c>
      <c r="C22" s="2">
        <v>5</v>
      </c>
      <c r="D22" s="2">
        <f t="shared" si="2"/>
        <v>9</v>
      </c>
      <c r="E22" s="16">
        <f t="shared" si="3"/>
        <v>4.2056074766355138</v>
      </c>
      <c r="F22" s="2">
        <v>2</v>
      </c>
      <c r="G22" s="15">
        <f t="shared" si="0"/>
        <v>8.695652173913043</v>
      </c>
      <c r="H22" s="2">
        <v>4</v>
      </c>
      <c r="I22" s="15">
        <f t="shared" si="1"/>
        <v>14.814814814814815</v>
      </c>
      <c r="J22" s="5">
        <f t="shared" si="4"/>
        <v>0.17888234541031878</v>
      </c>
    </row>
    <row r="23" spans="1:10" x14ac:dyDescent="0.25">
      <c r="A23" s="17" t="s">
        <v>30</v>
      </c>
      <c r="B23" s="2">
        <v>2</v>
      </c>
      <c r="C23" s="2">
        <v>2</v>
      </c>
      <c r="D23" s="2">
        <f t="shared" si="2"/>
        <v>4</v>
      </c>
      <c r="E23" s="16">
        <f t="shared" si="3"/>
        <v>1.8691588785046729</v>
      </c>
      <c r="F23" s="2">
        <v>2</v>
      </c>
      <c r="G23" s="15">
        <f t="shared" si="0"/>
        <v>8.695652173913043</v>
      </c>
      <c r="H23" s="2">
        <v>2</v>
      </c>
      <c r="I23" s="15">
        <f t="shared" si="1"/>
        <v>7.4074074074074074</v>
      </c>
      <c r="J23" s="5">
        <f t="shared" si="4"/>
        <v>0.11607476635514018</v>
      </c>
    </row>
    <row r="24" spans="1:10" x14ac:dyDescent="0.25">
      <c r="A24" s="17" t="s">
        <v>31</v>
      </c>
      <c r="B24" s="2">
        <v>6</v>
      </c>
      <c r="C24" s="2">
        <v>6</v>
      </c>
      <c r="D24" s="2">
        <f t="shared" si="2"/>
        <v>12</v>
      </c>
      <c r="E24" s="16">
        <f t="shared" si="3"/>
        <v>5.6074766355140184</v>
      </c>
      <c r="F24" s="2">
        <v>1</v>
      </c>
      <c r="G24" s="15">
        <f t="shared" si="0"/>
        <v>4.3478260869565215</v>
      </c>
      <c r="H24" s="2">
        <v>1</v>
      </c>
      <c r="I24" s="15">
        <f t="shared" si="1"/>
        <v>3.7037037037037037</v>
      </c>
      <c r="J24" s="5">
        <f t="shared" si="4"/>
        <v>0.69644859813084103</v>
      </c>
    </row>
    <row r="25" spans="1:10" x14ac:dyDescent="0.25">
      <c r="A25" s="17" t="s">
        <v>35</v>
      </c>
      <c r="B25" s="2">
        <v>6</v>
      </c>
      <c r="C25" s="2">
        <v>6</v>
      </c>
      <c r="D25" s="2">
        <f>B25*$B$1+C25*$C$1</f>
        <v>12</v>
      </c>
      <c r="E25" s="16">
        <f t="shared" si="3"/>
        <v>5.6074766355140184</v>
      </c>
      <c r="F25" s="2">
        <v>1</v>
      </c>
      <c r="G25" s="15">
        <f t="shared" si="0"/>
        <v>4.3478260869565215</v>
      </c>
      <c r="H25" s="2">
        <v>4</v>
      </c>
      <c r="I25" s="15">
        <f t="shared" si="1"/>
        <v>14.814814814814815</v>
      </c>
      <c r="J25" s="5">
        <f>E25/(G25*$F$1+I25*$H$1)</f>
        <v>0.29262546139951306</v>
      </c>
    </row>
    <row r="26" spans="1:10" x14ac:dyDescent="0.25">
      <c r="A26" s="17" t="s">
        <v>36</v>
      </c>
      <c r="B26" s="2">
        <v>7</v>
      </c>
      <c r="C26" s="2">
        <v>6</v>
      </c>
      <c r="D26" s="2">
        <f>B26*$B$1+C26*$C$1</f>
        <v>13</v>
      </c>
      <c r="E26" s="16">
        <f t="shared" si="3"/>
        <v>6.0747663551401869</v>
      </c>
      <c r="F26" s="2">
        <v>1</v>
      </c>
      <c r="G26" s="15">
        <f t="shared" si="0"/>
        <v>4.3478260869565215</v>
      </c>
      <c r="H26" s="2">
        <v>3</v>
      </c>
      <c r="I26" s="15">
        <f t="shared" si="1"/>
        <v>11.111111111111111</v>
      </c>
      <c r="J26" s="5">
        <f>E26/(G26*$F$1+I26*$H$1)</f>
        <v>0.39296144859813087</v>
      </c>
    </row>
    <row r="27" spans="1:10" x14ac:dyDescent="0.25">
      <c r="A27" s="17" t="s">
        <v>37</v>
      </c>
      <c r="B27" s="2">
        <v>4</v>
      </c>
      <c r="C27" s="2">
        <v>4</v>
      </c>
      <c r="D27" s="2">
        <f>B27*$B$1+C27*$C$1</f>
        <v>8</v>
      </c>
      <c r="E27" s="16">
        <f t="shared" si="3"/>
        <v>3.7383177570093458</v>
      </c>
      <c r="F27" s="2">
        <v>1</v>
      </c>
      <c r="G27" s="15">
        <f t="shared" si="0"/>
        <v>4.3478260869565215</v>
      </c>
      <c r="H27" s="2">
        <v>4</v>
      </c>
      <c r="I27" s="15">
        <f t="shared" si="1"/>
        <v>14.814814814814815</v>
      </c>
      <c r="J27" s="5">
        <f>E27/(G27*$F$1+I27*$H$1)</f>
        <v>0.19508364093300873</v>
      </c>
    </row>
    <row r="28" spans="1:10" x14ac:dyDescent="0.25">
      <c r="A28" s="1" t="s">
        <v>11</v>
      </c>
      <c r="B28" s="8">
        <f>SUM(B4:B27)</f>
        <v>109</v>
      </c>
      <c r="C28" s="8">
        <f>SUM(C4:C27)</f>
        <v>105</v>
      </c>
      <c r="D28" s="8">
        <f>SUM(D4:D27)</f>
        <v>214</v>
      </c>
      <c r="E28" s="9">
        <f>SUM(E4:E27)</f>
        <v>100</v>
      </c>
      <c r="F28" s="8">
        <f>SUM(F4:F10)</f>
        <v>23</v>
      </c>
      <c r="G28" s="9">
        <f>SUM(G4:G27)</f>
        <v>226.0869565217391</v>
      </c>
      <c r="H28" s="8">
        <f>SUM(H4:H10)</f>
        <v>27</v>
      </c>
      <c r="I28" s="9">
        <f>SUM(I4:I27)</f>
        <v>281.48148148148152</v>
      </c>
      <c r="J28" s="10">
        <f>SUM(J4:J27)</f>
        <v>5.6533701084917967</v>
      </c>
    </row>
    <row r="30" spans="1:10" x14ac:dyDescent="0.25">
      <c r="B30" s="4"/>
      <c r="C30" s="4"/>
    </row>
    <row r="31" spans="1:10" x14ac:dyDescent="0.25">
      <c r="B31" s="4"/>
      <c r="C31" s="4"/>
    </row>
    <row r="32" spans="1:10" x14ac:dyDescent="0.25">
      <c r="B32" s="4"/>
      <c r="C32" s="4"/>
    </row>
    <row r="33" spans="2:3" x14ac:dyDescent="0.25">
      <c r="B33" s="4"/>
      <c r="C33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G23" sqref="G23"/>
    </sheetView>
  </sheetViews>
  <sheetFormatPr defaultRowHeight="13.2" x14ac:dyDescent="0.25"/>
  <cols>
    <col min="1" max="1" width="56.5546875" customWidth="1"/>
    <col min="2" max="7" width="9.109375" style="2"/>
    <col min="8" max="9" width="9.109375" style="4"/>
    <col min="10" max="10" width="10.33203125" style="2" bestFit="1" customWidth="1"/>
    <col min="11" max="16" width="9.109375" style="2"/>
  </cols>
  <sheetData>
    <row r="1" spans="1:17" x14ac:dyDescent="0.25">
      <c r="A1" t="s">
        <v>0</v>
      </c>
      <c r="B1" s="21">
        <v>3</v>
      </c>
      <c r="C1" s="21"/>
      <c r="D1" s="21">
        <v>1</v>
      </c>
      <c r="E1" s="21"/>
      <c r="F1" s="21">
        <v>1</v>
      </c>
      <c r="G1" s="21"/>
      <c r="H1" s="4">
        <v>1</v>
      </c>
      <c r="I1" s="4">
        <v>1</v>
      </c>
      <c r="L1" s="4">
        <v>1</v>
      </c>
      <c r="N1" s="4">
        <v>1</v>
      </c>
    </row>
    <row r="2" spans="1:17" x14ac:dyDescent="0.25">
      <c r="B2" s="20" t="s">
        <v>40</v>
      </c>
      <c r="C2" s="20"/>
      <c r="D2" s="20" t="s">
        <v>38</v>
      </c>
      <c r="E2" s="20"/>
      <c r="F2" s="20" t="s">
        <v>39</v>
      </c>
      <c r="G2" s="20"/>
    </row>
    <row r="3" spans="1:17" s="3" customFormat="1" ht="26.4" x14ac:dyDescent="0.25">
      <c r="A3" s="3" t="s">
        <v>1</v>
      </c>
      <c r="B3" s="3" t="s">
        <v>2</v>
      </c>
      <c r="C3" s="3" t="s">
        <v>3</v>
      </c>
      <c r="D3" s="3" t="s">
        <v>2</v>
      </c>
      <c r="E3" s="3" t="s">
        <v>3</v>
      </c>
      <c r="F3" s="3" t="s">
        <v>2</v>
      </c>
      <c r="G3" s="3" t="s">
        <v>3</v>
      </c>
      <c r="H3" s="11" t="s">
        <v>12</v>
      </c>
      <c r="I3" s="11" t="s">
        <v>13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</row>
    <row r="4" spans="1:17" x14ac:dyDescent="0.25">
      <c r="A4" t="s">
        <v>14</v>
      </c>
      <c r="B4" s="2">
        <v>9</v>
      </c>
      <c r="C4" s="2">
        <v>9</v>
      </c>
      <c r="D4" s="2">
        <v>4</v>
      </c>
      <c r="E4" s="2">
        <v>7</v>
      </c>
      <c r="F4" s="2">
        <v>2</v>
      </c>
      <c r="G4" s="2">
        <v>4</v>
      </c>
      <c r="H4" s="4">
        <f>B4*$B$1/($B$1+$D$1+$F$1)+D4*$D$1/($B$1+$D$1+$F$1)+F4*$F$1/($B$1+$D$1+$F$1)</f>
        <v>6.6000000000000005</v>
      </c>
      <c r="I4" s="4">
        <f t="shared" ref="I4:I25" si="0">C4*$B$1/($B$1+$D$1+$F$1)+E4*$D$1/($B$1+$D$1+$F$1)+G4*$F$1/($B$1+$D$1+$F$1)</f>
        <v>7.6000000000000005</v>
      </c>
      <c r="J4" s="4">
        <f>H4*$H$1+I4*$I$1</f>
        <v>14.200000000000001</v>
      </c>
      <c r="K4" s="4">
        <f>100*J4/$J$26</f>
        <v>6.9268292682926802</v>
      </c>
      <c r="L4" s="2">
        <v>6</v>
      </c>
      <c r="M4" s="4">
        <f>100*L4/$L$26</f>
        <v>12.5</v>
      </c>
      <c r="N4" s="2">
        <v>7</v>
      </c>
      <c r="O4" s="4">
        <f>100*N4/$N$26</f>
        <v>9.7222222222222214</v>
      </c>
      <c r="P4" s="12">
        <f>K4/(M4*$L$1+O4*$N$1)</f>
        <v>0.31170731707317062</v>
      </c>
      <c r="Q4" s="6"/>
    </row>
    <row r="5" spans="1:17" x14ac:dyDescent="0.25">
      <c r="A5" t="s">
        <v>15</v>
      </c>
      <c r="B5" s="2">
        <v>9</v>
      </c>
      <c r="C5" s="2">
        <v>9</v>
      </c>
      <c r="D5" s="2">
        <v>4</v>
      </c>
      <c r="E5" s="2">
        <v>7</v>
      </c>
      <c r="F5" s="2">
        <v>2</v>
      </c>
      <c r="G5" s="2">
        <v>4</v>
      </c>
      <c r="H5" s="16">
        <f>B5*$B$1/($B$1+$D$1+$F$1)+D5*$D$1/($B$1+$D$1+$F$1)+F5*$F$1/($B$1+$D$1+$F$1)</f>
        <v>6.6000000000000005</v>
      </c>
      <c r="I5" s="16">
        <f t="shared" si="0"/>
        <v>7.6000000000000005</v>
      </c>
      <c r="J5" s="16">
        <f t="shared" ref="J5:J25" si="1">H5*$H$1+I5*$I$1</f>
        <v>14.200000000000001</v>
      </c>
      <c r="K5" s="16">
        <f>100*J5/$J$26</f>
        <v>6.9268292682926802</v>
      </c>
      <c r="L5" s="2">
        <v>6</v>
      </c>
      <c r="M5" s="16">
        <f>100*L5/$L$26</f>
        <v>12.5</v>
      </c>
      <c r="N5" s="2">
        <v>7</v>
      </c>
      <c r="O5" s="16">
        <f>100*N5/$N$26</f>
        <v>9.7222222222222214</v>
      </c>
      <c r="P5" s="12">
        <f t="shared" ref="P5:P24" si="2">K5/(M5*$L$1+O5*$N$1)</f>
        <v>0.31170731707317062</v>
      </c>
      <c r="Q5" s="6"/>
    </row>
    <row r="6" spans="1:17" x14ac:dyDescent="0.25">
      <c r="A6" t="s">
        <v>16</v>
      </c>
      <c r="B6" s="2">
        <v>8</v>
      </c>
      <c r="C6" s="2">
        <v>5</v>
      </c>
      <c r="D6" s="2">
        <v>6</v>
      </c>
      <c r="E6" s="2">
        <v>6</v>
      </c>
      <c r="F6" s="2">
        <v>2</v>
      </c>
      <c r="G6" s="2">
        <v>3</v>
      </c>
      <c r="H6" s="16">
        <f t="shared" ref="H6:H25" si="3">B6*$B$1/($B$1+$D$1+$F$1)+D6*$D$1/($B$1+$D$1+$F$1)+F6*$F$1/($B$1+$D$1+$F$1)</f>
        <v>6.4</v>
      </c>
      <c r="I6" s="16">
        <f t="shared" si="0"/>
        <v>4.8</v>
      </c>
      <c r="J6" s="16">
        <f t="shared" si="1"/>
        <v>11.2</v>
      </c>
      <c r="K6" s="16">
        <f>100*J6/$J$26</f>
        <v>5.4634146341463392</v>
      </c>
      <c r="L6" s="2">
        <v>5</v>
      </c>
      <c r="M6" s="16">
        <f>100*L6/$L$26</f>
        <v>10.416666666666666</v>
      </c>
      <c r="N6" s="2">
        <v>5</v>
      </c>
      <c r="O6" s="16">
        <f>100*N6/$N$26</f>
        <v>6.9444444444444446</v>
      </c>
      <c r="P6" s="12">
        <f t="shared" si="2"/>
        <v>0.31469268292682917</v>
      </c>
      <c r="Q6" s="6"/>
    </row>
    <row r="7" spans="1:17" x14ac:dyDescent="0.25">
      <c r="A7" t="s">
        <v>17</v>
      </c>
      <c r="B7" s="2">
        <v>8</v>
      </c>
      <c r="C7" s="2">
        <v>7</v>
      </c>
      <c r="D7" s="2">
        <v>6</v>
      </c>
      <c r="E7" s="2">
        <v>4</v>
      </c>
      <c r="F7" s="2">
        <v>7</v>
      </c>
      <c r="G7" s="2">
        <v>6</v>
      </c>
      <c r="H7" s="16">
        <f t="shared" si="3"/>
        <v>7.4</v>
      </c>
      <c r="I7" s="16">
        <f t="shared" si="0"/>
        <v>6.2</v>
      </c>
      <c r="J7" s="16">
        <f t="shared" si="1"/>
        <v>13.600000000000001</v>
      </c>
      <c r="K7" s="16">
        <f>100*J7/$J$26</f>
        <v>6.6341463414634134</v>
      </c>
      <c r="L7" s="2">
        <v>1</v>
      </c>
      <c r="M7" s="16">
        <f>100*L7/$L$26</f>
        <v>2.0833333333333335</v>
      </c>
      <c r="N7" s="2">
        <v>2</v>
      </c>
      <c r="O7" s="16">
        <f>100*N7/$N$26</f>
        <v>2.7777777777777777</v>
      </c>
      <c r="P7" s="12">
        <f t="shared" si="2"/>
        <v>1.3647386759581881</v>
      </c>
      <c r="Q7" s="6"/>
    </row>
    <row r="8" spans="1:17" x14ac:dyDescent="0.25">
      <c r="A8" t="s">
        <v>19</v>
      </c>
      <c r="B8" s="2">
        <v>8</v>
      </c>
      <c r="C8" s="2">
        <v>7</v>
      </c>
      <c r="D8" s="2">
        <v>6</v>
      </c>
      <c r="E8" s="2">
        <v>4</v>
      </c>
      <c r="F8" s="2">
        <v>7</v>
      </c>
      <c r="G8" s="2">
        <v>6</v>
      </c>
      <c r="H8" s="16">
        <f t="shared" si="3"/>
        <v>7.4</v>
      </c>
      <c r="I8" s="16">
        <f t="shared" si="0"/>
        <v>6.2</v>
      </c>
      <c r="J8" s="16">
        <f t="shared" si="1"/>
        <v>13.600000000000001</v>
      </c>
      <c r="K8" s="16">
        <f>100*J8/$J$26</f>
        <v>6.6341463414634134</v>
      </c>
      <c r="L8" s="2">
        <v>1</v>
      </c>
      <c r="M8" s="16">
        <f>100*L8/$L$26</f>
        <v>2.0833333333333335</v>
      </c>
      <c r="N8" s="2">
        <v>2</v>
      </c>
      <c r="O8" s="16">
        <f>100*N8/$N$26</f>
        <v>2.7777777777777777</v>
      </c>
      <c r="P8" s="12">
        <f t="shared" si="2"/>
        <v>1.3647386759581881</v>
      </c>
      <c r="Q8" s="6"/>
    </row>
    <row r="9" spans="1:17" x14ac:dyDescent="0.25">
      <c r="A9" t="s">
        <v>21</v>
      </c>
      <c r="B9" s="2">
        <v>7</v>
      </c>
      <c r="C9" s="2">
        <v>6</v>
      </c>
      <c r="D9" s="2">
        <v>4</v>
      </c>
      <c r="E9" s="2">
        <v>5</v>
      </c>
      <c r="F9" s="2">
        <v>4</v>
      </c>
      <c r="G9" s="2">
        <v>3</v>
      </c>
      <c r="H9" s="16">
        <f t="shared" si="3"/>
        <v>5.8</v>
      </c>
      <c r="I9" s="16">
        <f t="shared" si="0"/>
        <v>5.1999999999999993</v>
      </c>
      <c r="J9" s="16">
        <f t="shared" si="1"/>
        <v>11</v>
      </c>
      <c r="K9" s="16">
        <f>100*J9/$J$26</f>
        <v>5.365853658536583</v>
      </c>
      <c r="L9" s="2">
        <v>1</v>
      </c>
      <c r="M9" s="16">
        <f>100*L9/$L$26</f>
        <v>2.0833333333333335</v>
      </c>
      <c r="N9" s="2">
        <v>3</v>
      </c>
      <c r="O9" s="16">
        <f>100*N9/$N$26</f>
        <v>4.166666666666667</v>
      </c>
      <c r="P9" s="12">
        <f t="shared" si="2"/>
        <v>0.85853658536585331</v>
      </c>
      <c r="Q9" s="6"/>
    </row>
    <row r="10" spans="1:17" x14ac:dyDescent="0.25">
      <c r="A10" t="s">
        <v>22</v>
      </c>
      <c r="B10" s="2">
        <v>4</v>
      </c>
      <c r="C10" s="2">
        <v>2</v>
      </c>
      <c r="D10" s="2">
        <v>2</v>
      </c>
      <c r="E10" s="2">
        <v>1</v>
      </c>
      <c r="F10" s="2">
        <v>3</v>
      </c>
      <c r="G10" s="2">
        <v>2</v>
      </c>
      <c r="H10" s="16">
        <f t="shared" si="3"/>
        <v>3.4</v>
      </c>
      <c r="I10" s="16">
        <f t="shared" si="0"/>
        <v>1.7999999999999998</v>
      </c>
      <c r="J10" s="16">
        <f t="shared" si="1"/>
        <v>5.1999999999999993</v>
      </c>
      <c r="K10" s="16">
        <f>100*J10/$J$26</f>
        <v>2.5365853658536568</v>
      </c>
      <c r="L10" s="2">
        <v>2</v>
      </c>
      <c r="M10" s="16">
        <f>100*L10/$L$26</f>
        <v>4.166666666666667</v>
      </c>
      <c r="N10" s="2">
        <v>3</v>
      </c>
      <c r="O10" s="16">
        <f>100*N10/$N$26</f>
        <v>4.166666666666667</v>
      </c>
      <c r="P10" s="12">
        <f t="shared" si="2"/>
        <v>0.3043902439024388</v>
      </c>
      <c r="Q10" s="6"/>
    </row>
    <row r="11" spans="1:17" x14ac:dyDescent="0.25">
      <c r="A11" t="s">
        <v>23</v>
      </c>
      <c r="B11" s="2">
        <v>5</v>
      </c>
      <c r="C11" s="2">
        <v>5</v>
      </c>
      <c r="D11" s="2">
        <v>2</v>
      </c>
      <c r="E11" s="2">
        <v>2</v>
      </c>
      <c r="F11" s="2">
        <v>3</v>
      </c>
      <c r="G11" s="2">
        <v>2</v>
      </c>
      <c r="H11" s="16">
        <f t="shared" si="3"/>
        <v>4</v>
      </c>
      <c r="I11" s="16">
        <f t="shared" si="0"/>
        <v>3.8</v>
      </c>
      <c r="J11" s="16">
        <f t="shared" si="1"/>
        <v>7.8</v>
      </c>
      <c r="K11" s="16">
        <f>100*J11/$J$26</f>
        <v>3.8048780487804863</v>
      </c>
      <c r="L11" s="2">
        <v>2</v>
      </c>
      <c r="M11" s="16">
        <f>100*L11/$L$26</f>
        <v>4.166666666666667</v>
      </c>
      <c r="N11" s="2">
        <v>3</v>
      </c>
      <c r="O11" s="16">
        <f>100*N11/$N$26</f>
        <v>4.166666666666667</v>
      </c>
      <c r="P11" s="12">
        <f t="shared" si="2"/>
        <v>0.45658536585365833</v>
      </c>
      <c r="Q11" s="6"/>
    </row>
    <row r="12" spans="1:17" s="7" customFormat="1" x14ac:dyDescent="0.25">
      <c r="A12" t="s">
        <v>24</v>
      </c>
      <c r="B12" s="2">
        <v>7</v>
      </c>
      <c r="C12" s="2">
        <v>6</v>
      </c>
      <c r="D12" s="2">
        <v>4</v>
      </c>
      <c r="E12" s="2">
        <v>5</v>
      </c>
      <c r="F12" s="2">
        <v>2</v>
      </c>
      <c r="G12" s="2">
        <v>3</v>
      </c>
      <c r="H12" s="16">
        <f t="shared" si="3"/>
        <v>5.4</v>
      </c>
      <c r="I12" s="16">
        <f t="shared" si="0"/>
        <v>5.1999999999999993</v>
      </c>
      <c r="J12" s="16">
        <f t="shared" si="1"/>
        <v>10.6</v>
      </c>
      <c r="K12" s="16">
        <f>100*J12/$J$26</f>
        <v>5.1707317073170707</v>
      </c>
      <c r="L12" s="2">
        <v>1</v>
      </c>
      <c r="M12" s="16">
        <f>100*L12/$L$26</f>
        <v>2.0833333333333335</v>
      </c>
      <c r="N12" s="2">
        <v>3</v>
      </c>
      <c r="O12" s="16">
        <f>100*N12/$N$26</f>
        <v>4.166666666666667</v>
      </c>
      <c r="P12" s="12">
        <f t="shared" si="2"/>
        <v>0.82731707317073133</v>
      </c>
    </row>
    <row r="13" spans="1:17" x14ac:dyDescent="0.25">
      <c r="A13" t="s">
        <v>25</v>
      </c>
      <c r="B13" s="2">
        <v>4</v>
      </c>
      <c r="C13" s="2">
        <v>2</v>
      </c>
      <c r="D13" s="2">
        <v>2</v>
      </c>
      <c r="E13" s="2">
        <v>1</v>
      </c>
      <c r="F13" s="2">
        <v>1</v>
      </c>
      <c r="G13" s="2">
        <v>2</v>
      </c>
      <c r="H13" s="16">
        <f t="shared" si="3"/>
        <v>3</v>
      </c>
      <c r="I13" s="16">
        <f t="shared" si="0"/>
        <v>1.7999999999999998</v>
      </c>
      <c r="J13" s="16">
        <f t="shared" si="1"/>
        <v>4.8</v>
      </c>
      <c r="K13" s="16">
        <f>100*J13/$J$26</f>
        <v>2.3414634146341453</v>
      </c>
      <c r="L13" s="2">
        <v>2</v>
      </c>
      <c r="M13" s="16">
        <f>100*L13/$L$26</f>
        <v>4.166666666666667</v>
      </c>
      <c r="N13" s="2">
        <v>3</v>
      </c>
      <c r="O13" s="16">
        <f>100*N13/$N$26</f>
        <v>4.166666666666667</v>
      </c>
      <c r="P13" s="12">
        <f t="shared" si="2"/>
        <v>0.28097560975609742</v>
      </c>
    </row>
    <row r="14" spans="1:17" x14ac:dyDescent="0.25">
      <c r="A14" s="14" t="s">
        <v>34</v>
      </c>
      <c r="B14" s="2">
        <v>5</v>
      </c>
      <c r="C14" s="2">
        <v>5</v>
      </c>
      <c r="D14" s="2">
        <v>2</v>
      </c>
      <c r="E14" s="2">
        <v>2</v>
      </c>
      <c r="F14" s="2">
        <v>1</v>
      </c>
      <c r="G14" s="2">
        <v>2</v>
      </c>
      <c r="H14" s="16">
        <f t="shared" si="3"/>
        <v>3.6</v>
      </c>
      <c r="I14" s="16">
        <f t="shared" si="0"/>
        <v>3.8</v>
      </c>
      <c r="J14" s="16">
        <f t="shared" si="1"/>
        <v>7.4</v>
      </c>
      <c r="K14" s="16">
        <f>100*J14/$J$26</f>
        <v>3.6097560975609739</v>
      </c>
      <c r="L14" s="2">
        <v>2</v>
      </c>
      <c r="M14" s="16">
        <f>100*L14/$L$26</f>
        <v>4.166666666666667</v>
      </c>
      <c r="N14" s="2">
        <v>3</v>
      </c>
      <c r="O14" s="16">
        <f>100*N14/$N$26</f>
        <v>4.166666666666667</v>
      </c>
      <c r="P14" s="12">
        <f t="shared" si="2"/>
        <v>0.43317073170731685</v>
      </c>
    </row>
    <row r="15" spans="1:17" x14ac:dyDescent="0.25">
      <c r="A15" s="14" t="s">
        <v>26</v>
      </c>
      <c r="B15" s="2">
        <v>3</v>
      </c>
      <c r="C15" s="2">
        <v>2</v>
      </c>
      <c r="D15" s="2">
        <v>7</v>
      </c>
      <c r="E15" s="2">
        <v>4</v>
      </c>
      <c r="F15" s="2">
        <v>8</v>
      </c>
      <c r="G15" s="2">
        <v>8</v>
      </c>
      <c r="H15" s="16">
        <f t="shared" si="3"/>
        <v>4.8000000000000007</v>
      </c>
      <c r="I15" s="16">
        <f t="shared" si="0"/>
        <v>3.6</v>
      </c>
      <c r="J15" s="16">
        <f t="shared" si="1"/>
        <v>8.4</v>
      </c>
      <c r="K15" s="16">
        <f>100*J15/$J$26</f>
        <v>4.0975609756097544</v>
      </c>
      <c r="L15" s="2">
        <v>3</v>
      </c>
      <c r="M15" s="16">
        <f>100*L15/$L$26</f>
        <v>6.25</v>
      </c>
      <c r="N15" s="2">
        <v>3</v>
      </c>
      <c r="O15" s="16">
        <f>100*N15/$N$26</f>
        <v>4.166666666666667</v>
      </c>
      <c r="P15" s="12">
        <f t="shared" si="2"/>
        <v>0.39336585365853638</v>
      </c>
    </row>
    <row r="16" spans="1:17" x14ac:dyDescent="0.25">
      <c r="A16" s="14" t="s">
        <v>27</v>
      </c>
      <c r="B16" s="2">
        <v>2</v>
      </c>
      <c r="C16" s="2">
        <v>2</v>
      </c>
      <c r="D16" s="2">
        <v>6</v>
      </c>
      <c r="E16" s="2">
        <v>3</v>
      </c>
      <c r="F16" s="2">
        <v>7</v>
      </c>
      <c r="G16" s="2">
        <v>6</v>
      </c>
      <c r="H16" s="16">
        <f t="shared" si="3"/>
        <v>3.8</v>
      </c>
      <c r="I16" s="16">
        <f t="shared" si="0"/>
        <v>3</v>
      </c>
      <c r="J16" s="16">
        <f t="shared" si="1"/>
        <v>6.8</v>
      </c>
      <c r="K16" s="16">
        <f>100*J16/$J$26</f>
        <v>3.3170731707317058</v>
      </c>
      <c r="L16" s="2">
        <v>2</v>
      </c>
      <c r="M16" s="16">
        <f>100*L16/$L$26</f>
        <v>4.166666666666667</v>
      </c>
      <c r="N16" s="2">
        <v>4</v>
      </c>
      <c r="O16" s="16">
        <f>100*N16/$N$26</f>
        <v>5.5555555555555554</v>
      </c>
      <c r="P16" s="12">
        <f t="shared" si="2"/>
        <v>0.34118466898954691</v>
      </c>
    </row>
    <row r="17" spans="1:16" x14ac:dyDescent="0.25">
      <c r="A17" s="14" t="s">
        <v>28</v>
      </c>
      <c r="B17" s="2">
        <v>1</v>
      </c>
      <c r="C17" s="2">
        <v>2</v>
      </c>
      <c r="D17" s="2">
        <v>6</v>
      </c>
      <c r="E17" s="2">
        <v>2</v>
      </c>
      <c r="F17" s="2">
        <v>5</v>
      </c>
      <c r="G17" s="2">
        <v>7</v>
      </c>
      <c r="H17" s="16">
        <f t="shared" si="3"/>
        <v>2.8</v>
      </c>
      <c r="I17" s="16">
        <f t="shared" si="0"/>
        <v>3</v>
      </c>
      <c r="J17" s="16">
        <f t="shared" si="1"/>
        <v>5.8</v>
      </c>
      <c r="K17" s="16">
        <f>100*J17/$J$26</f>
        <v>2.8292682926829258</v>
      </c>
      <c r="L17" s="2">
        <v>2</v>
      </c>
      <c r="M17" s="16">
        <f>100*L17/$L$26</f>
        <v>4.166666666666667</v>
      </c>
      <c r="N17" s="2">
        <v>2</v>
      </c>
      <c r="O17" s="16">
        <f>100*N17/$N$26</f>
        <v>2.7777777777777777</v>
      </c>
      <c r="P17" s="12">
        <f t="shared" si="2"/>
        <v>0.40741463414634133</v>
      </c>
    </row>
    <row r="18" spans="1:16" x14ac:dyDescent="0.25">
      <c r="A18" s="14" t="s">
        <v>29</v>
      </c>
      <c r="B18" s="2">
        <v>2</v>
      </c>
      <c r="C18" s="2">
        <v>7</v>
      </c>
      <c r="D18" s="2">
        <v>5</v>
      </c>
      <c r="E18" s="2">
        <v>4</v>
      </c>
      <c r="F18" s="2">
        <v>8</v>
      </c>
      <c r="G18" s="2">
        <v>8</v>
      </c>
      <c r="H18" s="16">
        <f t="shared" si="3"/>
        <v>3.8000000000000003</v>
      </c>
      <c r="I18" s="16">
        <f t="shared" si="0"/>
        <v>6.6</v>
      </c>
      <c r="J18" s="16">
        <f t="shared" si="1"/>
        <v>10.4</v>
      </c>
      <c r="K18" s="16">
        <f>100*J18/$J$26</f>
        <v>5.0731707317073154</v>
      </c>
      <c r="L18" s="2">
        <v>1</v>
      </c>
      <c r="M18" s="16">
        <f>100*L18/$L$26</f>
        <v>2.0833333333333335</v>
      </c>
      <c r="N18" s="2">
        <v>1</v>
      </c>
      <c r="O18" s="16">
        <f>100*N18/$N$26</f>
        <v>1.3888888888888888</v>
      </c>
      <c r="P18" s="12">
        <f t="shared" si="2"/>
        <v>1.4610731707317068</v>
      </c>
    </row>
    <row r="19" spans="1:16" x14ac:dyDescent="0.25">
      <c r="A19" s="18" t="s">
        <v>32</v>
      </c>
      <c r="B19" s="2">
        <v>3</v>
      </c>
      <c r="C19" s="2">
        <v>2</v>
      </c>
      <c r="D19" s="2">
        <v>7</v>
      </c>
      <c r="E19" s="2">
        <v>4</v>
      </c>
      <c r="F19" s="2">
        <v>8</v>
      </c>
      <c r="G19" s="2">
        <v>8</v>
      </c>
      <c r="H19" s="16">
        <f>B19*$B$1/($B$1+$D$1+$F$1)+D19*$D$1/($B$1+$D$1+$F$1)+F19*$F$1/($B$1+$D$1+$F$1)</f>
        <v>4.8000000000000007</v>
      </c>
      <c r="I19" s="16">
        <f t="shared" si="0"/>
        <v>3.6</v>
      </c>
      <c r="J19" s="16">
        <f t="shared" si="1"/>
        <v>8.4</v>
      </c>
      <c r="K19" s="16">
        <f>100*J19/$J$26</f>
        <v>4.0975609756097544</v>
      </c>
      <c r="L19" s="2">
        <v>3</v>
      </c>
      <c r="M19" s="16">
        <f>100*L19/$L$26</f>
        <v>6.25</v>
      </c>
      <c r="N19" s="2">
        <v>3</v>
      </c>
      <c r="O19" s="16">
        <f>100*N19/$N$26</f>
        <v>4.166666666666667</v>
      </c>
      <c r="P19" s="12">
        <f t="shared" si="2"/>
        <v>0.39336585365853638</v>
      </c>
    </row>
    <row r="20" spans="1:16" x14ac:dyDescent="0.25">
      <c r="A20" s="18" t="s">
        <v>33</v>
      </c>
      <c r="B20" s="2">
        <v>2</v>
      </c>
      <c r="C20" s="2">
        <v>2</v>
      </c>
      <c r="D20" s="2">
        <v>6</v>
      </c>
      <c r="E20" s="2">
        <v>3</v>
      </c>
      <c r="F20" s="2">
        <v>7</v>
      </c>
      <c r="G20" s="2">
        <v>6</v>
      </c>
      <c r="H20" s="16">
        <f t="shared" si="3"/>
        <v>3.8</v>
      </c>
      <c r="I20" s="16">
        <f t="shared" si="0"/>
        <v>3</v>
      </c>
      <c r="J20" s="16">
        <f t="shared" si="1"/>
        <v>6.8</v>
      </c>
      <c r="K20" s="16">
        <f>100*J20/$J$26</f>
        <v>3.3170731707317058</v>
      </c>
      <c r="L20" s="2">
        <v>2</v>
      </c>
      <c r="M20" s="16">
        <f>100*L20/$L$26</f>
        <v>4.166666666666667</v>
      </c>
      <c r="N20" s="2">
        <v>4</v>
      </c>
      <c r="O20" s="16">
        <f>100*N20/$N$26</f>
        <v>5.5555555555555554</v>
      </c>
      <c r="P20" s="12">
        <f t="shared" si="2"/>
        <v>0.34118466898954691</v>
      </c>
    </row>
    <row r="21" spans="1:16" x14ac:dyDescent="0.25">
      <c r="A21" s="17" t="s">
        <v>30</v>
      </c>
      <c r="B21" s="2">
        <v>1</v>
      </c>
      <c r="C21" s="2">
        <v>2</v>
      </c>
      <c r="D21" s="2">
        <v>6</v>
      </c>
      <c r="E21" s="2">
        <v>2</v>
      </c>
      <c r="F21" s="2">
        <v>5</v>
      </c>
      <c r="G21" s="2">
        <v>7</v>
      </c>
      <c r="H21" s="16">
        <f t="shared" si="3"/>
        <v>2.8</v>
      </c>
      <c r="I21" s="16">
        <f t="shared" si="0"/>
        <v>3</v>
      </c>
      <c r="J21" s="16">
        <f t="shared" si="1"/>
        <v>5.8</v>
      </c>
      <c r="K21" s="16">
        <f>100*J21/$J$26</f>
        <v>2.8292682926829258</v>
      </c>
      <c r="L21" s="2">
        <v>2</v>
      </c>
      <c r="M21" s="16">
        <f>100*L21/$L$26</f>
        <v>4.166666666666667</v>
      </c>
      <c r="N21" s="2">
        <v>2</v>
      </c>
      <c r="O21" s="16">
        <f>100*N21/$N$26</f>
        <v>2.7777777777777777</v>
      </c>
      <c r="P21" s="12">
        <f t="shared" si="2"/>
        <v>0.40741463414634133</v>
      </c>
    </row>
    <row r="22" spans="1:16" x14ac:dyDescent="0.25">
      <c r="A22" s="17" t="s">
        <v>31</v>
      </c>
      <c r="B22" s="2">
        <v>2</v>
      </c>
      <c r="C22" s="2">
        <v>7</v>
      </c>
      <c r="D22" s="2">
        <v>5</v>
      </c>
      <c r="E22" s="2">
        <v>4</v>
      </c>
      <c r="F22" s="2">
        <v>8</v>
      </c>
      <c r="G22" s="2">
        <v>8</v>
      </c>
      <c r="H22" s="16">
        <f t="shared" si="3"/>
        <v>3.8000000000000003</v>
      </c>
      <c r="I22" s="16">
        <f t="shared" si="0"/>
        <v>6.6</v>
      </c>
      <c r="J22" s="16">
        <f t="shared" si="1"/>
        <v>10.4</v>
      </c>
      <c r="K22" s="16">
        <f>100*J22/$J$26</f>
        <v>5.0731707317073154</v>
      </c>
      <c r="L22" s="2">
        <v>1</v>
      </c>
      <c r="M22" s="16">
        <f>100*L22/$L$26</f>
        <v>2.0833333333333335</v>
      </c>
      <c r="N22" s="2">
        <v>1</v>
      </c>
      <c r="O22" s="16">
        <f>100*N22/$N$26</f>
        <v>1.3888888888888888</v>
      </c>
      <c r="P22" s="12">
        <f t="shared" si="2"/>
        <v>1.4610731707317068</v>
      </c>
    </row>
    <row r="23" spans="1:16" x14ac:dyDescent="0.25">
      <c r="A23" s="17" t="s">
        <v>35</v>
      </c>
      <c r="B23" s="2">
        <v>4</v>
      </c>
      <c r="C23" s="2">
        <v>5</v>
      </c>
      <c r="D23" s="2">
        <v>4</v>
      </c>
      <c r="E23" s="2">
        <v>5</v>
      </c>
      <c r="F23" s="2">
        <v>2</v>
      </c>
      <c r="G23" s="2">
        <v>2</v>
      </c>
      <c r="H23" s="16">
        <f t="shared" si="3"/>
        <v>3.6</v>
      </c>
      <c r="I23" s="16">
        <f t="shared" si="0"/>
        <v>4.4000000000000004</v>
      </c>
      <c r="J23" s="16">
        <f t="shared" si="1"/>
        <v>8</v>
      </c>
      <c r="K23" s="16">
        <f>100*J23/$J$26</f>
        <v>3.9024390243902425</v>
      </c>
      <c r="L23" s="2">
        <v>1</v>
      </c>
      <c r="M23" s="16">
        <f>100*L23/$L$26</f>
        <v>2.0833333333333335</v>
      </c>
      <c r="N23" s="2">
        <v>4</v>
      </c>
      <c r="O23" s="16">
        <f>100*N23/$N$26</f>
        <v>5.5555555555555554</v>
      </c>
      <c r="P23" s="12">
        <f t="shared" si="2"/>
        <v>0.51086474501108625</v>
      </c>
    </row>
    <row r="24" spans="1:16" x14ac:dyDescent="0.25">
      <c r="A24" s="17" t="s">
        <v>36</v>
      </c>
      <c r="B24" s="2">
        <v>5</v>
      </c>
      <c r="C24" s="2">
        <v>6</v>
      </c>
      <c r="D24" s="2">
        <v>5</v>
      </c>
      <c r="E24" s="2">
        <v>2</v>
      </c>
      <c r="F24" s="2">
        <v>2</v>
      </c>
      <c r="G24" s="2">
        <v>2</v>
      </c>
      <c r="H24" s="16">
        <f t="shared" si="3"/>
        <v>4.4000000000000004</v>
      </c>
      <c r="I24" s="16">
        <f t="shared" si="0"/>
        <v>4.4000000000000004</v>
      </c>
      <c r="J24" s="16">
        <f t="shared" si="1"/>
        <v>8.8000000000000007</v>
      </c>
      <c r="K24" s="16">
        <f>100*J24/$J$26</f>
        <v>4.2926829268292668</v>
      </c>
      <c r="L24" s="2">
        <v>1</v>
      </c>
      <c r="M24" s="16">
        <f>100*L24/$L$26</f>
        <v>2.0833333333333335</v>
      </c>
      <c r="N24" s="2">
        <v>3</v>
      </c>
      <c r="O24" s="16">
        <f>100*N24/$N$26</f>
        <v>4.166666666666667</v>
      </c>
      <c r="P24" s="12">
        <f t="shared" si="2"/>
        <v>0.68682926829268265</v>
      </c>
    </row>
    <row r="25" spans="1:16" x14ac:dyDescent="0.25">
      <c r="A25" s="17" t="s">
        <v>37</v>
      </c>
      <c r="B25" s="2">
        <v>7</v>
      </c>
      <c r="C25" s="2">
        <v>6</v>
      </c>
      <c r="D25" s="2">
        <v>5</v>
      </c>
      <c r="E25" s="2">
        <v>7</v>
      </c>
      <c r="F25" s="2">
        <v>5</v>
      </c>
      <c r="G25" s="2">
        <v>3</v>
      </c>
      <c r="H25" s="16">
        <f t="shared" si="3"/>
        <v>6.2</v>
      </c>
      <c r="I25" s="16">
        <f t="shared" si="0"/>
        <v>5.6</v>
      </c>
      <c r="J25" s="16">
        <f t="shared" si="1"/>
        <v>11.8</v>
      </c>
      <c r="K25" s="16">
        <f>100*J25/$J$26</f>
        <v>5.7560975609756078</v>
      </c>
      <c r="L25" s="2">
        <v>1</v>
      </c>
      <c r="M25" s="16">
        <f>100*L25/$L$26</f>
        <v>2.0833333333333335</v>
      </c>
      <c r="N25" s="2">
        <v>4</v>
      </c>
      <c r="O25" s="16">
        <f>100*N25/$N$26</f>
        <v>5.5555555555555554</v>
      </c>
      <c r="P25" s="12">
        <f>K25/(M25*$L$1+O25*$N$1)</f>
        <v>0.75352549889135223</v>
      </c>
    </row>
    <row r="26" spans="1:16" x14ac:dyDescent="0.25">
      <c r="A26" s="7" t="s">
        <v>11</v>
      </c>
      <c r="B26" s="8">
        <f>SUM(B4:B25)</f>
        <v>106</v>
      </c>
      <c r="C26" s="8">
        <f>SUM(C4:C25)</f>
        <v>106</v>
      </c>
      <c r="D26" s="8">
        <f>SUM(D4:D25)</f>
        <v>104</v>
      </c>
      <c r="E26" s="8">
        <f>SUM(E4:E25)</f>
        <v>84</v>
      </c>
      <c r="F26" s="8">
        <f>SUM(F4:F25)</f>
        <v>99</v>
      </c>
      <c r="G26" s="8">
        <f>SUM(G4:G25)</f>
        <v>102</v>
      </c>
      <c r="H26" s="9">
        <f t="shared" ref="B26:O26" si="4">SUM(H4:H25)</f>
        <v>104.19999999999997</v>
      </c>
      <c r="I26" s="9">
        <f t="shared" si="4"/>
        <v>100.79999999999998</v>
      </c>
      <c r="J26" s="9">
        <f t="shared" si="4"/>
        <v>205.00000000000009</v>
      </c>
      <c r="K26" s="9">
        <f t="shared" si="4"/>
        <v>99.999999999999972</v>
      </c>
      <c r="L26" s="8">
        <f t="shared" si="4"/>
        <v>48</v>
      </c>
      <c r="M26" s="9">
        <f t="shared" si="4"/>
        <v>99.999999999999986</v>
      </c>
      <c r="N26" s="8">
        <f t="shared" si="4"/>
        <v>72</v>
      </c>
      <c r="O26" s="9">
        <f t="shared" si="4"/>
        <v>99.999999999999972</v>
      </c>
      <c r="P26" s="13"/>
    </row>
    <row r="27" spans="1:16" x14ac:dyDescent="0.25">
      <c r="B27" s="4"/>
      <c r="C27" s="4"/>
      <c r="D27" s="4"/>
      <c r="E27" s="4"/>
      <c r="F27" s="4"/>
      <c r="G27" s="4"/>
    </row>
    <row r="28" spans="1:16" x14ac:dyDescent="0.25">
      <c r="B28" s="4"/>
      <c r="C28" s="4"/>
      <c r="D28" s="4"/>
      <c r="E28" s="4"/>
      <c r="F28" s="4"/>
      <c r="G28" s="4"/>
    </row>
    <row r="29" spans="1:16" x14ac:dyDescent="0.25">
      <c r="B29" s="4"/>
      <c r="C29" s="4"/>
      <c r="D29" s="4"/>
      <c r="E29" s="4"/>
      <c r="F29" s="4"/>
      <c r="G29" s="4"/>
    </row>
    <row r="30" spans="1:16" x14ac:dyDescent="0.25">
      <c r="B30" s="4"/>
      <c r="C30" s="4"/>
      <c r="D30" s="4"/>
      <c r="E30" s="4"/>
      <c r="F30" s="4"/>
      <c r="G30" s="4"/>
    </row>
    <row r="31" spans="1:16" x14ac:dyDescent="0.25">
      <c r="B31" s="4"/>
      <c r="C31" s="4"/>
      <c r="D31" s="4"/>
      <c r="E31" s="4"/>
      <c r="F31" s="4"/>
      <c r="G31" s="4"/>
    </row>
    <row r="32" spans="1:16" x14ac:dyDescent="0.25">
      <c r="B32" s="4"/>
      <c r="C32" s="4"/>
      <c r="D32" s="4"/>
      <c r="E32" s="4"/>
      <c r="F32" s="4"/>
      <c r="G32" s="4"/>
    </row>
    <row r="33" spans="2:7" x14ac:dyDescent="0.25">
      <c r="B33" s="4"/>
      <c r="C33" s="4"/>
      <c r="D33" s="4"/>
      <c r="E33" s="4"/>
      <c r="F33" s="4"/>
      <c r="G33" s="4"/>
    </row>
    <row r="34" spans="2:7" x14ac:dyDescent="0.25">
      <c r="B34" s="4"/>
      <c r="C34" s="4"/>
      <c r="D34" s="4"/>
      <c r="E34" s="4"/>
      <c r="F34" s="4"/>
      <c r="G34" s="4"/>
    </row>
  </sheetData>
  <mergeCells count="6">
    <mergeCell ref="B2:C2"/>
    <mergeCell ref="D2:E2"/>
    <mergeCell ref="F2:G2"/>
    <mergeCell ref="B1:C1"/>
    <mergeCell ref="D1:E1"/>
    <mergeCell ref="F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HMS</vt:lpstr>
      <vt:lpstr>Multiple Stakeholders</vt:lpstr>
    </vt:vector>
  </TitlesOfParts>
  <Company>Process Impact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Prioritization Spreadsheet</dc:title>
  <dc:creator>Karl Wiegers</dc:creator>
  <cp:lastModifiedBy>Admin</cp:lastModifiedBy>
  <cp:lastPrinted>2013-06-12T03:27:18Z</cp:lastPrinted>
  <dcterms:created xsi:type="dcterms:W3CDTF">1999-01-18T14:34:18Z</dcterms:created>
  <dcterms:modified xsi:type="dcterms:W3CDTF">2021-10-31T20:31:59Z</dcterms:modified>
</cp:coreProperties>
</file>