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Projects\fastrack\Investment\"/>
    </mc:Choice>
  </mc:AlternateContent>
  <xr:revisionPtr revIDLastSave="0" documentId="13_ncr:1_{09B783BA-E079-41C1-BEDE-0E5FAECF6E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持有及观望基金" sheetId="3" r:id="rId1"/>
    <sheet name="已卖出基金" sheetId="1" r:id="rId2"/>
    <sheet name="股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  <c r="E2" i="1"/>
  <c r="E5" i="1"/>
  <c r="I2" i="3"/>
  <c r="L2" i="3" s="1"/>
  <c r="I4" i="3"/>
  <c r="L4" i="3" s="1"/>
  <c r="L5" i="3"/>
  <c r="L6" i="3"/>
  <c r="L3" i="3"/>
  <c r="E4" i="1"/>
</calcChain>
</file>

<file path=xl/sharedStrings.xml><?xml version="1.0" encoding="utf-8"?>
<sst xmlns="http://schemas.openxmlformats.org/spreadsheetml/2006/main" count="123" uniqueCount="76">
  <si>
    <t>类型</t>
  </si>
  <si>
    <t>名称</t>
  </si>
  <si>
    <t>买入净值</t>
  </si>
  <si>
    <t>卖出净值</t>
  </si>
  <si>
    <t>卖出时间</t>
  </si>
  <si>
    <t>买入时间</t>
  </si>
  <si>
    <t>卖出份额</t>
  </si>
  <si>
    <t>广发纳斯达克100ETF联接(QDII)A</t>
  </si>
  <si>
    <t>编码</t>
  </si>
  <si>
    <t>风险级别</t>
  </si>
  <si>
    <t>中高</t>
  </si>
  <si>
    <t>到账金额</t>
  </si>
  <si>
    <t>债券</t>
  </si>
  <si>
    <t>中低</t>
  </si>
  <si>
    <t>000305</t>
  </si>
  <si>
    <t>270042</t>
  </si>
  <si>
    <t>中银中高等级债券A</t>
  </si>
  <si>
    <t>006327</t>
  </si>
  <si>
    <t>易方达中证海外中国互联网50ETF联接(QDII)A</t>
  </si>
  <si>
    <t>跟踪指数</t>
  </si>
  <si>
    <t>持有份额</t>
  </si>
  <si>
    <t>持仓成本</t>
  </si>
  <si>
    <t>161725</t>
  </si>
  <si>
    <t>招商中证白酒指数(LOF)A</t>
  </si>
  <si>
    <t>167301</t>
  </si>
  <si>
    <t>方正富邦中证保险主题指数(LOF)A</t>
  </si>
  <si>
    <t>H30533</t>
  </si>
  <si>
    <t>519945</t>
  </si>
  <si>
    <t>长信福安纯债半年定期开放债券A</t>
  </si>
  <si>
    <t>债券型</t>
  </si>
  <si>
    <t>高</t>
  </si>
  <si>
    <t>指数型-股票</t>
  </si>
  <si>
    <t>QDII</t>
  </si>
  <si>
    <t>PE</t>
  </si>
  <si>
    <t>PE百分位</t>
  </si>
  <si>
    <t>ROE</t>
  </si>
  <si>
    <t>PB</t>
  </si>
  <si>
    <t>PB百分位</t>
  </si>
  <si>
    <t>更新时间</t>
  </si>
  <si>
    <t>现值</t>
  </si>
  <si>
    <t>盈利金额</t>
  </si>
  <si>
    <t>状态</t>
  </si>
  <si>
    <t>持有</t>
  </si>
  <si>
    <t>003095</t>
  </si>
  <si>
    <t>中欧医疗健康混合A</t>
  </si>
  <si>
    <t>混合型-偏股</t>
  </si>
  <si>
    <t>观望</t>
  </si>
  <si>
    <t>040046</t>
  </si>
  <si>
    <t>华安纳斯达克100ETF联接(QDII)A</t>
  </si>
  <si>
    <t>NDX100</t>
  </si>
  <si>
    <t>天弘中证光伏产业指数A</t>
  </si>
  <si>
    <t>011102</t>
  </si>
  <si>
    <t>513050</t>
  </si>
  <si>
    <t>中概互联网ETF</t>
  </si>
  <si>
    <t>场内场外</t>
  </si>
  <si>
    <t>场内</t>
  </si>
  <si>
    <t>场外</t>
  </si>
  <si>
    <t>110020</t>
  </si>
  <si>
    <t>易方达沪深300ETF联接A</t>
  </si>
  <si>
    <t>001469</t>
  </si>
  <si>
    <t>广发中证全指金融地产ETF联接A</t>
  </si>
  <si>
    <t>卖出手续费</t>
  </si>
  <si>
    <t>国联安中证全指半导体产品与设备ETF联接A</t>
  </si>
  <si>
    <t>007300</t>
  </si>
  <si>
    <t>混合型-股票</t>
  </si>
  <si>
    <t>模拟</t>
  </si>
  <si>
    <t>300750</t>
  </si>
  <si>
    <t>宁德时代</t>
  </si>
  <si>
    <t>成交均价</t>
  </si>
  <si>
    <t>成交数量</t>
  </si>
  <si>
    <t>买入手续费</t>
  </si>
  <si>
    <t>成交金额</t>
  </si>
  <si>
    <t>道道全</t>
  </si>
  <si>
    <t>002852</t>
  </si>
  <si>
    <t>000858</t>
  </si>
  <si>
    <t>五粮液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</si>
</sst>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新宋体"/>
      <family val="3"/>
      <charset val="134"/>
    </font>
    <font>
      <b/>
      <sz val="14"/>
      <color theme="1"/>
      <name val="新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F9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D2D7-4973-4A3A-AC78-F65D7BF38C1E}">
  <dimension ref="A1:R8"/>
  <sheetViews>
    <sheetView tabSelected="1" workbookViewId="0">
      <selection activeCell="F14" sqref="F14"/>
    </sheetView>
  </sheetViews>
  <sheetFormatPr defaultRowHeight="19.5" x14ac:dyDescent="0.3"/>
  <cols>
    <col min="1" max="1" width="8" style="2" customWidth="1"/>
    <col min="2" max="2" width="12.28515625" style="2" customWidth="1"/>
    <col min="3" max="3" width="17.140625" style="2" customWidth="1"/>
    <col min="4" max="4" width="14.28515625" style="2" customWidth="1"/>
    <col min="5" max="5" width="10.7109375" style="12" customWidth="1"/>
    <col min="6" max="6" width="58.7109375" style="2" customWidth="1"/>
    <col min="7" max="7" width="13.5703125" style="15" customWidth="1"/>
    <col min="8" max="8" width="15.28515625" style="9" customWidth="1"/>
    <col min="9" max="9" width="13.5703125" style="2" customWidth="1"/>
    <col min="10" max="10" width="15.7109375" style="24" customWidth="1"/>
    <col min="11" max="11" width="13.5703125" style="15" customWidth="1"/>
    <col min="12" max="12" width="13.5703125" style="9" customWidth="1"/>
    <col min="13" max="13" width="14.28515625" style="2" customWidth="1"/>
    <col min="14" max="14" width="8.42578125" style="21" customWidth="1"/>
    <col min="15" max="15" width="13.7109375" style="21" customWidth="1"/>
    <col min="16" max="16" width="7.7109375" style="21" customWidth="1"/>
    <col min="17" max="17" width="13.7109375" style="21" customWidth="1"/>
    <col min="18" max="18" width="9.7109375" style="21" bestFit="1" customWidth="1"/>
  </cols>
  <sheetData>
    <row r="1" spans="1:18" ht="18.75" x14ac:dyDescent="0.25">
      <c r="A1" s="1" t="s">
        <v>41</v>
      </c>
      <c r="B1" s="1" t="s">
        <v>54</v>
      </c>
      <c r="C1" s="1" t="s">
        <v>0</v>
      </c>
      <c r="D1" s="1" t="s">
        <v>9</v>
      </c>
      <c r="E1" s="10" t="s">
        <v>8</v>
      </c>
      <c r="F1" s="1" t="s">
        <v>1</v>
      </c>
      <c r="G1" s="13" t="s">
        <v>2</v>
      </c>
      <c r="H1" s="7" t="s">
        <v>20</v>
      </c>
      <c r="I1" s="18" t="s">
        <v>21</v>
      </c>
      <c r="J1" s="22" t="s">
        <v>38</v>
      </c>
      <c r="K1" s="13" t="s">
        <v>39</v>
      </c>
      <c r="L1" s="25" t="s">
        <v>40</v>
      </c>
      <c r="M1" s="18" t="s">
        <v>19</v>
      </c>
      <c r="N1" s="17" t="s">
        <v>33</v>
      </c>
      <c r="O1" s="17" t="s">
        <v>34</v>
      </c>
      <c r="P1" s="17" t="s">
        <v>36</v>
      </c>
      <c r="Q1" s="17" t="s">
        <v>37</v>
      </c>
      <c r="R1" s="17" t="s">
        <v>35</v>
      </c>
    </row>
    <row r="2" spans="1:18" x14ac:dyDescent="0.3">
      <c r="A2" s="3" t="s">
        <v>42</v>
      </c>
      <c r="B2" s="3" t="s">
        <v>55</v>
      </c>
      <c r="C2" s="3" t="s">
        <v>32</v>
      </c>
      <c r="D2" s="3" t="s">
        <v>30</v>
      </c>
      <c r="E2" s="11" t="s">
        <v>52</v>
      </c>
      <c r="F2" s="3" t="s">
        <v>53</v>
      </c>
      <c r="G2" s="14">
        <v>1.7230000000000001</v>
      </c>
      <c r="H2" s="8">
        <v>2400</v>
      </c>
      <c r="I2" s="8">
        <f>H2*G2</f>
        <v>4135.2</v>
      </c>
      <c r="J2" s="23">
        <v>45147</v>
      </c>
      <c r="K2" s="14">
        <v>1.0840000000000001</v>
      </c>
      <c r="L2" s="8">
        <f>K2*H2-I2</f>
        <v>-1533.5999999999995</v>
      </c>
      <c r="M2" s="3" t="s">
        <v>26</v>
      </c>
      <c r="N2" s="19"/>
      <c r="O2" s="20"/>
      <c r="P2" s="19"/>
      <c r="Q2" s="20"/>
      <c r="R2" s="20">
        <v>5.7200000000000001E-2</v>
      </c>
    </row>
    <row r="3" spans="1:18" x14ac:dyDescent="0.3">
      <c r="A3" s="3" t="s">
        <v>42</v>
      </c>
      <c r="B3" s="3" t="s">
        <v>56</v>
      </c>
      <c r="C3" s="3" t="s">
        <v>32</v>
      </c>
      <c r="D3" s="3" t="s">
        <v>30</v>
      </c>
      <c r="E3" s="11" t="s">
        <v>17</v>
      </c>
      <c r="F3" s="3" t="s">
        <v>18</v>
      </c>
      <c r="G3" s="14">
        <v>0.98</v>
      </c>
      <c r="H3" s="8">
        <v>31121.599999999999</v>
      </c>
      <c r="I3" s="8">
        <v>30500</v>
      </c>
      <c r="J3" s="23">
        <v>45147</v>
      </c>
      <c r="K3" s="14">
        <v>0.84599999999999997</v>
      </c>
      <c r="L3" s="8">
        <f>K3*H3-I3</f>
        <v>-4171.126400000001</v>
      </c>
      <c r="M3" s="3" t="s">
        <v>26</v>
      </c>
      <c r="N3" s="19"/>
      <c r="O3" s="20"/>
      <c r="P3" s="19"/>
      <c r="Q3" s="20"/>
      <c r="R3" s="20">
        <v>5.7200000000000001E-2</v>
      </c>
    </row>
    <row r="4" spans="1:18" x14ac:dyDescent="0.3">
      <c r="A4" s="3" t="s">
        <v>42</v>
      </c>
      <c r="B4" s="3" t="s">
        <v>56</v>
      </c>
      <c r="C4" s="3" t="s">
        <v>31</v>
      </c>
      <c r="D4" s="3" t="s">
        <v>30</v>
      </c>
      <c r="E4" s="11" t="s">
        <v>22</v>
      </c>
      <c r="F4" s="3" t="s">
        <v>23</v>
      </c>
      <c r="G4" s="14">
        <v>1.1259999999999999</v>
      </c>
      <c r="H4" s="8">
        <v>9270.17</v>
      </c>
      <c r="I4" s="3">
        <f>G4*H4</f>
        <v>10438.21142</v>
      </c>
      <c r="J4" s="23">
        <v>45147</v>
      </c>
      <c r="K4" s="14">
        <v>1.1275999999999999</v>
      </c>
      <c r="L4" s="8">
        <f t="shared" ref="L4:L6" si="0">K4*H4-I4</f>
        <v>14.832271999999648</v>
      </c>
      <c r="M4" s="3">
        <v>399997</v>
      </c>
      <c r="N4" s="19">
        <v>31.22</v>
      </c>
      <c r="O4" s="20">
        <v>0.47420000000000001</v>
      </c>
      <c r="P4" s="19"/>
      <c r="Q4" s="19"/>
      <c r="R4" s="20">
        <v>0.26569999999999999</v>
      </c>
    </row>
    <row r="5" spans="1:18" x14ac:dyDescent="0.3">
      <c r="A5" s="3" t="s">
        <v>42</v>
      </c>
      <c r="B5" s="3" t="s">
        <v>56</v>
      </c>
      <c r="C5" s="3" t="s">
        <v>31</v>
      </c>
      <c r="D5" s="3" t="s">
        <v>30</v>
      </c>
      <c r="E5" s="11" t="s">
        <v>24</v>
      </c>
      <c r="F5" s="3" t="s">
        <v>25</v>
      </c>
      <c r="G5" s="14">
        <v>0.87070000000000003</v>
      </c>
      <c r="H5" s="8">
        <v>3445.52</v>
      </c>
      <c r="I5" s="3">
        <v>3000</v>
      </c>
      <c r="J5" s="23">
        <v>45147</v>
      </c>
      <c r="K5" s="14">
        <v>0.86699999999999999</v>
      </c>
      <c r="L5" s="8">
        <f t="shared" si="0"/>
        <v>-12.734159999999974</v>
      </c>
      <c r="M5" s="3">
        <v>309809</v>
      </c>
      <c r="N5" s="19"/>
      <c r="O5" s="19"/>
      <c r="P5" s="19">
        <v>0.69</v>
      </c>
      <c r="Q5" s="20">
        <v>0.12180000000000001</v>
      </c>
      <c r="R5" s="20">
        <v>0.10349999999999999</v>
      </c>
    </row>
    <row r="6" spans="1:18" x14ac:dyDescent="0.3">
      <c r="A6" s="3" t="s">
        <v>42</v>
      </c>
      <c r="B6" s="3" t="s">
        <v>56</v>
      </c>
      <c r="C6" s="3" t="s">
        <v>29</v>
      </c>
      <c r="D6" s="3" t="s">
        <v>13</v>
      </c>
      <c r="E6" s="11" t="s">
        <v>27</v>
      </c>
      <c r="F6" s="3" t="s">
        <v>28</v>
      </c>
      <c r="G6" s="14">
        <v>1.0680000000000001</v>
      </c>
      <c r="H6" s="8">
        <v>56177.65</v>
      </c>
      <c r="I6" s="3">
        <v>60000</v>
      </c>
      <c r="J6" s="23">
        <v>45147</v>
      </c>
      <c r="K6" s="14">
        <v>1.0720000000000001</v>
      </c>
      <c r="L6" s="8">
        <f t="shared" si="0"/>
        <v>222.44080000000395</v>
      </c>
      <c r="M6" s="3"/>
      <c r="N6" s="19"/>
      <c r="O6" s="19"/>
      <c r="P6" s="19"/>
      <c r="Q6" s="19"/>
      <c r="R6" s="19"/>
    </row>
    <row r="7" spans="1:18" x14ac:dyDescent="0.3">
      <c r="A7" s="3" t="s">
        <v>46</v>
      </c>
      <c r="B7" s="3" t="s">
        <v>56</v>
      </c>
      <c r="C7" s="3" t="s">
        <v>32</v>
      </c>
      <c r="D7" s="3" t="s">
        <v>30</v>
      </c>
      <c r="E7" s="11" t="s">
        <v>47</v>
      </c>
      <c r="F7" s="3" t="s">
        <v>48</v>
      </c>
      <c r="G7" s="14"/>
      <c r="H7" s="8"/>
      <c r="I7" s="8"/>
      <c r="J7" s="23">
        <v>45147</v>
      </c>
      <c r="K7" s="14">
        <v>4.8090000000000002</v>
      </c>
      <c r="L7" s="8"/>
      <c r="M7" s="3" t="s">
        <v>49</v>
      </c>
      <c r="N7" s="19"/>
      <c r="O7" s="20"/>
      <c r="P7" s="19"/>
      <c r="Q7" s="20"/>
      <c r="R7" s="20"/>
    </row>
    <row r="8" spans="1:18" x14ac:dyDescent="0.3">
      <c r="A8" s="3" t="s">
        <v>46</v>
      </c>
      <c r="B8" s="3" t="s">
        <v>56</v>
      </c>
      <c r="C8" s="3" t="s">
        <v>31</v>
      </c>
      <c r="D8" s="3" t="s">
        <v>30</v>
      </c>
      <c r="E8" s="11" t="s">
        <v>51</v>
      </c>
      <c r="F8" s="3" t="s">
        <v>50</v>
      </c>
      <c r="G8" s="14"/>
      <c r="H8" s="8"/>
      <c r="I8" s="8"/>
      <c r="J8" s="23">
        <v>45147</v>
      </c>
      <c r="K8" s="14">
        <v>0.9657</v>
      </c>
      <c r="L8" s="8"/>
      <c r="M8" s="3">
        <v>931151</v>
      </c>
      <c r="N8" s="19">
        <v>15.64</v>
      </c>
      <c r="O8" s="20">
        <v>3.7100000000000001E-2</v>
      </c>
      <c r="P8" s="19"/>
      <c r="Q8" s="20"/>
      <c r="R8" s="20">
        <v>0.19320000000000001</v>
      </c>
    </row>
  </sheetData>
  <conditionalFormatting sqref="L3:L1048576">
    <cfRule type="cellIs" dxfId="21" priority="17" operator="lessThan">
      <formula>0</formula>
    </cfRule>
    <cfRule type="cellIs" dxfId="20" priority="18" operator="greaterThan">
      <formula>0</formula>
    </cfRule>
  </conditionalFormatting>
  <conditionalFormatting sqref="A1:B1 A3:B1048576">
    <cfRule type="cellIs" dxfId="19" priority="15" operator="equal">
      <formula>"观望"</formula>
    </cfRule>
    <cfRule type="cellIs" dxfId="18" priority="16" operator="equal">
      <formula>"持有"</formula>
    </cfRule>
  </conditionalFormatting>
  <conditionalFormatting sqref="R3:R1048576">
    <cfRule type="cellIs" dxfId="17" priority="14" operator="greaterThan">
      <formula>0.2</formula>
    </cfRule>
  </conditionalFormatting>
  <conditionalFormatting sqref="O3:O1048576">
    <cfRule type="cellIs" dxfId="16" priority="13" operator="greaterThan">
      <formula>0.8</formula>
    </cfRule>
  </conditionalFormatting>
  <conditionalFormatting sqref="O1 O3:O1048576">
    <cfRule type="cellIs" dxfId="15" priority="12" operator="between">
      <formula>0.0001</formula>
      <formula>0.1</formula>
    </cfRule>
  </conditionalFormatting>
  <conditionalFormatting sqref="Q3:Q1048576">
    <cfRule type="cellIs" dxfId="14" priority="10" operator="greaterThan">
      <formula>0.8</formula>
    </cfRule>
    <cfRule type="cellIs" dxfId="13" priority="11" operator="between">
      <formula>0.0001</formula>
      <formula>0.1</formula>
    </cfRule>
  </conditionalFormatting>
  <conditionalFormatting sqref="L2">
    <cfRule type="cellIs" dxfId="12" priority="8" operator="lessThan">
      <formula>0</formula>
    </cfRule>
    <cfRule type="cellIs" dxfId="11" priority="9" operator="greaterThan">
      <formula>0</formula>
    </cfRule>
  </conditionalFormatting>
  <conditionalFormatting sqref="A2:B2">
    <cfRule type="cellIs" dxfId="10" priority="6" operator="equal">
      <formula>"观望"</formula>
    </cfRule>
    <cfRule type="cellIs" dxfId="9" priority="7" operator="equal">
      <formula>"持有"</formula>
    </cfRule>
  </conditionalFormatting>
  <conditionalFormatting sqref="R2">
    <cfRule type="cellIs" dxfId="8" priority="5" operator="greaterThan">
      <formula>0.2</formula>
    </cfRule>
  </conditionalFormatting>
  <conditionalFormatting sqref="O2">
    <cfRule type="cellIs" dxfId="7" priority="4" operator="greaterThan">
      <formula>0.8</formula>
    </cfRule>
  </conditionalFormatting>
  <conditionalFormatting sqref="O2">
    <cfRule type="cellIs" dxfId="6" priority="3" operator="between">
      <formula>0.0001</formula>
      <formula>0.1</formula>
    </cfRule>
  </conditionalFormatting>
  <conditionalFormatting sqref="Q2">
    <cfRule type="cellIs" dxfId="5" priority="1" operator="greaterThan">
      <formula>0.8</formula>
    </cfRule>
    <cfRule type="cellIs" dxfId="4" priority="2" operator="between">
      <formula>0.0001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B27" sqref="B27"/>
    </sheetView>
  </sheetViews>
  <sheetFormatPr defaultRowHeight="18.75" x14ac:dyDescent="0.25"/>
  <cols>
    <col min="1" max="1" width="17.28515625" style="2" customWidth="1"/>
    <col min="2" max="2" width="14.28515625" style="2" customWidth="1"/>
    <col min="3" max="3" width="10.7109375" style="12" customWidth="1"/>
    <col min="4" max="4" width="55.7109375" style="2" customWidth="1"/>
    <col min="5" max="6" width="13.5703125" style="15" customWidth="1"/>
    <col min="7" max="7" width="13.5703125" style="2" customWidth="1"/>
    <col min="8" max="8" width="16.85546875" style="6" customWidth="1"/>
    <col min="9" max="9" width="16" style="9" customWidth="1"/>
    <col min="10" max="10" width="13.28515625" style="9" customWidth="1"/>
    <col min="11" max="11" width="13.42578125" style="2" customWidth="1"/>
  </cols>
  <sheetData>
    <row r="1" spans="1:11" x14ac:dyDescent="0.25">
      <c r="A1" s="1" t="s">
        <v>0</v>
      </c>
      <c r="B1" s="1" t="s">
        <v>9</v>
      </c>
      <c r="C1" s="10" t="s">
        <v>8</v>
      </c>
      <c r="D1" s="1" t="s">
        <v>1</v>
      </c>
      <c r="E1" s="13" t="s">
        <v>2</v>
      </c>
      <c r="F1" s="13" t="s">
        <v>3</v>
      </c>
      <c r="G1" s="1" t="s">
        <v>6</v>
      </c>
      <c r="H1" s="4" t="s">
        <v>4</v>
      </c>
      <c r="I1" s="7" t="s">
        <v>61</v>
      </c>
      <c r="J1" s="7" t="s">
        <v>11</v>
      </c>
      <c r="K1" s="16" t="s">
        <v>40</v>
      </c>
    </row>
    <row r="2" spans="1:11" x14ac:dyDescent="0.25">
      <c r="A2" s="3" t="s">
        <v>32</v>
      </c>
      <c r="B2" s="3" t="s">
        <v>30</v>
      </c>
      <c r="C2" s="11" t="s">
        <v>15</v>
      </c>
      <c r="D2" s="3" t="s">
        <v>7</v>
      </c>
      <c r="E2" s="14">
        <f>(I2+J2-K2)/G2</f>
        <v>3.7787808439155954</v>
      </c>
      <c r="F2" s="14">
        <v>4.7403000000000004</v>
      </c>
      <c r="G2" s="3">
        <v>9054.4599999999991</v>
      </c>
      <c r="H2" s="5">
        <v>45127</v>
      </c>
      <c r="I2" s="8">
        <v>156.97</v>
      </c>
      <c r="J2" s="8">
        <v>42763.89</v>
      </c>
      <c r="K2" s="8">
        <v>8706.0400000000009</v>
      </c>
    </row>
    <row r="3" spans="1:11" x14ac:dyDescent="0.25">
      <c r="A3" s="3" t="s">
        <v>12</v>
      </c>
      <c r="B3" s="3" t="s">
        <v>13</v>
      </c>
      <c r="C3" s="11" t="s">
        <v>14</v>
      </c>
      <c r="D3" s="3" t="s">
        <v>16</v>
      </c>
      <c r="E3" s="14">
        <v>1.052</v>
      </c>
      <c r="F3" s="14">
        <v>1.0652999999999999</v>
      </c>
      <c r="G3" s="3">
        <v>56988.63</v>
      </c>
      <c r="H3" s="5">
        <v>45121</v>
      </c>
      <c r="I3" s="8">
        <v>0</v>
      </c>
      <c r="J3" s="8">
        <v>60709.99</v>
      </c>
      <c r="K3" s="3">
        <v>4305.9799999999996</v>
      </c>
    </row>
    <row r="4" spans="1:11" x14ac:dyDescent="0.25">
      <c r="A4" s="3" t="s">
        <v>45</v>
      </c>
      <c r="B4" s="3" t="s">
        <v>10</v>
      </c>
      <c r="C4" s="11" t="s">
        <v>43</v>
      </c>
      <c r="D4" s="3" t="s">
        <v>44</v>
      </c>
      <c r="E4" s="14">
        <f t="shared" ref="E3:E4" si="0">(I4+J4-K4)/G4</f>
        <v>2.4610192267348565</v>
      </c>
      <c r="F4" s="14">
        <v>2.625</v>
      </c>
      <c r="G4" s="3">
        <v>3527.38</v>
      </c>
      <c r="H4" s="5"/>
      <c r="I4" s="8">
        <v>50.97</v>
      </c>
      <c r="J4" s="8">
        <v>9209.9699999999993</v>
      </c>
      <c r="K4" s="3">
        <v>579.99</v>
      </c>
    </row>
    <row r="5" spans="1:11" x14ac:dyDescent="0.25">
      <c r="A5" s="3" t="s">
        <v>64</v>
      </c>
      <c r="B5" s="3" t="s">
        <v>30</v>
      </c>
      <c r="C5" s="11" t="s">
        <v>57</v>
      </c>
      <c r="D5" s="3" t="s">
        <v>58</v>
      </c>
      <c r="E5" s="14">
        <f>(I5+J5-K5)/G5</f>
        <v>1.7874441570656008</v>
      </c>
      <c r="F5" s="14">
        <v>1.4994000000000001</v>
      </c>
      <c r="G5" s="3">
        <v>1786.26</v>
      </c>
      <c r="H5" s="5">
        <v>45134</v>
      </c>
      <c r="I5" s="8">
        <v>2.61</v>
      </c>
      <c r="J5" s="8">
        <v>2675.71</v>
      </c>
      <c r="K5" s="8">
        <v>-514.52</v>
      </c>
    </row>
    <row r="6" spans="1:11" x14ac:dyDescent="0.25">
      <c r="A6" s="3" t="s">
        <v>64</v>
      </c>
      <c r="B6" s="3" t="s">
        <v>30</v>
      </c>
      <c r="C6" s="11" t="s">
        <v>59</v>
      </c>
      <c r="D6" s="3" t="s">
        <v>60</v>
      </c>
      <c r="E6" s="14">
        <v>1.1113</v>
      </c>
      <c r="F6" s="14">
        <v>1.0061</v>
      </c>
      <c r="G6" s="3">
        <v>2696.3</v>
      </c>
      <c r="H6" s="5">
        <v>45134</v>
      </c>
      <c r="I6" s="8">
        <v>0</v>
      </c>
      <c r="J6" s="8">
        <v>2712.75</v>
      </c>
      <c r="K6" s="8">
        <v>-287.75</v>
      </c>
    </row>
    <row r="7" spans="1:11" x14ac:dyDescent="0.25">
      <c r="A7" s="3" t="s">
        <v>64</v>
      </c>
      <c r="B7" s="3" t="s">
        <v>30</v>
      </c>
      <c r="C7" s="11" t="s">
        <v>63</v>
      </c>
      <c r="D7" s="3" t="s">
        <v>62</v>
      </c>
      <c r="E7" s="14">
        <v>2.0998999999999999</v>
      </c>
      <c r="F7" s="14">
        <v>1.994</v>
      </c>
      <c r="G7" s="3">
        <v>951.66</v>
      </c>
      <c r="H7" s="5">
        <v>44235</v>
      </c>
      <c r="I7" s="8">
        <v>11.09</v>
      </c>
      <c r="J7" s="8">
        <v>1888.12</v>
      </c>
      <c r="K7" s="8">
        <v>-111.88</v>
      </c>
    </row>
  </sheetData>
  <conditionalFormatting sqref="K2:K4 K8:K1048576">
    <cfRule type="cellIs" dxfId="3" priority="2" operator="greaterThan">
      <formula>0</formula>
    </cfRule>
  </conditionalFormatting>
  <conditionalFormatting sqref="K1:K104857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4373-4BD6-4FEC-91E9-EC6CED057ED2}">
  <dimension ref="A1:J4"/>
  <sheetViews>
    <sheetView workbookViewId="0">
      <selection activeCell="H21" sqref="H21"/>
    </sheetView>
  </sheetViews>
  <sheetFormatPr defaultRowHeight="19.5" x14ac:dyDescent="0.3"/>
  <cols>
    <col min="1" max="1" width="8" style="2" customWidth="1"/>
    <col min="2" max="2" width="17.140625" style="2" customWidth="1"/>
    <col min="3" max="3" width="14.28515625" style="2" customWidth="1"/>
    <col min="4" max="4" width="10.7109375" style="12" customWidth="1"/>
    <col min="5" max="5" width="12.28515625" style="2" customWidth="1"/>
    <col min="6" max="6" width="15.7109375" style="24" customWidth="1"/>
    <col min="7" max="7" width="13.5703125" style="9" customWidth="1"/>
    <col min="8" max="9" width="15.28515625" style="9" customWidth="1"/>
    <col min="10" max="10" width="15.7109375" style="2" customWidth="1"/>
  </cols>
  <sheetData>
    <row r="1" spans="1:10" ht="18.75" x14ac:dyDescent="0.25">
      <c r="A1" s="1" t="s">
        <v>41</v>
      </c>
      <c r="B1" s="1" t="s">
        <v>0</v>
      </c>
      <c r="C1" s="1" t="s">
        <v>9</v>
      </c>
      <c r="D1" s="10" t="s">
        <v>8</v>
      </c>
      <c r="E1" s="1" t="s">
        <v>1</v>
      </c>
      <c r="F1" s="22" t="s">
        <v>5</v>
      </c>
      <c r="G1" s="7" t="s">
        <v>68</v>
      </c>
      <c r="H1" s="7" t="s">
        <v>69</v>
      </c>
      <c r="I1" s="25" t="s">
        <v>70</v>
      </c>
      <c r="J1" s="18" t="s">
        <v>71</v>
      </c>
    </row>
    <row r="2" spans="1:10" x14ac:dyDescent="0.3">
      <c r="A2" s="3" t="s">
        <v>65</v>
      </c>
      <c r="B2" s="3" t="s">
        <v>32</v>
      </c>
      <c r="C2" s="3" t="s">
        <v>30</v>
      </c>
      <c r="D2" s="11" t="s">
        <v>66</v>
      </c>
      <c r="E2" s="3" t="s">
        <v>67</v>
      </c>
      <c r="F2" s="23">
        <v>45131</v>
      </c>
      <c r="G2" s="8">
        <v>218.77</v>
      </c>
      <c r="H2" s="8">
        <v>800</v>
      </c>
      <c r="I2" s="8">
        <v>43.75</v>
      </c>
      <c r="J2" s="8">
        <f>G2*H2+I2</f>
        <v>175059.75</v>
      </c>
    </row>
    <row r="3" spans="1:10" x14ac:dyDescent="0.3">
      <c r="A3" s="3" t="s">
        <v>65</v>
      </c>
      <c r="B3" s="3" t="s">
        <v>31</v>
      </c>
      <c r="C3" s="3" t="s">
        <v>30</v>
      </c>
      <c r="D3" s="11" t="s">
        <v>73</v>
      </c>
      <c r="E3" s="3" t="s">
        <v>72</v>
      </c>
      <c r="F3" s="23">
        <v>45131</v>
      </c>
      <c r="G3" s="8">
        <v>12.07</v>
      </c>
      <c r="H3" s="8">
        <v>15000</v>
      </c>
      <c r="I3" s="8">
        <v>45.26</v>
      </c>
      <c r="J3" s="8">
        <f>G3*H3+I3</f>
        <v>181095.26</v>
      </c>
    </row>
    <row r="4" spans="1:10" x14ac:dyDescent="0.3">
      <c r="A4" s="3" t="s">
        <v>65</v>
      </c>
      <c r="B4" s="3" t="s">
        <v>31</v>
      </c>
      <c r="C4" s="3" t="s">
        <v>30</v>
      </c>
      <c r="D4" s="11" t="s">
        <v>74</v>
      </c>
      <c r="E4" s="3" t="s">
        <v>75</v>
      </c>
      <c r="F4" s="23">
        <v>45133</v>
      </c>
      <c r="G4" s="8">
        <v>177.47</v>
      </c>
      <c r="H4" s="8">
        <v>1000</v>
      </c>
      <c r="I4" s="8">
        <v>44.37</v>
      </c>
      <c r="J4" s="8">
        <f>G4*H4+I4</f>
        <v>177514.37</v>
      </c>
    </row>
  </sheetData>
  <conditionalFormatting sqref="A1:A1048576">
    <cfRule type="cellIs" dxfId="1" priority="6" operator="equal">
      <formula>"模拟"</formula>
    </cfRule>
    <cfRule type="cellIs" dxfId="0" priority="7" operator="equal">
      <formula>"持有"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持有及观望基金</vt:lpstr>
      <vt:lpstr>已卖出基金</vt:lpstr>
      <vt:lpstr>股票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pluto</dc:creator>
  <cp:lastModifiedBy>丁鹏伟</cp:lastModifiedBy>
  <dcterms:created xsi:type="dcterms:W3CDTF">2015-06-05T18:17:20Z</dcterms:created>
  <dcterms:modified xsi:type="dcterms:W3CDTF">2023-08-09T06:03:02Z</dcterms:modified>
</cp:coreProperties>
</file>