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firstSheet="3" activeTab="2"/>
  </bookViews>
  <sheets>
    <sheet name="贵州茅台-600519" sheetId="1" r:id="rId1"/>
    <sheet name="宁德时代-300750" sheetId="2" r:id="rId2"/>
    <sheet name="群友推荐" sheetId="10" r:id="rId3"/>
    <sheet name="道道全-002852" sheetId="3" r:id="rId4"/>
    <sheet name="五粮液-000858" sheetId="4" r:id="rId5"/>
    <sheet name="特变电工-600089" sheetId="5" r:id="rId6"/>
    <sheet name="长江传媒-600757" sheetId="6" r:id="rId7"/>
    <sheet name="腾讯控股-00700" sheetId="7" r:id="rId8"/>
    <sheet name="恒尚节能-603137" sheetId="8" r:id="rId9"/>
    <sheet name="乐歌股份-300729" sheetId="9" r:id="rId10"/>
  </sheets>
  <calcPr calcId="144525"/>
</workbook>
</file>

<file path=xl/sharedStrings.xml><?xml version="1.0" encoding="utf-8"?>
<sst xmlns="http://schemas.openxmlformats.org/spreadsheetml/2006/main" count="242" uniqueCount="63">
  <si>
    <t>市盈率</t>
  </si>
  <si>
    <t>收益</t>
  </si>
  <si>
    <t>股息</t>
  </si>
  <si>
    <t>PEG</t>
  </si>
  <si>
    <t>静态市盈率</t>
  </si>
  <si>
    <t>滚动市盈率</t>
  </si>
  <si>
    <t>动态市盈率</t>
  </si>
  <si>
    <t>行业市盈率（动）</t>
  </si>
  <si>
    <t>2022年第四季度利润</t>
  </si>
  <si>
    <t>2023年第一季度利润</t>
  </si>
  <si>
    <t>增长率</t>
  </si>
  <si>
    <t>2022年分红（万元）</t>
  </si>
  <si>
    <t>总股本（万股）</t>
  </si>
  <si>
    <t>股价</t>
  </si>
  <si>
    <t>股息收益率</t>
  </si>
  <si>
    <t>18316628154.73</t>
  </si>
  <si>
    <t>20794882754.55</t>
  </si>
  <si>
    <t>PEG表示用公司的市盈率除以公司收益增长率加股息率，大于1则不值得投资
收益数据来源为茅台2023年第一季度财报中净利润，
股价来源于东方财富网7月21日股价，
股息、流通股数来源于东方财富网</t>
  </si>
  <si>
    <t>公司类型</t>
  </si>
  <si>
    <t>2018年（亿）</t>
  </si>
  <si>
    <t>2019年（亿）</t>
  </si>
  <si>
    <t>2020年（亿）</t>
  </si>
  <si>
    <t>2021年（亿）</t>
  </si>
  <si>
    <t>2022年（亿）</t>
  </si>
  <si>
    <t>快速增长型</t>
  </si>
  <si>
    <t>QQ群</t>
  </si>
  <si>
    <t>推荐人</t>
  </si>
  <si>
    <t>公司名</t>
  </si>
  <si>
    <t>股票代码</t>
  </si>
  <si>
    <t>买入价</t>
  </si>
  <si>
    <t>卖出价</t>
  </si>
  <si>
    <t>稳健理财
(936332348)</t>
  </si>
  <si>
    <t>马先生-吉儿</t>
  </si>
  <si>
    <t>我爱我家</t>
  </si>
  <si>
    <t>000560.sz</t>
  </si>
  <si>
    <t>生益科技</t>
  </si>
  <si>
    <t>600183.sh</t>
  </si>
  <si>
    <t>中化岩土</t>
  </si>
  <si>
    <t>002542.sz</t>
  </si>
  <si>
    <t>财务实力</t>
  </si>
  <si>
    <t>股东权益（亿）</t>
  </si>
  <si>
    <t>负债（亿）</t>
  </si>
  <si>
    <t>负债占比</t>
  </si>
  <si>
    <r>
      <rPr>
        <sz val="11"/>
        <color theme="1"/>
        <rFont val="宋体"/>
        <charset val="134"/>
        <scheme val="minor"/>
      </rPr>
      <t>受疫情影响，数据波动很大，但是看营业总收入变化，这家公司应该是一家快速增长型公司，而且市盈率很低，
在2023年4月12日，该公司回购了自己</t>
    </r>
    <r>
      <rPr>
        <sz val="14"/>
        <color theme="1"/>
        <rFont val="宋体"/>
        <charset val="134"/>
        <scheme val="minor"/>
      </rPr>
      <t>1503.17</t>
    </r>
    <r>
      <rPr>
        <sz val="11"/>
        <color theme="1"/>
        <rFont val="宋体"/>
        <charset val="134"/>
        <scheme val="minor"/>
      </rPr>
      <t>万股，这也是买入信号，
但是负债过高，再加上模拟炒股金额用完了，暂时观望</t>
    </r>
  </si>
  <si>
    <t>增长率合理，财务实力很强，如果要买白酒的话，五粮液比茅台更合适</t>
  </si>
  <si>
    <t>ROE</t>
  </si>
  <si>
    <t>增长率过高，让人怀疑，但是市盈率又低的诱人
最近公司回购了2285万股，是个好消息，值得买入</t>
  </si>
  <si>
    <t>缓慢增长型</t>
  </si>
  <si>
    <t>不值得买</t>
  </si>
  <si>
    <t>2022年分红</t>
  </si>
  <si>
    <t>总股本</t>
  </si>
  <si>
    <t>NA</t>
  </si>
  <si>
    <t>2018年（万）</t>
  </si>
  <si>
    <t>2019年（万）</t>
  </si>
  <si>
    <t>2020年（万）</t>
  </si>
  <si>
    <t>2021年（万）</t>
  </si>
  <si>
    <t>2022年（万）</t>
  </si>
  <si>
    <t>股东权益（万）</t>
  </si>
  <si>
    <t>负债（万）</t>
  </si>
  <si>
    <t>稳定增长型</t>
  </si>
  <si>
    <t>收益增长率高于市盈率，但是财务实力薄弱，且从不派发股息，不值得买
2023.8.1</t>
  </si>
  <si>
    <t>2022年分红（万）</t>
  </si>
  <si>
    <t>增长速度非常块，快的夸张，
负债高于净资产，财务实力较弱，
不买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</si>
</sst>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1"/>
      <color theme="1"/>
      <name val="宋体"/>
      <charset val="134"/>
      <scheme val="minor"/>
    </font>
    <font>
      <b/>
      <sz val="14"/>
      <color theme="1"/>
      <name val="新宋体"/>
      <charset val="134"/>
    </font>
    <font>
      <sz val="14"/>
      <color theme="1"/>
      <name val="新宋体"/>
      <charset val="134"/>
    </font>
    <font>
      <sz val="14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4"/>
      <color theme="1"/>
      <name val="新宋体"/>
      <charset val="134"/>
    </font>
    <font>
      <sz val="14"/>
      <color rgb="FFFF0000"/>
      <name val="宋体"/>
      <charset val="134"/>
      <scheme val="minor"/>
    </font>
    <font>
      <sz val="14"/>
      <color theme="1"/>
      <name val="新宋体"/>
      <charset val="134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11" borderId="8" applyNumberFormat="0" applyAlignment="0" applyProtection="0">
      <alignment vertical="center"/>
    </xf>
    <xf numFmtId="0" fontId="22" fillId="11" borderId="4" applyNumberFormat="0" applyAlignment="0" applyProtection="0">
      <alignment vertical="center"/>
    </xf>
    <xf numFmtId="0" fontId="23" fillId="12" borderId="9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/>
    <xf numFmtId="2" fontId="2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workbookViewId="0">
      <selection activeCell="H11" sqref="H11"/>
    </sheetView>
  </sheetViews>
  <sheetFormatPr defaultColWidth="9" defaultRowHeight="13.5"/>
  <cols>
    <col min="1" max="1" width="13.8583333333333" customWidth="1"/>
    <col min="2" max="2" width="13.5666666666667" customWidth="1"/>
    <col min="3" max="3" width="15.2833333333333" customWidth="1"/>
    <col min="4" max="4" width="21.5666666666667" customWidth="1"/>
    <col min="5" max="5" width="25.425" customWidth="1"/>
    <col min="6" max="6" width="25.5666666666667" customWidth="1"/>
    <col min="7" max="7" width="10" customWidth="1"/>
    <col min="8" max="8" width="24.8583333333333" customWidth="1"/>
    <col min="9" max="9" width="19.8583333333333" customWidth="1"/>
    <col min="10" max="10" width="11.5666666666667" customWidth="1"/>
    <col min="11" max="11" width="11.1416666666667" customWidth="1"/>
    <col min="12" max="12" width="16.1416666666667" customWidth="1"/>
    <col min="13" max="13" width="10.5666666666667" customWidth="1"/>
  </cols>
  <sheetData>
    <row r="1" s="1" customFormat="1" ht="18.75" spans="1:13">
      <c r="A1" s="4" t="s">
        <v>0</v>
      </c>
      <c r="B1" s="4"/>
      <c r="C1" s="4"/>
      <c r="D1" s="4"/>
      <c r="E1" s="4" t="s">
        <v>1</v>
      </c>
      <c r="F1" s="4"/>
      <c r="G1" s="4"/>
      <c r="H1" s="11" t="s">
        <v>2</v>
      </c>
      <c r="I1" s="11"/>
      <c r="J1" s="11"/>
      <c r="K1" s="11"/>
      <c r="L1" s="11"/>
      <c r="M1" s="4" t="s">
        <v>3</v>
      </c>
    </row>
    <row r="2" s="1" customFormat="1" ht="18.75" spans="1:13">
      <c r="A2" s="4" t="s">
        <v>4</v>
      </c>
      <c r="B2" s="4" t="s">
        <v>5</v>
      </c>
      <c r="C2" s="4" t="s">
        <v>6</v>
      </c>
      <c r="D2" s="6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2</v>
      </c>
      <c r="L2" s="4" t="s">
        <v>14</v>
      </c>
      <c r="M2" s="4"/>
    </row>
    <row r="3" s="2" customFormat="1" ht="18.75" spans="1:13">
      <c r="A3" s="8">
        <v>35.48</v>
      </c>
      <c r="B3" s="8">
        <v>33.58</v>
      </c>
      <c r="C3" s="8">
        <v>26.75</v>
      </c>
      <c r="D3" s="8">
        <v>40.6</v>
      </c>
      <c r="E3" s="8" t="s">
        <v>15</v>
      </c>
      <c r="F3" s="8" t="s">
        <v>16</v>
      </c>
      <c r="G3" s="8">
        <f>(F3-E3)/E3*100</f>
        <v>13.5300808581411</v>
      </c>
      <c r="H3" s="8">
        <v>6007263.5</v>
      </c>
      <c r="I3" s="8">
        <v>125619.78</v>
      </c>
      <c r="J3" s="8">
        <v>1771.3</v>
      </c>
      <c r="K3" s="8">
        <f>H3/I3</f>
        <v>47.8210000049355</v>
      </c>
      <c r="L3" s="8">
        <f>K3/J3*100</f>
        <v>2.69976853186561</v>
      </c>
      <c r="M3" s="13">
        <f>C3/(G3+L3)</f>
        <v>1.64819767313867</v>
      </c>
    </row>
    <row r="13" spans="1:6">
      <c r="A13" s="15" t="s">
        <v>17</v>
      </c>
      <c r="B13" s="15"/>
      <c r="C13" s="15"/>
      <c r="D13" s="15"/>
      <c r="E13" s="15"/>
      <c r="F13" s="15"/>
    </row>
    <row r="14" spans="1:6">
      <c r="A14" s="15"/>
      <c r="B14" s="15"/>
      <c r="C14" s="15"/>
      <c r="D14" s="15"/>
      <c r="E14" s="15"/>
      <c r="F14" s="15"/>
    </row>
    <row r="15" spans="1:6">
      <c r="A15" s="15"/>
      <c r="B15" s="15"/>
      <c r="C15" s="15"/>
      <c r="D15" s="15"/>
      <c r="E15" s="15"/>
      <c r="F15" s="15"/>
    </row>
    <row r="16" spans="1:6">
      <c r="A16" s="15"/>
      <c r="B16" s="15"/>
      <c r="C16" s="15"/>
      <c r="D16" s="15"/>
      <c r="E16" s="15"/>
      <c r="F16" s="15"/>
    </row>
  </sheetData>
  <mergeCells count="5">
    <mergeCell ref="A1:D1"/>
    <mergeCell ref="E1:G1"/>
    <mergeCell ref="H1:L1"/>
    <mergeCell ref="M1:M2"/>
    <mergeCell ref="A13:F16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"/>
  <sheetViews>
    <sheetView workbookViewId="0">
      <selection activeCell="A15" sqref="A15"/>
    </sheetView>
  </sheetViews>
  <sheetFormatPr defaultColWidth="9" defaultRowHeight="13.5"/>
  <cols>
    <col min="1" max="5" width="15.8583333333333" customWidth="1"/>
    <col min="6" max="10" width="20" customWidth="1"/>
    <col min="11" max="11" width="10" customWidth="1"/>
    <col min="12" max="12" width="24.8583333333333" customWidth="1"/>
    <col min="13" max="13" width="19.8583333333333" customWidth="1"/>
    <col min="14" max="14" width="11.5666666666667" customWidth="1"/>
    <col min="15" max="15" width="11.1416666666667" customWidth="1"/>
    <col min="16" max="16" width="16.1416666666667" customWidth="1"/>
    <col min="17" max="17" width="10.5666666666667" customWidth="1"/>
    <col min="18" max="18" width="21.5666666666667" customWidth="1"/>
    <col min="19" max="19" width="15.2833333333333" customWidth="1"/>
    <col min="20" max="20" width="13" customWidth="1"/>
  </cols>
  <sheetData>
    <row r="1" s="1" customFormat="1" ht="18.75" spans="1:21">
      <c r="A1" s="3" t="s">
        <v>18</v>
      </c>
      <c r="B1" s="4" t="s">
        <v>0</v>
      </c>
      <c r="C1" s="4"/>
      <c r="D1" s="4"/>
      <c r="E1" s="4"/>
      <c r="F1" s="4" t="s">
        <v>1</v>
      </c>
      <c r="G1" s="4"/>
      <c r="H1" s="4"/>
      <c r="I1" s="4"/>
      <c r="J1" s="4"/>
      <c r="K1" s="4"/>
      <c r="L1" s="11" t="s">
        <v>2</v>
      </c>
      <c r="M1" s="11"/>
      <c r="N1" s="11"/>
      <c r="O1" s="11"/>
      <c r="P1" s="11"/>
      <c r="Q1" s="4" t="s">
        <v>3</v>
      </c>
      <c r="R1" s="11" t="s">
        <v>39</v>
      </c>
      <c r="S1" s="11"/>
      <c r="T1" s="11"/>
      <c r="U1" s="4" t="s">
        <v>45</v>
      </c>
    </row>
    <row r="2" s="1" customFormat="1" ht="18.75" spans="1:21">
      <c r="A2" s="5"/>
      <c r="B2" s="4" t="s">
        <v>4</v>
      </c>
      <c r="C2" s="4" t="s">
        <v>5</v>
      </c>
      <c r="D2" s="4" t="s">
        <v>6</v>
      </c>
      <c r="E2" s="6" t="s">
        <v>7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10</v>
      </c>
      <c r="L2" s="12" t="s">
        <v>61</v>
      </c>
      <c r="M2" s="4" t="s">
        <v>50</v>
      </c>
      <c r="N2" s="4" t="s">
        <v>13</v>
      </c>
      <c r="O2" s="4" t="s">
        <v>2</v>
      </c>
      <c r="P2" s="4" t="s">
        <v>14</v>
      </c>
      <c r="Q2" s="4"/>
      <c r="R2" s="4" t="s">
        <v>40</v>
      </c>
      <c r="S2" s="4" t="s">
        <v>41</v>
      </c>
      <c r="T2" s="4" t="s">
        <v>42</v>
      </c>
      <c r="U2" s="4"/>
    </row>
    <row r="3" s="2" customFormat="1" ht="18.75" spans="1:21">
      <c r="A3" s="7" t="s">
        <v>24</v>
      </c>
      <c r="B3" s="8">
        <v>23.5</v>
      </c>
      <c r="C3" s="8">
        <v>8.6</v>
      </c>
      <c r="D3" s="8">
        <v>3.24</v>
      </c>
      <c r="E3" s="8">
        <v>70.79</v>
      </c>
      <c r="F3" s="8">
        <v>0.5759</v>
      </c>
      <c r="G3" s="8">
        <v>0.6298</v>
      </c>
      <c r="H3" s="8">
        <v>2.171</v>
      </c>
      <c r="I3" s="8">
        <v>1.847</v>
      </c>
      <c r="J3" s="8">
        <v>2.187</v>
      </c>
      <c r="K3" s="8">
        <f>((G3-F3)/F3+(H3-G3)/G3+(I3-H3)/H3+(J3-I3)/I3)/5*100</f>
        <v>51.5112204683742</v>
      </c>
      <c r="L3" s="8">
        <v>8377.09</v>
      </c>
      <c r="M3" s="8">
        <v>31154.43</v>
      </c>
      <c r="N3" s="8">
        <v>16.5</v>
      </c>
      <c r="O3" s="8">
        <f>L3/M3</f>
        <v>0.26888920773065</v>
      </c>
      <c r="P3" s="8">
        <f>O3/N3*100</f>
        <v>1.62963156200394</v>
      </c>
      <c r="Q3" s="13">
        <f>D3/(K3+P3)</f>
        <v>0.0609700423724453</v>
      </c>
      <c r="R3" s="8">
        <v>28.53</v>
      </c>
      <c r="S3" s="8">
        <v>37.4</v>
      </c>
      <c r="T3" s="13">
        <f>S3/(R3+S3)*100</f>
        <v>56.7268314879418</v>
      </c>
      <c r="U3" s="13">
        <f>J3/R3*100</f>
        <v>7.66561514195584</v>
      </c>
    </row>
    <row r="9" spans="14:14">
      <c r="N9" s="2"/>
    </row>
    <row r="10" spans="1:8">
      <c r="A10" s="9" t="s">
        <v>62</v>
      </c>
      <c r="B10" s="10"/>
      <c r="C10" s="10"/>
      <c r="D10" s="10"/>
      <c r="E10" s="10"/>
      <c r="F10" s="10"/>
      <c r="G10" s="10"/>
      <c r="H10" s="10"/>
    </row>
    <row r="11" spans="1:8">
      <c r="A11" s="10"/>
      <c r="B11" s="10"/>
      <c r="C11" s="10"/>
      <c r="D11" s="10"/>
      <c r="E11" s="10"/>
      <c r="F11" s="10"/>
      <c r="G11" s="10"/>
      <c r="H11" s="10"/>
    </row>
    <row r="12" spans="1:8">
      <c r="A12" s="10"/>
      <c r="B12" s="10"/>
      <c r="C12" s="10"/>
      <c r="D12" s="10"/>
      <c r="E12" s="10"/>
      <c r="F12" s="10"/>
      <c r="G12" s="10"/>
      <c r="H12" s="10"/>
    </row>
    <row r="13" spans="1:8">
      <c r="A13" s="10"/>
      <c r="B13" s="10"/>
      <c r="C13" s="10"/>
      <c r="D13" s="10"/>
      <c r="E13" s="10"/>
      <c r="F13" s="10"/>
      <c r="G13" s="10"/>
      <c r="H13" s="10"/>
    </row>
    <row r="14" spans="1:8">
      <c r="A14" s="10"/>
      <c r="B14" s="10"/>
      <c r="C14" s="10"/>
      <c r="D14" s="10"/>
      <c r="E14" s="10"/>
      <c r="F14" s="10"/>
      <c r="G14" s="10"/>
      <c r="H14" s="10"/>
    </row>
  </sheetData>
  <mergeCells count="8">
    <mergeCell ref="B1:E1"/>
    <mergeCell ref="F1:K1"/>
    <mergeCell ref="L1:P1"/>
    <mergeCell ref="R1:T1"/>
    <mergeCell ref="A1:A2"/>
    <mergeCell ref="Q1:Q2"/>
    <mergeCell ref="U1:U2"/>
    <mergeCell ref="A10:H1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selection activeCell="D15" sqref="D15"/>
    </sheetView>
  </sheetViews>
  <sheetFormatPr defaultColWidth="9" defaultRowHeight="13.5" outlineLevelRow="2"/>
  <cols>
    <col min="1" max="4" width="15.8583333333333" customWidth="1"/>
    <col min="5" max="9" width="13" customWidth="1"/>
    <col min="10" max="10" width="10" customWidth="1"/>
    <col min="11" max="11" width="24.8583333333333" customWidth="1"/>
    <col min="12" max="12" width="19.8583333333333" customWidth="1"/>
    <col min="13" max="13" width="11.5666666666667" customWidth="1"/>
    <col min="14" max="14" width="11.1416666666667" customWidth="1"/>
    <col min="15" max="15" width="16.1416666666667" customWidth="1"/>
    <col min="16" max="16" width="10.5666666666667" customWidth="1"/>
  </cols>
  <sheetData>
    <row r="1" s="1" customFormat="1" ht="18.75" spans="1:17">
      <c r="A1" s="3" t="s">
        <v>18</v>
      </c>
      <c r="B1" s="4" t="s">
        <v>0</v>
      </c>
      <c r="C1" s="4"/>
      <c r="D1" s="4"/>
      <c r="E1" s="4"/>
      <c r="F1" s="4" t="s">
        <v>1</v>
      </c>
      <c r="G1" s="4"/>
      <c r="H1" s="4"/>
      <c r="I1" s="4"/>
      <c r="J1" s="4"/>
      <c r="K1" s="4"/>
      <c r="L1" s="11" t="s">
        <v>2</v>
      </c>
      <c r="M1" s="11"/>
      <c r="N1" s="11"/>
      <c r="O1" s="11"/>
      <c r="P1" s="11"/>
      <c r="Q1" s="4" t="s">
        <v>3</v>
      </c>
    </row>
    <row r="2" s="1" customFormat="1" ht="18.75" spans="1:17">
      <c r="A2" s="5"/>
      <c r="B2" s="4" t="s">
        <v>4</v>
      </c>
      <c r="C2" s="4" t="s">
        <v>5</v>
      </c>
      <c r="D2" s="4" t="s">
        <v>6</v>
      </c>
      <c r="E2" s="6" t="s">
        <v>7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2</v>
      </c>
      <c r="P2" s="4" t="s">
        <v>14</v>
      </c>
      <c r="Q2" s="4"/>
    </row>
    <row r="3" s="2" customFormat="1" ht="18.75" spans="1:17">
      <c r="A3" s="14" t="s">
        <v>24</v>
      </c>
      <c r="B3" s="8">
        <v>31.22</v>
      </c>
      <c r="C3" s="8">
        <v>24.56</v>
      </c>
      <c r="D3" s="8">
        <v>24.4</v>
      </c>
      <c r="E3" s="8">
        <v>179.5</v>
      </c>
      <c r="F3" s="8">
        <v>31.28</v>
      </c>
      <c r="G3" s="8">
        <v>39.15</v>
      </c>
      <c r="H3" s="8">
        <v>42.65</v>
      </c>
      <c r="I3" s="8">
        <v>134.4</v>
      </c>
      <c r="J3" s="8">
        <v>282.1</v>
      </c>
      <c r="K3" s="8">
        <f>((G3-F3)/F3+(H3-G3)/G3+(I3-H3)/H3+(J3-I3)/I3)/5*100</f>
        <v>71.8237498593664</v>
      </c>
      <c r="L3" s="8">
        <v>774794.96</v>
      </c>
      <c r="M3" s="8">
        <v>439629.29</v>
      </c>
      <c r="N3" s="8">
        <v>218.58</v>
      </c>
      <c r="O3" s="8">
        <f>L3/M3</f>
        <v>1.76238248366027</v>
      </c>
      <c r="P3" s="8">
        <f>O3/N3*100</f>
        <v>0.806287164269497</v>
      </c>
      <c r="Q3" s="13">
        <f>D3/(K3+P3)</f>
        <v>0.335949160979493</v>
      </c>
    </row>
  </sheetData>
  <mergeCells count="5">
    <mergeCell ref="B1:E1"/>
    <mergeCell ref="F1:K1"/>
    <mergeCell ref="L1:P1"/>
    <mergeCell ref="A1:A2"/>
    <mergeCell ref="Q1:Q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J24" sqref="J24"/>
    </sheetView>
  </sheetViews>
  <sheetFormatPr defaultColWidth="9" defaultRowHeight="13.5" outlineLevelRow="3" outlineLevelCol="5"/>
  <cols>
    <col min="1" max="1" width="14.75" customWidth="1"/>
    <col min="2" max="2" width="15.125" customWidth="1"/>
    <col min="3" max="3" width="12" customWidth="1"/>
    <col min="4" max="4" width="12.375" customWidth="1"/>
  </cols>
  <sheetData>
    <row r="1" ht="20.25" spans="1:6">
      <c r="A1" s="16" t="s">
        <v>25</v>
      </c>
      <c r="B1" s="16" t="s">
        <v>26</v>
      </c>
      <c r="C1" s="16" t="s">
        <v>27</v>
      </c>
      <c r="D1" s="16" t="s">
        <v>28</v>
      </c>
      <c r="E1" s="16" t="s">
        <v>29</v>
      </c>
      <c r="F1" s="16" t="s">
        <v>30</v>
      </c>
    </row>
    <row r="2" ht="18.75" spans="1:6">
      <c r="A2" s="17" t="s">
        <v>31</v>
      </c>
      <c r="B2" s="18" t="s">
        <v>32</v>
      </c>
      <c r="C2" s="19" t="s">
        <v>33</v>
      </c>
      <c r="D2" s="20" t="s">
        <v>34</v>
      </c>
      <c r="E2" s="21">
        <v>2.1</v>
      </c>
      <c r="F2" s="21">
        <v>2.2</v>
      </c>
    </row>
    <row r="3" ht="18.75" spans="1:6">
      <c r="A3" s="18"/>
      <c r="B3" s="18"/>
      <c r="C3" s="20" t="s">
        <v>35</v>
      </c>
      <c r="D3" s="20" t="s">
        <v>36</v>
      </c>
      <c r="E3" s="22">
        <v>17.5</v>
      </c>
      <c r="F3" s="22">
        <v>18.2</v>
      </c>
    </row>
    <row r="4" ht="18.75" spans="1:6">
      <c r="A4" s="18"/>
      <c r="B4" s="18"/>
      <c r="C4" s="20" t="s">
        <v>37</v>
      </c>
      <c r="D4" s="19" t="s">
        <v>38</v>
      </c>
      <c r="E4" s="22">
        <v>2.2</v>
      </c>
      <c r="F4" s="22">
        <v>2.3</v>
      </c>
    </row>
  </sheetData>
  <mergeCells count="2">
    <mergeCell ref="A2:A4"/>
    <mergeCell ref="B2:B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"/>
  <sheetViews>
    <sheetView workbookViewId="0">
      <selection activeCell="A15" sqref="A15"/>
    </sheetView>
  </sheetViews>
  <sheetFormatPr defaultColWidth="9" defaultRowHeight="13.5"/>
  <cols>
    <col min="1" max="5" width="15.8583333333333" customWidth="1"/>
    <col min="6" max="10" width="13" customWidth="1"/>
    <col min="11" max="11" width="10" customWidth="1"/>
    <col min="12" max="12" width="24.8583333333333" customWidth="1"/>
    <col min="13" max="13" width="19.8583333333333" customWidth="1"/>
    <col min="14" max="14" width="11.5666666666667" customWidth="1"/>
    <col min="15" max="15" width="11.1416666666667" customWidth="1"/>
    <col min="16" max="16" width="16.1416666666667" customWidth="1"/>
    <col min="17" max="17" width="10.5666666666667" customWidth="1"/>
    <col min="18" max="18" width="21.5666666666667" customWidth="1"/>
    <col min="19" max="19" width="15.2833333333333" customWidth="1"/>
    <col min="20" max="20" width="13" customWidth="1"/>
  </cols>
  <sheetData>
    <row r="1" s="1" customFormat="1" ht="18.75" spans="1:20">
      <c r="A1" s="3" t="s">
        <v>18</v>
      </c>
      <c r="B1" s="4" t="s">
        <v>0</v>
      </c>
      <c r="C1" s="4"/>
      <c r="D1" s="4"/>
      <c r="E1" s="4"/>
      <c r="F1" s="4" t="s">
        <v>1</v>
      </c>
      <c r="G1" s="4"/>
      <c r="H1" s="4"/>
      <c r="I1" s="4"/>
      <c r="J1" s="4"/>
      <c r="K1" s="4"/>
      <c r="L1" s="11" t="s">
        <v>2</v>
      </c>
      <c r="M1" s="11"/>
      <c r="N1" s="11"/>
      <c r="O1" s="11"/>
      <c r="P1" s="11"/>
      <c r="Q1" s="4" t="s">
        <v>3</v>
      </c>
      <c r="R1" s="11" t="s">
        <v>39</v>
      </c>
      <c r="S1" s="11"/>
      <c r="T1" s="11"/>
    </row>
    <row r="2" s="1" customFormat="1" ht="18.75" spans="1:20">
      <c r="A2" s="5"/>
      <c r="B2" s="4" t="s">
        <v>4</v>
      </c>
      <c r="C2" s="4" t="s">
        <v>5</v>
      </c>
      <c r="D2" s="4" t="s">
        <v>6</v>
      </c>
      <c r="E2" s="6" t="s">
        <v>7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2</v>
      </c>
      <c r="P2" s="4" t="s">
        <v>14</v>
      </c>
      <c r="Q2" s="4"/>
      <c r="R2" s="4" t="s">
        <v>40</v>
      </c>
      <c r="S2" s="4" t="s">
        <v>41</v>
      </c>
      <c r="T2" s="4" t="s">
        <v>42</v>
      </c>
    </row>
    <row r="3" s="2" customFormat="1" ht="18.75" spans="1:20">
      <c r="A3" s="14" t="s">
        <v>24</v>
      </c>
      <c r="B3" s="8">
        <v>-9.91</v>
      </c>
      <c r="C3" s="8">
        <v>-16.2</v>
      </c>
      <c r="D3" s="8">
        <v>9.57</v>
      </c>
      <c r="E3" s="8">
        <v>36.58</v>
      </c>
      <c r="F3" s="8">
        <v>0.9316</v>
      </c>
      <c r="G3" s="8">
        <v>0.14</v>
      </c>
      <c r="H3" s="8">
        <v>0.8</v>
      </c>
      <c r="I3" s="8">
        <v>-1.53</v>
      </c>
      <c r="J3" s="8">
        <v>-4.07</v>
      </c>
      <c r="K3" s="8">
        <f>((G3-F3)/F3+(H3-G3)/G3+(I3-H3)/H3+(J3-I3)/I3)/5*100</f>
        <v>52.243910459561</v>
      </c>
      <c r="L3" s="8">
        <v>0</v>
      </c>
      <c r="M3" s="8">
        <v>34396.83</v>
      </c>
      <c r="N3" s="8">
        <v>12.03</v>
      </c>
      <c r="O3" s="8">
        <f>L3/M3</f>
        <v>0</v>
      </c>
      <c r="P3" s="8">
        <f>O3/N3*100</f>
        <v>0</v>
      </c>
      <c r="Q3" s="13">
        <f>D3/(K3+P3)</f>
        <v>0.183179243586821</v>
      </c>
      <c r="R3" s="8">
        <v>21.36</v>
      </c>
      <c r="S3" s="8">
        <v>31.08</v>
      </c>
      <c r="T3" s="13">
        <f>S3/(R3+S3)*100</f>
        <v>59.2677345537757</v>
      </c>
    </row>
    <row r="10" spans="1:8">
      <c r="A10" s="15" t="s">
        <v>43</v>
      </c>
      <c r="B10" s="10"/>
      <c r="C10" s="10"/>
      <c r="D10" s="10"/>
      <c r="E10" s="10"/>
      <c r="F10" s="10"/>
      <c r="G10" s="10"/>
      <c r="H10" s="10"/>
    </row>
    <row r="11" spans="1:8">
      <c r="A11" s="10"/>
      <c r="B11" s="10"/>
      <c r="C11" s="10"/>
      <c r="D11" s="10"/>
      <c r="E11" s="10"/>
      <c r="F11" s="10"/>
      <c r="G11" s="10"/>
      <c r="H11" s="10"/>
    </row>
    <row r="12" spans="1:8">
      <c r="A12" s="10"/>
      <c r="B12" s="10"/>
      <c r="C12" s="10"/>
      <c r="D12" s="10"/>
      <c r="E12" s="10"/>
      <c r="F12" s="10"/>
      <c r="G12" s="10"/>
      <c r="H12" s="10"/>
    </row>
    <row r="13" spans="1:8">
      <c r="A13" s="10"/>
      <c r="B13" s="10"/>
      <c r="C13" s="10"/>
      <c r="D13" s="10"/>
      <c r="E13" s="10"/>
      <c r="F13" s="10"/>
      <c r="G13" s="10"/>
      <c r="H13" s="10"/>
    </row>
    <row r="14" spans="1:8">
      <c r="A14" s="10"/>
      <c r="B14" s="10"/>
      <c r="C14" s="10"/>
      <c r="D14" s="10"/>
      <c r="E14" s="10"/>
      <c r="F14" s="10"/>
      <c r="G14" s="10"/>
      <c r="H14" s="10"/>
    </row>
  </sheetData>
  <mergeCells count="7">
    <mergeCell ref="B1:E1"/>
    <mergeCell ref="F1:K1"/>
    <mergeCell ref="L1:P1"/>
    <mergeCell ref="R1:T1"/>
    <mergeCell ref="A1:A2"/>
    <mergeCell ref="Q1:Q2"/>
    <mergeCell ref="A10:H14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"/>
  <sheetViews>
    <sheetView workbookViewId="0">
      <selection activeCell="H17" sqref="H17"/>
    </sheetView>
  </sheetViews>
  <sheetFormatPr defaultColWidth="9" defaultRowHeight="13.5"/>
  <cols>
    <col min="1" max="5" width="15.8583333333333" customWidth="1"/>
    <col min="6" max="10" width="13" customWidth="1"/>
    <col min="11" max="11" width="10" customWidth="1"/>
    <col min="12" max="12" width="24.8583333333333" customWidth="1"/>
    <col min="13" max="13" width="19.8583333333333" customWidth="1"/>
    <col min="14" max="14" width="11.5666666666667" customWidth="1"/>
    <col min="15" max="15" width="11.1416666666667" customWidth="1"/>
    <col min="16" max="16" width="16.1416666666667" customWidth="1"/>
    <col min="17" max="17" width="10.5666666666667" customWidth="1"/>
    <col min="18" max="18" width="21.5666666666667" customWidth="1"/>
    <col min="19" max="19" width="15.2833333333333" customWidth="1"/>
    <col min="20" max="20" width="13" customWidth="1"/>
  </cols>
  <sheetData>
    <row r="1" s="1" customFormat="1" ht="18.75" spans="1:20">
      <c r="A1" s="3" t="s">
        <v>18</v>
      </c>
      <c r="B1" s="4" t="s">
        <v>0</v>
      </c>
      <c r="C1" s="4"/>
      <c r="D1" s="4"/>
      <c r="E1" s="4"/>
      <c r="F1" s="4" t="s">
        <v>1</v>
      </c>
      <c r="G1" s="4"/>
      <c r="H1" s="4"/>
      <c r="I1" s="4"/>
      <c r="J1" s="4"/>
      <c r="K1" s="4"/>
      <c r="L1" s="11" t="s">
        <v>2</v>
      </c>
      <c r="M1" s="11"/>
      <c r="N1" s="11"/>
      <c r="O1" s="11"/>
      <c r="P1" s="11"/>
      <c r="Q1" s="4" t="s">
        <v>3</v>
      </c>
      <c r="R1" s="11" t="s">
        <v>39</v>
      </c>
      <c r="S1" s="11"/>
      <c r="T1" s="11"/>
    </row>
    <row r="2" s="1" customFormat="1" ht="18.75" spans="1:20">
      <c r="A2" s="5"/>
      <c r="B2" s="4" t="s">
        <v>4</v>
      </c>
      <c r="C2" s="4" t="s">
        <v>5</v>
      </c>
      <c r="D2" s="4" t="s">
        <v>6</v>
      </c>
      <c r="E2" s="6" t="s">
        <v>7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2</v>
      </c>
      <c r="P2" s="4" t="s">
        <v>14</v>
      </c>
      <c r="Q2" s="4"/>
      <c r="R2" s="4" t="s">
        <v>40</v>
      </c>
      <c r="S2" s="4" t="s">
        <v>41</v>
      </c>
      <c r="T2" s="4" t="s">
        <v>42</v>
      </c>
    </row>
    <row r="3" s="2" customFormat="1" ht="18.75" spans="1:20">
      <c r="A3" s="14" t="s">
        <v>24</v>
      </c>
      <c r="B3" s="8">
        <v>25.79</v>
      </c>
      <c r="C3" s="8">
        <v>24.24</v>
      </c>
      <c r="D3" s="8">
        <v>13.72</v>
      </c>
      <c r="E3" s="8">
        <v>40.77</v>
      </c>
      <c r="F3" s="8">
        <v>134</v>
      </c>
      <c r="G3" s="8">
        <v>174.1</v>
      </c>
      <c r="H3" s="8">
        <v>199.9</v>
      </c>
      <c r="I3" s="8">
        <v>233.3</v>
      </c>
      <c r="J3" s="8">
        <v>266.6</v>
      </c>
      <c r="K3" s="8">
        <f>((G3-F3)/F3+(H3-G3)/G3+(I3-H3)/H3+(J3-I3)/I3)/5*100</f>
        <v>15.1452528899876</v>
      </c>
      <c r="L3" s="8">
        <v>1468024.15</v>
      </c>
      <c r="M3" s="8">
        <v>388160.8</v>
      </c>
      <c r="N3" s="8">
        <v>177.37</v>
      </c>
      <c r="O3" s="8">
        <f>L3/M3</f>
        <v>3.78200001133551</v>
      </c>
      <c r="P3" s="8">
        <f>O3/N3*100</f>
        <v>2.13226589126431</v>
      </c>
      <c r="Q3" s="13">
        <f>D3/(K3+P3)</f>
        <v>0.794095504898988</v>
      </c>
      <c r="R3" s="8">
        <v>1298</v>
      </c>
      <c r="S3" s="8">
        <v>306.3</v>
      </c>
      <c r="T3" s="13">
        <f>S3/(R3+S3)*100</f>
        <v>19.0924390699994</v>
      </c>
    </row>
    <row r="10" spans="1:8">
      <c r="A10" s="15" t="s">
        <v>44</v>
      </c>
      <c r="B10" s="10"/>
      <c r="C10" s="10"/>
      <c r="D10" s="10"/>
      <c r="E10" s="10"/>
      <c r="F10" s="10"/>
      <c r="G10" s="10"/>
      <c r="H10" s="10"/>
    </row>
    <row r="11" spans="1:8">
      <c r="A11" s="10"/>
      <c r="B11" s="10"/>
      <c r="C11" s="10"/>
      <c r="D11" s="10"/>
      <c r="E11" s="10"/>
      <c r="F11" s="10"/>
      <c r="G11" s="10"/>
      <c r="H11" s="10"/>
    </row>
    <row r="12" spans="1:8">
      <c r="A12" s="10"/>
      <c r="B12" s="10"/>
      <c r="C12" s="10"/>
      <c r="D12" s="10"/>
      <c r="E12" s="10"/>
      <c r="F12" s="10"/>
      <c r="G12" s="10"/>
      <c r="H12" s="10"/>
    </row>
    <row r="13" spans="1:8">
      <c r="A13" s="10"/>
      <c r="B13" s="10"/>
      <c r="C13" s="10"/>
      <c r="D13" s="10"/>
      <c r="E13" s="10"/>
      <c r="F13" s="10"/>
      <c r="G13" s="10"/>
      <c r="H13" s="10"/>
    </row>
    <row r="14" spans="1:8">
      <c r="A14" s="10"/>
      <c r="B14" s="10"/>
      <c r="C14" s="10"/>
      <c r="D14" s="10"/>
      <c r="E14" s="10"/>
      <c r="F14" s="10"/>
      <c r="G14" s="10"/>
      <c r="H14" s="10"/>
    </row>
  </sheetData>
  <mergeCells count="7">
    <mergeCell ref="B1:E1"/>
    <mergeCell ref="F1:K1"/>
    <mergeCell ref="L1:P1"/>
    <mergeCell ref="R1:T1"/>
    <mergeCell ref="A1:A2"/>
    <mergeCell ref="Q1:Q2"/>
    <mergeCell ref="A10:H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"/>
  <sheetViews>
    <sheetView workbookViewId="0">
      <selection activeCell="G16" sqref="$A1:$XFD1048576"/>
    </sheetView>
  </sheetViews>
  <sheetFormatPr defaultColWidth="9" defaultRowHeight="13.5"/>
  <cols>
    <col min="1" max="5" width="15.8583333333333" customWidth="1"/>
    <col min="6" max="10" width="13" customWidth="1"/>
    <col min="11" max="11" width="10" customWidth="1"/>
    <col min="12" max="12" width="24.8583333333333" customWidth="1"/>
    <col min="13" max="13" width="19.8583333333333" customWidth="1"/>
    <col min="14" max="14" width="11.5666666666667" customWidth="1"/>
    <col min="15" max="15" width="11.1416666666667" customWidth="1"/>
    <col min="16" max="16" width="16.1416666666667" customWidth="1"/>
    <col min="17" max="17" width="10.5666666666667" customWidth="1"/>
    <col min="18" max="18" width="21.5666666666667" customWidth="1"/>
    <col min="19" max="19" width="15.2833333333333" customWidth="1"/>
    <col min="20" max="20" width="13" customWidth="1"/>
  </cols>
  <sheetData>
    <row r="1" s="1" customFormat="1" ht="18.75" spans="1:21">
      <c r="A1" s="3" t="s">
        <v>18</v>
      </c>
      <c r="B1" s="4" t="s">
        <v>0</v>
      </c>
      <c r="C1" s="4"/>
      <c r="D1" s="4"/>
      <c r="E1" s="4"/>
      <c r="F1" s="4" t="s">
        <v>1</v>
      </c>
      <c r="G1" s="4"/>
      <c r="H1" s="4"/>
      <c r="I1" s="4"/>
      <c r="J1" s="4"/>
      <c r="K1" s="4"/>
      <c r="L1" s="11" t="s">
        <v>2</v>
      </c>
      <c r="M1" s="11"/>
      <c r="N1" s="11"/>
      <c r="O1" s="11"/>
      <c r="P1" s="11"/>
      <c r="Q1" s="4" t="s">
        <v>3</v>
      </c>
      <c r="R1" s="11" t="s">
        <v>39</v>
      </c>
      <c r="S1" s="11"/>
      <c r="T1" s="11"/>
      <c r="U1" s="4" t="s">
        <v>45</v>
      </c>
    </row>
    <row r="2" s="1" customFormat="1" ht="18.75" spans="1:21">
      <c r="A2" s="5"/>
      <c r="B2" s="4" t="s">
        <v>4</v>
      </c>
      <c r="C2" s="4" t="s">
        <v>5</v>
      </c>
      <c r="D2" s="4" t="s">
        <v>6</v>
      </c>
      <c r="E2" s="6" t="s">
        <v>7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2</v>
      </c>
      <c r="P2" s="4" t="s">
        <v>14</v>
      </c>
      <c r="Q2" s="4"/>
      <c r="R2" s="4" t="s">
        <v>40</v>
      </c>
      <c r="S2" s="4" t="s">
        <v>41</v>
      </c>
      <c r="T2" s="4" t="s">
        <v>42</v>
      </c>
      <c r="U2" s="4"/>
    </row>
    <row r="3" s="2" customFormat="1" ht="18.75" spans="1:21">
      <c r="A3" s="14" t="s">
        <v>24</v>
      </c>
      <c r="B3" s="8">
        <v>5.14</v>
      </c>
      <c r="C3" s="8">
        <v>4.67</v>
      </c>
      <c r="D3" s="8">
        <v>4.32</v>
      </c>
      <c r="E3" s="8">
        <v>37.67</v>
      </c>
      <c r="F3" s="8">
        <v>19.06</v>
      </c>
      <c r="G3" s="8">
        <v>15.96</v>
      </c>
      <c r="H3" s="8">
        <v>17.97</v>
      </c>
      <c r="I3" s="8">
        <v>58.29</v>
      </c>
      <c r="J3" s="8">
        <v>158.8</v>
      </c>
      <c r="K3" s="8">
        <f>((G3-F3)/F3+(H3-G3)/G3+(I3-H3)/H3+(J3-I3)/I3)/5*100</f>
        <v>78.6268924279522</v>
      </c>
      <c r="L3" s="8">
        <v>433146.46</v>
      </c>
      <c r="M3" s="8">
        <v>505044.32</v>
      </c>
      <c r="N3" s="8">
        <v>16.18</v>
      </c>
      <c r="O3" s="8">
        <f>L3/M3</f>
        <v>0.857640493808543</v>
      </c>
      <c r="P3" s="8">
        <f>O3/N3*100</f>
        <v>5.30062109894032</v>
      </c>
      <c r="Q3" s="13">
        <f>D3/(K3+P3)</f>
        <v>0.051472989231544</v>
      </c>
      <c r="R3" s="8">
        <v>865.1</v>
      </c>
      <c r="S3" s="8">
        <v>935</v>
      </c>
      <c r="T3" s="13">
        <f>S3/(R3+S3)*100</f>
        <v>51.9415588022888</v>
      </c>
      <c r="U3" s="13">
        <f>J3/R3*100</f>
        <v>18.3562593919778</v>
      </c>
    </row>
    <row r="10" spans="1:8">
      <c r="A10" s="15" t="s">
        <v>46</v>
      </c>
      <c r="B10" s="10"/>
      <c r="C10" s="10"/>
      <c r="D10" s="10"/>
      <c r="E10" s="10"/>
      <c r="F10" s="10"/>
      <c r="G10" s="10"/>
      <c r="H10" s="10"/>
    </row>
    <row r="11" spans="1:8">
      <c r="A11" s="10"/>
      <c r="B11" s="10"/>
      <c r="C11" s="10"/>
      <c r="D11" s="10"/>
      <c r="E11" s="10"/>
      <c r="F11" s="10"/>
      <c r="G11" s="10"/>
      <c r="H11" s="10"/>
    </row>
    <row r="12" spans="1:8">
      <c r="A12" s="10"/>
      <c r="B12" s="10"/>
      <c r="C12" s="10"/>
      <c r="D12" s="10"/>
      <c r="E12" s="10"/>
      <c r="F12" s="10"/>
      <c r="G12" s="10"/>
      <c r="H12" s="10"/>
    </row>
    <row r="13" spans="1:8">
      <c r="A13" s="10"/>
      <c r="B13" s="10"/>
      <c r="C13" s="10"/>
      <c r="D13" s="10"/>
      <c r="E13" s="10"/>
      <c r="F13" s="10"/>
      <c r="G13" s="10"/>
      <c r="H13" s="10"/>
    </row>
    <row r="14" spans="1:8">
      <c r="A14" s="10"/>
      <c r="B14" s="10"/>
      <c r="C14" s="10"/>
      <c r="D14" s="10"/>
      <c r="E14" s="10"/>
      <c r="F14" s="10"/>
      <c r="G14" s="10"/>
      <c r="H14" s="10"/>
    </row>
  </sheetData>
  <mergeCells count="8">
    <mergeCell ref="B1:E1"/>
    <mergeCell ref="F1:K1"/>
    <mergeCell ref="L1:P1"/>
    <mergeCell ref="R1:T1"/>
    <mergeCell ref="A1:A2"/>
    <mergeCell ref="Q1:Q2"/>
    <mergeCell ref="U1:U2"/>
    <mergeCell ref="A10:H14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"/>
  <sheetViews>
    <sheetView workbookViewId="0">
      <selection activeCell="E28" sqref="$A1:$XFD1048576"/>
    </sheetView>
  </sheetViews>
  <sheetFormatPr defaultColWidth="9" defaultRowHeight="13.5"/>
  <cols>
    <col min="1" max="5" width="15.8583333333333" customWidth="1"/>
    <col min="6" max="10" width="13" customWidth="1"/>
    <col min="11" max="11" width="10" customWidth="1"/>
    <col min="12" max="12" width="24.8583333333333" customWidth="1"/>
    <col min="13" max="13" width="19.8583333333333" customWidth="1"/>
    <col min="14" max="14" width="11.5666666666667" customWidth="1"/>
    <col min="15" max="15" width="11.1416666666667" customWidth="1"/>
    <col min="16" max="16" width="16.1416666666667" customWidth="1"/>
    <col min="17" max="17" width="10.5666666666667" customWidth="1"/>
    <col min="18" max="18" width="21.5666666666667" customWidth="1"/>
    <col min="19" max="19" width="15.2833333333333" customWidth="1"/>
    <col min="20" max="20" width="13" customWidth="1"/>
  </cols>
  <sheetData>
    <row r="1" s="1" customFormat="1" ht="18.75" spans="1:21">
      <c r="A1" s="3" t="s">
        <v>18</v>
      </c>
      <c r="B1" s="4" t="s">
        <v>0</v>
      </c>
      <c r="C1" s="4"/>
      <c r="D1" s="4"/>
      <c r="E1" s="4"/>
      <c r="F1" s="4" t="s">
        <v>1</v>
      </c>
      <c r="G1" s="4"/>
      <c r="H1" s="4"/>
      <c r="I1" s="4"/>
      <c r="J1" s="4"/>
      <c r="K1" s="4"/>
      <c r="L1" s="11" t="s">
        <v>2</v>
      </c>
      <c r="M1" s="11"/>
      <c r="N1" s="11"/>
      <c r="O1" s="11"/>
      <c r="P1" s="11"/>
      <c r="Q1" s="4" t="s">
        <v>3</v>
      </c>
      <c r="R1" s="11" t="s">
        <v>39</v>
      </c>
      <c r="S1" s="11"/>
      <c r="T1" s="11"/>
      <c r="U1" s="4" t="s">
        <v>45</v>
      </c>
    </row>
    <row r="2" s="1" customFormat="1" ht="18.75" spans="1:21">
      <c r="A2" s="5"/>
      <c r="B2" s="4" t="s">
        <v>4</v>
      </c>
      <c r="C2" s="4" t="s">
        <v>5</v>
      </c>
      <c r="D2" s="4" t="s">
        <v>6</v>
      </c>
      <c r="E2" s="6" t="s">
        <v>7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2</v>
      </c>
      <c r="P2" s="4" t="s">
        <v>14</v>
      </c>
      <c r="Q2" s="4"/>
      <c r="R2" s="4" t="s">
        <v>40</v>
      </c>
      <c r="S2" s="4" t="s">
        <v>41</v>
      </c>
      <c r="T2" s="4" t="s">
        <v>42</v>
      </c>
      <c r="U2" s="4"/>
    </row>
    <row r="3" s="2" customFormat="1" ht="18.75" spans="1:21">
      <c r="A3" s="14" t="s">
        <v>47</v>
      </c>
      <c r="B3" s="8">
        <v>13.84</v>
      </c>
      <c r="C3" s="8">
        <v>12.29</v>
      </c>
      <c r="D3" s="8">
        <v>6.55</v>
      </c>
      <c r="E3" s="8">
        <v>118.2</v>
      </c>
      <c r="F3" s="8">
        <v>5.989</v>
      </c>
      <c r="G3" s="8">
        <v>7.107</v>
      </c>
      <c r="H3" s="8">
        <v>6.528</v>
      </c>
      <c r="I3" s="8">
        <v>6.598</v>
      </c>
      <c r="J3" s="8">
        <v>7.798</v>
      </c>
      <c r="K3" s="8">
        <f>((G3-F3)/F3+(H3-G3)/G3+(I3-H3)/H3+(J3-I3)/I3)/5*100</f>
        <v>5.95605863569182</v>
      </c>
      <c r="L3" s="8">
        <v>38836.81</v>
      </c>
      <c r="M3" s="8">
        <v>121365.03</v>
      </c>
      <c r="N3" s="8">
        <v>8.33</v>
      </c>
      <c r="O3" s="8">
        <f>L3/M3</f>
        <v>0.320000003295842</v>
      </c>
      <c r="P3" s="8">
        <f>O3/N3*100</f>
        <v>3.84153665421179</v>
      </c>
      <c r="Q3" s="13">
        <f>D3/(K3+P3)</f>
        <v>0.668531390222839</v>
      </c>
      <c r="R3" s="8">
        <v>88.66</v>
      </c>
      <c r="S3" s="8">
        <v>41.07</v>
      </c>
      <c r="T3" s="13">
        <f>S3/(R3+S3)*100</f>
        <v>31.6580590457103</v>
      </c>
      <c r="U3" s="13">
        <f>J3/R3*100</f>
        <v>8.79539815023686</v>
      </c>
    </row>
    <row r="10" spans="1:8">
      <c r="A10" s="15" t="s">
        <v>48</v>
      </c>
      <c r="B10" s="10"/>
      <c r="C10" s="10"/>
      <c r="D10" s="10"/>
      <c r="E10" s="10"/>
      <c r="F10" s="10"/>
      <c r="G10" s="10"/>
      <c r="H10" s="10"/>
    </row>
    <row r="11" spans="1:8">
      <c r="A11" s="10"/>
      <c r="B11" s="10"/>
      <c r="C11" s="10"/>
      <c r="D11" s="10"/>
      <c r="E11" s="10"/>
      <c r="F11" s="10"/>
      <c r="G11" s="10"/>
      <c r="H11" s="10"/>
    </row>
    <row r="12" spans="1:8">
      <c r="A12" s="10"/>
      <c r="B12" s="10"/>
      <c r="C12" s="10"/>
      <c r="D12" s="10"/>
      <c r="E12" s="10"/>
      <c r="F12" s="10"/>
      <c r="G12" s="10"/>
      <c r="H12" s="10"/>
    </row>
    <row r="13" spans="1:8">
      <c r="A13" s="10"/>
      <c r="B13" s="10"/>
      <c r="C13" s="10"/>
      <c r="D13" s="10"/>
      <c r="E13" s="10"/>
      <c r="F13" s="10"/>
      <c r="G13" s="10"/>
      <c r="H13" s="10"/>
    </row>
    <row r="14" spans="1:8">
      <c r="A14" s="10"/>
      <c r="B14" s="10"/>
      <c r="C14" s="10"/>
      <c r="D14" s="10"/>
      <c r="E14" s="10"/>
      <c r="F14" s="10"/>
      <c r="G14" s="10"/>
      <c r="H14" s="10"/>
    </row>
  </sheetData>
  <mergeCells count="8">
    <mergeCell ref="B1:E1"/>
    <mergeCell ref="F1:K1"/>
    <mergeCell ref="L1:P1"/>
    <mergeCell ref="R1:T1"/>
    <mergeCell ref="A1:A2"/>
    <mergeCell ref="Q1:Q2"/>
    <mergeCell ref="U1:U2"/>
    <mergeCell ref="A10:H14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"/>
  <sheetViews>
    <sheetView workbookViewId="0">
      <selection activeCell="J20" sqref="$A1:$XFD1048576"/>
    </sheetView>
  </sheetViews>
  <sheetFormatPr defaultColWidth="9" defaultRowHeight="13.5"/>
  <cols>
    <col min="1" max="5" width="15.8583333333333" customWidth="1"/>
    <col min="6" max="10" width="13" customWidth="1"/>
    <col min="11" max="11" width="10" customWidth="1"/>
    <col min="12" max="12" width="24.8583333333333" customWidth="1"/>
    <col min="13" max="13" width="19.8583333333333" customWidth="1"/>
    <col min="14" max="14" width="11.5666666666667" customWidth="1"/>
    <col min="15" max="15" width="11.1416666666667" customWidth="1"/>
    <col min="16" max="16" width="16.1416666666667" customWidth="1"/>
    <col min="17" max="17" width="10.5666666666667" customWidth="1"/>
    <col min="18" max="18" width="21.5666666666667" customWidth="1"/>
    <col min="19" max="19" width="15.2833333333333" customWidth="1"/>
    <col min="20" max="20" width="13" customWidth="1"/>
  </cols>
  <sheetData>
    <row r="1" s="1" customFormat="1" ht="18.75" spans="1:21">
      <c r="A1" s="3" t="s">
        <v>18</v>
      </c>
      <c r="B1" s="4" t="s">
        <v>0</v>
      </c>
      <c r="C1" s="4"/>
      <c r="D1" s="4"/>
      <c r="E1" s="4"/>
      <c r="F1" s="4" t="s">
        <v>1</v>
      </c>
      <c r="G1" s="4"/>
      <c r="H1" s="4"/>
      <c r="I1" s="4"/>
      <c r="J1" s="4"/>
      <c r="K1" s="4"/>
      <c r="L1" s="11" t="s">
        <v>2</v>
      </c>
      <c r="M1" s="11"/>
      <c r="N1" s="11"/>
      <c r="O1" s="11"/>
      <c r="P1" s="11"/>
      <c r="Q1" s="4" t="s">
        <v>3</v>
      </c>
      <c r="R1" s="11" t="s">
        <v>39</v>
      </c>
      <c r="S1" s="11"/>
      <c r="T1" s="11"/>
      <c r="U1" s="4" t="s">
        <v>45</v>
      </c>
    </row>
    <row r="2" s="1" customFormat="1" ht="18.75" spans="1:21">
      <c r="A2" s="5"/>
      <c r="B2" s="4" t="s">
        <v>4</v>
      </c>
      <c r="C2" s="4" t="s">
        <v>5</v>
      </c>
      <c r="D2" s="4" t="s">
        <v>6</v>
      </c>
      <c r="E2" s="6" t="s">
        <v>7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10</v>
      </c>
      <c r="L2" s="4" t="s">
        <v>49</v>
      </c>
      <c r="M2" s="4" t="s">
        <v>50</v>
      </c>
      <c r="N2" s="4" t="s">
        <v>13</v>
      </c>
      <c r="O2" s="4" t="s">
        <v>2</v>
      </c>
      <c r="P2" s="4" t="s">
        <v>14</v>
      </c>
      <c r="Q2" s="4"/>
      <c r="R2" s="4" t="s">
        <v>40</v>
      </c>
      <c r="S2" s="4" t="s">
        <v>41</v>
      </c>
      <c r="T2" s="4" t="s">
        <v>42</v>
      </c>
      <c r="U2" s="4"/>
    </row>
    <row r="3" s="2" customFormat="1" ht="18.75" spans="1:21">
      <c r="A3" s="7" t="s">
        <v>24</v>
      </c>
      <c r="B3" s="8">
        <v>17.83</v>
      </c>
      <c r="C3" s="8">
        <v>17.6</v>
      </c>
      <c r="D3" s="8">
        <v>32.46</v>
      </c>
      <c r="E3" s="8" t="s">
        <v>51</v>
      </c>
      <c r="F3" s="8">
        <v>787.2</v>
      </c>
      <c r="G3" s="8">
        <v>933.1</v>
      </c>
      <c r="H3" s="8">
        <v>1598</v>
      </c>
      <c r="I3" s="8">
        <v>2248</v>
      </c>
      <c r="J3" s="8">
        <v>1882</v>
      </c>
      <c r="K3" s="8">
        <f>((G3-F3)/F3+(H3-G3)/G3+(I3-H3)/H3+(J3-I3)/I3)/5*100</f>
        <v>22.8371701441404</v>
      </c>
      <c r="L3" s="8">
        <v>22978244719.2</v>
      </c>
      <c r="M3" s="8">
        <v>9574268633</v>
      </c>
      <c r="N3" s="8">
        <v>350.4</v>
      </c>
      <c r="O3" s="8">
        <f>L3/M3</f>
        <v>2.4</v>
      </c>
      <c r="P3" s="8">
        <f>O3/N3*100</f>
        <v>0.684931506849315</v>
      </c>
      <c r="Q3" s="13">
        <f>D3/(K3+P3)</f>
        <v>1.37997873156178</v>
      </c>
      <c r="R3" s="8">
        <v>8414</v>
      </c>
      <c r="S3" s="8">
        <v>6758</v>
      </c>
      <c r="T3" s="13">
        <f>S3/(R3+S3)*100</f>
        <v>44.5425784339573</v>
      </c>
      <c r="U3" s="13">
        <f>J3/R3*100</f>
        <v>22.3674827668172</v>
      </c>
    </row>
    <row r="9" spans="14:14">
      <c r="N9" s="2"/>
    </row>
    <row r="10" spans="1:8">
      <c r="A10" s="15" t="s">
        <v>48</v>
      </c>
      <c r="B10" s="10"/>
      <c r="C10" s="10"/>
      <c r="D10" s="10"/>
      <c r="E10" s="10"/>
      <c r="F10" s="10"/>
      <c r="G10" s="10"/>
      <c r="H10" s="10"/>
    </row>
    <row r="11" spans="1:8">
      <c r="A11" s="10"/>
      <c r="B11" s="10"/>
      <c r="C11" s="10"/>
      <c r="D11" s="10"/>
      <c r="E11" s="10"/>
      <c r="F11" s="10"/>
      <c r="G11" s="10"/>
      <c r="H11" s="10"/>
    </row>
    <row r="12" spans="1:8">
      <c r="A12" s="10"/>
      <c r="B12" s="10"/>
      <c r="C12" s="10"/>
      <c r="D12" s="10"/>
      <c r="E12" s="10"/>
      <c r="F12" s="10"/>
      <c r="G12" s="10"/>
      <c r="H12" s="10"/>
    </row>
    <row r="13" spans="1:8">
      <c r="A13" s="10"/>
      <c r="B13" s="10"/>
      <c r="C13" s="10"/>
      <c r="D13" s="10"/>
      <c r="E13" s="10"/>
      <c r="F13" s="10"/>
      <c r="G13" s="10"/>
      <c r="H13" s="10"/>
    </row>
    <row r="14" spans="1:8">
      <c r="A14" s="10"/>
      <c r="B14" s="10"/>
      <c r="C14" s="10"/>
      <c r="D14" s="10"/>
      <c r="E14" s="10"/>
      <c r="F14" s="10"/>
      <c r="G14" s="10"/>
      <c r="H14" s="10"/>
    </row>
  </sheetData>
  <mergeCells count="8">
    <mergeCell ref="B1:E1"/>
    <mergeCell ref="F1:K1"/>
    <mergeCell ref="L1:P1"/>
    <mergeCell ref="R1:T1"/>
    <mergeCell ref="A1:A2"/>
    <mergeCell ref="Q1:Q2"/>
    <mergeCell ref="U1:U2"/>
    <mergeCell ref="A10:H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"/>
  <sheetViews>
    <sheetView workbookViewId="0">
      <selection activeCell="G24" sqref="G24"/>
    </sheetView>
  </sheetViews>
  <sheetFormatPr defaultColWidth="9" defaultRowHeight="13.5"/>
  <cols>
    <col min="1" max="5" width="15.8583333333333" customWidth="1"/>
    <col min="6" max="10" width="19.5666666666667" customWidth="1"/>
    <col min="11" max="11" width="11.1416666666667" customWidth="1"/>
    <col min="12" max="12" width="24.8583333333333" customWidth="1"/>
    <col min="13" max="13" width="19.8583333333333" customWidth="1"/>
    <col min="14" max="14" width="11.5666666666667" customWidth="1"/>
    <col min="15" max="15" width="11.1416666666667" customWidth="1"/>
    <col min="16" max="16" width="16.1416666666667" customWidth="1"/>
    <col min="17" max="17" width="10.5666666666667" customWidth="1"/>
    <col min="18" max="18" width="21.5666666666667" customWidth="1"/>
    <col min="19" max="19" width="15.2833333333333" customWidth="1"/>
    <col min="20" max="20" width="13" customWidth="1"/>
    <col min="21" max="21" width="9.14166666666667" customWidth="1"/>
  </cols>
  <sheetData>
    <row r="1" s="1" customFormat="1" ht="18.75" spans="1:21">
      <c r="A1" s="3" t="s">
        <v>18</v>
      </c>
      <c r="B1" s="4" t="s">
        <v>0</v>
      </c>
      <c r="C1" s="4"/>
      <c r="D1" s="4"/>
      <c r="E1" s="4"/>
      <c r="F1" s="4" t="s">
        <v>1</v>
      </c>
      <c r="G1" s="4"/>
      <c r="H1" s="4"/>
      <c r="I1" s="4"/>
      <c r="J1" s="4"/>
      <c r="K1" s="4"/>
      <c r="L1" s="11" t="s">
        <v>2</v>
      </c>
      <c r="M1" s="11"/>
      <c r="N1" s="11"/>
      <c r="O1" s="11"/>
      <c r="P1" s="11"/>
      <c r="Q1" s="4" t="s">
        <v>3</v>
      </c>
      <c r="R1" s="11" t="s">
        <v>39</v>
      </c>
      <c r="S1" s="11"/>
      <c r="T1" s="11"/>
      <c r="U1" s="4" t="s">
        <v>45</v>
      </c>
    </row>
    <row r="2" s="1" customFormat="1" ht="18.75" spans="1:21">
      <c r="A2" s="5"/>
      <c r="B2" s="4" t="s">
        <v>4</v>
      </c>
      <c r="C2" s="4" t="s">
        <v>5</v>
      </c>
      <c r="D2" s="4" t="s">
        <v>6</v>
      </c>
      <c r="E2" s="6" t="s">
        <v>7</v>
      </c>
      <c r="F2" s="12" t="s">
        <v>52</v>
      </c>
      <c r="G2" s="12" t="s">
        <v>53</v>
      </c>
      <c r="H2" s="12" t="s">
        <v>54</v>
      </c>
      <c r="I2" s="12" t="s">
        <v>55</v>
      </c>
      <c r="J2" s="12" t="s">
        <v>56</v>
      </c>
      <c r="K2" s="4" t="s">
        <v>10</v>
      </c>
      <c r="L2" s="4" t="s">
        <v>49</v>
      </c>
      <c r="M2" s="4" t="s">
        <v>50</v>
      </c>
      <c r="N2" s="4" t="s">
        <v>13</v>
      </c>
      <c r="O2" s="4" t="s">
        <v>2</v>
      </c>
      <c r="P2" s="4" t="s">
        <v>14</v>
      </c>
      <c r="Q2" s="4"/>
      <c r="R2" s="12" t="s">
        <v>57</v>
      </c>
      <c r="S2" s="12" t="s">
        <v>58</v>
      </c>
      <c r="T2" s="4" t="s">
        <v>42</v>
      </c>
      <c r="U2" s="4"/>
    </row>
    <row r="3" s="2" customFormat="1" ht="18.75" spans="1:21">
      <c r="A3" s="14" t="s">
        <v>59</v>
      </c>
      <c r="B3" s="8">
        <v>23.38</v>
      </c>
      <c r="C3" s="8">
        <v>22.49</v>
      </c>
      <c r="D3" s="8">
        <v>10.56</v>
      </c>
      <c r="E3" s="8">
        <v>73.24</v>
      </c>
      <c r="F3" s="8">
        <v>5343</v>
      </c>
      <c r="G3" s="8">
        <v>5160</v>
      </c>
      <c r="H3" s="8">
        <v>7635</v>
      </c>
      <c r="I3" s="8">
        <v>8872</v>
      </c>
      <c r="J3" s="8">
        <v>10970</v>
      </c>
      <c r="K3" s="8">
        <f>((G3-F3)/F3+(H3-G3)/G3+(I3-H3)/H3+(J3-I3)/I3)/5*100</f>
        <v>16.8778413940245</v>
      </c>
      <c r="L3" s="8">
        <v>0</v>
      </c>
      <c r="M3" s="8">
        <v>13066.67</v>
      </c>
      <c r="N3" s="8">
        <v>21.09</v>
      </c>
      <c r="O3" s="8">
        <f>L3/M3</f>
        <v>0</v>
      </c>
      <c r="P3" s="8">
        <f>O3/N3*100</f>
        <v>0</v>
      </c>
      <c r="Q3" s="13">
        <f>D3/(K3+P3)</f>
        <v>0.625672427739411</v>
      </c>
      <c r="R3" s="8">
        <v>62070</v>
      </c>
      <c r="S3" s="8">
        <v>171200</v>
      </c>
      <c r="T3" s="13">
        <f>S3/(R3+S3)*100</f>
        <v>73.3913490804647</v>
      </c>
      <c r="U3" s="13">
        <f>J3/R3*100</f>
        <v>17.6735943289834</v>
      </c>
    </row>
    <row r="9" spans="14:14">
      <c r="N9" s="2"/>
    </row>
    <row r="10" spans="1:8">
      <c r="A10" s="9" t="s">
        <v>60</v>
      </c>
      <c r="B10" s="10"/>
      <c r="C10" s="10"/>
      <c r="D10" s="10"/>
      <c r="E10" s="10"/>
      <c r="F10" s="10"/>
      <c r="G10" s="10"/>
      <c r="H10" s="10"/>
    </row>
    <row r="11" spans="1:8">
      <c r="A11" s="10"/>
      <c r="B11" s="10"/>
      <c r="C11" s="10"/>
      <c r="D11" s="10"/>
      <c r="E11" s="10"/>
      <c r="F11" s="10"/>
      <c r="G11" s="10"/>
      <c r="H11" s="10"/>
    </row>
    <row r="12" spans="1:8">
      <c r="A12" s="10"/>
      <c r="B12" s="10"/>
      <c r="C12" s="10"/>
      <c r="D12" s="10"/>
      <c r="E12" s="10"/>
      <c r="F12" s="10"/>
      <c r="G12" s="10"/>
      <c r="H12" s="10"/>
    </row>
    <row r="13" spans="1:8">
      <c r="A13" s="10"/>
      <c r="B13" s="10"/>
      <c r="C13" s="10"/>
      <c r="D13" s="10"/>
      <c r="E13" s="10"/>
      <c r="F13" s="10"/>
      <c r="G13" s="10"/>
      <c r="H13" s="10"/>
    </row>
    <row r="14" spans="1:8">
      <c r="A14" s="10"/>
      <c r="B14" s="10"/>
      <c r="C14" s="10"/>
      <c r="D14" s="10"/>
      <c r="E14" s="10"/>
      <c r="F14" s="10"/>
      <c r="G14" s="10"/>
      <c r="H14" s="10"/>
    </row>
  </sheetData>
  <mergeCells count="8">
    <mergeCell ref="B1:E1"/>
    <mergeCell ref="F1:K1"/>
    <mergeCell ref="L1:P1"/>
    <mergeCell ref="R1:T1"/>
    <mergeCell ref="A1:A2"/>
    <mergeCell ref="Q1:Q2"/>
    <mergeCell ref="U1:U2"/>
    <mergeCell ref="A10:H1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贵州茅台-600519</vt:lpstr>
      <vt:lpstr>宁德时代-300750</vt:lpstr>
      <vt:lpstr>群友推荐</vt:lpstr>
      <vt:lpstr>道道全-002852</vt:lpstr>
      <vt:lpstr>五粮液-000858</vt:lpstr>
      <vt:lpstr>特变电工-600089</vt:lpstr>
      <vt:lpstr>长江传媒-600757</vt:lpstr>
      <vt:lpstr>腾讯控股-00700</vt:lpstr>
      <vt:lpstr>恒尚节能-603137</vt:lpstr>
      <vt:lpstr>乐歌股份-300729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pluto</cp:lastModifiedBy>
  <dcterms:created xsi:type="dcterms:W3CDTF">2023-07-23T07:15:00Z</dcterms:created>
  <dcterms:modified xsi:type="dcterms:W3CDTF">2024-03-21T05:55:56Z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7331AD25D44044BD9C8F755AABE5AC54</vt:lpwstr>
  </property>
  <property fmtid="{D5CDD505-2E9C-101B-9397-08002B2CF9AE}" pid="3" name="KSOProductBuildVer">
    <vt:lpwstr>2052-11.8.2.12089</vt:lpwstr>
  </property>
</Properties>
</file>