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  <sheet state="visible" name="2020" sheetId="2" r:id="rId5"/>
  </sheets>
  <definedNames/>
  <calcPr/>
</workbook>
</file>

<file path=xl/sharedStrings.xml><?xml version="1.0" encoding="utf-8"?>
<sst xmlns="http://schemas.openxmlformats.org/spreadsheetml/2006/main" count="41" uniqueCount="24">
  <si>
    <t>State</t>
  </si>
  <si>
    <t>2016 D Polling Average</t>
  </si>
  <si>
    <t>2016 R Polling Average</t>
  </si>
  <si>
    <t>D Prediction</t>
  </si>
  <si>
    <t>R Prediction</t>
  </si>
  <si>
    <t>Actual</t>
  </si>
  <si>
    <t>Error</t>
  </si>
  <si>
    <t>Line Intercept D</t>
  </si>
  <si>
    <t>Slope D</t>
  </si>
  <si>
    <t>Line Intercept R</t>
  </si>
  <si>
    <t>Slope R</t>
  </si>
  <si>
    <t>AZ</t>
  </si>
  <si>
    <t>FL</t>
  </si>
  <si>
    <t>GA</t>
  </si>
  <si>
    <t>IA</t>
  </si>
  <si>
    <t>MI</t>
  </si>
  <si>
    <t>NC</t>
  </si>
  <si>
    <t>OH</t>
  </si>
  <si>
    <t>PA</t>
  </si>
  <si>
    <t>TX</t>
  </si>
  <si>
    <t>WI</t>
  </si>
  <si>
    <t>2020 D Polling Average</t>
  </si>
  <si>
    <t>2020 R Polling Average</t>
  </si>
  <si>
    <t>Correlations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</si>
</sst>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4.86"/>
    <col customWidth="1" min="8" max="8" width="16.43"/>
    <col customWidth="1" min="9" max="9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1" t="s">
        <v>11</v>
      </c>
      <c r="B2" s="1">
        <v>38.91916</v>
      </c>
      <c r="C2" s="1">
        <v>41.37233</v>
      </c>
      <c r="D2" s="2">
        <f>100 - E2</f>
        <v>47.72532828</v>
      </c>
      <c r="E2" s="2">
        <f>K2*C2 + J2</f>
        <v>52.27467172</v>
      </c>
      <c r="F2" s="1">
        <v>48.10998</v>
      </c>
      <c r="G2" s="2">
        <f t="shared" ref="G2:G11" si="1">F2 - D2</f>
        <v>0.384651722</v>
      </c>
      <c r="H2" s="1"/>
      <c r="I2" s="1"/>
      <c r="J2" s="1">
        <v>41.3772</v>
      </c>
      <c r="K2" s="1">
        <v>0.2634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1" t="s">
        <v>12</v>
      </c>
      <c r="B3" s="1">
        <v>44.06227</v>
      </c>
      <c r="C3" s="1"/>
      <c r="D3" s="2">
        <f>I3*B3 + H3</f>
        <v>49.10233721</v>
      </c>
      <c r="E3" s="2"/>
      <c r="F3" s="1">
        <v>49.38116</v>
      </c>
      <c r="G3" s="2">
        <f t="shared" si="1"/>
        <v>0.278822792</v>
      </c>
      <c r="H3" s="1">
        <v>27.4942</v>
      </c>
      <c r="I3" s="1">
        <v>0.4904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1" t="s">
        <v>13</v>
      </c>
      <c r="B4" s="1">
        <v>41.34011</v>
      </c>
      <c r="C4" s="1">
        <v>44.25912</v>
      </c>
      <c r="D4" s="2">
        <f>100 - E4</f>
        <v>47.5888229</v>
      </c>
      <c r="E4" s="2">
        <f>K4*C4 + J4</f>
        <v>52.4111771</v>
      </c>
      <c r="F4" s="1">
        <v>47.33883</v>
      </c>
      <c r="G4" s="2">
        <f t="shared" si="1"/>
        <v>-0.249992896</v>
      </c>
      <c r="H4" s="1"/>
      <c r="I4" s="1"/>
      <c r="J4" s="1">
        <v>41.6031</v>
      </c>
      <c r="K4" s="1">
        <v>0.2442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1" t="s">
        <v>14</v>
      </c>
      <c r="B5" s="1">
        <v>39.05362</v>
      </c>
      <c r="C5" s="1"/>
      <c r="D5" s="2">
        <f t="shared" ref="D5:D9" si="2">I5*B5 + H5</f>
        <v>48.74572154</v>
      </c>
      <c r="E5" s="2"/>
      <c r="F5" s="1">
        <v>44.93645</v>
      </c>
      <c r="G5" s="2">
        <f t="shared" si="1"/>
        <v>-3.80927154</v>
      </c>
      <c r="H5" s="1">
        <v>28.555</v>
      </c>
      <c r="I5" s="1">
        <v>0.517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1" t="s">
        <v>15</v>
      </c>
      <c r="B6" s="1">
        <v>43.47603</v>
      </c>
      <c r="C6" s="1"/>
      <c r="D6" s="2">
        <f t="shared" si="2"/>
        <v>53.1418035</v>
      </c>
      <c r="E6" s="2"/>
      <c r="F6" s="1">
        <v>49.88233</v>
      </c>
      <c r="G6" s="2">
        <f t="shared" si="1"/>
        <v>-3.259473499</v>
      </c>
      <c r="H6" s="1">
        <v>34.7384</v>
      </c>
      <c r="I6" s="1">
        <v>0.4233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1" t="s">
        <v>16</v>
      </c>
      <c r="B7" s="1">
        <v>42.834</v>
      </c>
      <c r="C7" s="1"/>
      <c r="D7" s="2">
        <f t="shared" si="2"/>
        <v>46.4377538</v>
      </c>
      <c r="E7" s="2"/>
      <c r="F7" s="1">
        <v>48.09625</v>
      </c>
      <c r="G7" s="2">
        <f t="shared" si="1"/>
        <v>1.6584962</v>
      </c>
      <c r="H7" s="1">
        <v>7.643</v>
      </c>
      <c r="I7" s="1">
        <v>0.9057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1" t="s">
        <v>17</v>
      </c>
      <c r="B8" s="1">
        <v>41.46383</v>
      </c>
      <c r="C8" s="1"/>
      <c r="D8" s="2">
        <f t="shared" si="2"/>
        <v>49.01767074</v>
      </c>
      <c r="E8" s="2"/>
      <c r="F8" s="1">
        <v>45.73232</v>
      </c>
      <c r="G8" s="2">
        <f t="shared" si="1"/>
        <v>-3.285350737</v>
      </c>
      <c r="H8" s="1">
        <v>29.7826</v>
      </c>
      <c r="I8" s="1">
        <v>0.4639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1" t="s">
        <v>18</v>
      </c>
      <c r="B9" s="1">
        <v>45.04564</v>
      </c>
      <c r="C9" s="1"/>
      <c r="D9" s="2">
        <f t="shared" si="2"/>
        <v>52.91576849</v>
      </c>
      <c r="E9" s="2"/>
      <c r="F9" s="1">
        <v>49.62446</v>
      </c>
      <c r="G9" s="2">
        <f t="shared" si="1"/>
        <v>-3.291308488</v>
      </c>
      <c r="H9" s="1">
        <v>47.3211</v>
      </c>
      <c r="I9" s="1">
        <v>0.1242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1" t="s">
        <v>19</v>
      </c>
      <c r="B10" s="1">
        <v>36.5752</v>
      </c>
      <c r="C10" s="1">
        <v>42.86076</v>
      </c>
      <c r="D10" s="2">
        <f>100 - E10</f>
        <v>46.00310358</v>
      </c>
      <c r="E10" s="2">
        <f>K10*C10 + J10</f>
        <v>53.99689642</v>
      </c>
      <c r="F10" s="1">
        <v>45.28677</v>
      </c>
      <c r="G10" s="2">
        <f t="shared" si="1"/>
        <v>-0.71633358</v>
      </c>
      <c r="H10" s="1"/>
      <c r="I10" s="1"/>
      <c r="J10" s="1">
        <v>35.5882</v>
      </c>
      <c r="K10" s="1">
        <v>0.4295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1" t="s">
        <v>20</v>
      </c>
      <c r="B11" s="1">
        <v>43.12815</v>
      </c>
      <c r="C11" s="1"/>
      <c r="D11" s="2">
        <f>I11*B11 + H11</f>
        <v>51.18897743</v>
      </c>
      <c r="E11" s="2"/>
      <c r="F11" s="1">
        <v>49.59201</v>
      </c>
      <c r="G11" s="2">
        <f t="shared" si="1"/>
        <v>-1.596967425</v>
      </c>
      <c r="H11" s="1">
        <v>33.528</v>
      </c>
      <c r="I11" s="1">
        <v>0.4095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24.86"/>
    <col customWidth="1" min="4" max="4" width="16.43"/>
    <col customWidth="1" min="5" max="5" width="10.14"/>
  </cols>
  <sheetData>
    <row r="1">
      <c r="A1" s="3" t="s">
        <v>12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4</v>
      </c>
      <c r="J1" s="1" t="s">
        <v>23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11</v>
      </c>
      <c r="B2" s="1"/>
      <c r="C2" s="1">
        <v>42.857</v>
      </c>
      <c r="D2" s="1"/>
      <c r="E2" s="1"/>
      <c r="F2" s="4">
        <f>100 - I2</f>
        <v>47.4251671</v>
      </c>
      <c r="G2" s="1">
        <v>41.0163</v>
      </c>
      <c r="H2" s="1">
        <v>0.2697</v>
      </c>
      <c r="I2" s="2">
        <f>H2*C2 + G2</f>
        <v>52.5748329</v>
      </c>
      <c r="J2" s="1">
        <v>0.874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 t="s">
        <v>12</v>
      </c>
      <c r="B3" s="1">
        <v>48.30611</v>
      </c>
      <c r="C3" s="1"/>
      <c r="D3" s="1">
        <v>27.5411</v>
      </c>
      <c r="E3" s="1">
        <v>0.4909</v>
      </c>
      <c r="F3" s="2">
        <f>E3*B3 + D3</f>
        <v>51.2545694</v>
      </c>
      <c r="G3" s="2"/>
      <c r="H3" s="2"/>
      <c r="I3" s="2">
        <f>100-F3</f>
        <v>48.7454306</v>
      </c>
      <c r="J3" s="1">
        <v>0.504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 t="s">
        <v>13</v>
      </c>
      <c r="B4" s="1"/>
      <c r="C4" s="1">
        <v>46.66</v>
      </c>
      <c r="D4" s="1"/>
      <c r="E4" s="1"/>
      <c r="F4" s="2">
        <f>100 - I4</f>
        <v>46.905114</v>
      </c>
      <c r="G4" s="1">
        <v>42.2651</v>
      </c>
      <c r="H4" s="1">
        <v>0.2321</v>
      </c>
      <c r="I4" s="2">
        <f>H4*C4 + G4</f>
        <v>53.094886</v>
      </c>
      <c r="J4" s="1">
        <v>0.544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14</v>
      </c>
      <c r="B5" s="1">
        <v>46.0</v>
      </c>
      <c r="C5" s="1"/>
      <c r="D5" s="1">
        <v>21.4546</v>
      </c>
      <c r="E5" s="1">
        <v>0.6621</v>
      </c>
      <c r="F5" s="4">
        <f t="shared" ref="F5:F9" si="1">E5*B5 + D5</f>
        <v>51.9112</v>
      </c>
      <c r="G5" s="2"/>
      <c r="H5" s="2"/>
      <c r="I5" s="2">
        <f t="shared" ref="I5:I9" si="2">100-F5</f>
        <v>48.0888</v>
      </c>
      <c r="J5" s="1">
        <v>0.818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 t="s">
        <v>15</v>
      </c>
      <c r="B6" s="1">
        <v>49.451</v>
      </c>
      <c r="C6" s="1"/>
      <c r="D6" s="1">
        <v>33.08</v>
      </c>
      <c r="E6" s="1">
        <v>0.4524</v>
      </c>
      <c r="F6" s="2">
        <f t="shared" si="1"/>
        <v>55.4516324</v>
      </c>
      <c r="G6" s="2"/>
      <c r="H6" s="2"/>
      <c r="I6" s="2">
        <f t="shared" si="2"/>
        <v>44.5483676</v>
      </c>
      <c r="J6" s="1">
        <v>0.515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 t="s">
        <v>16</v>
      </c>
      <c r="B7" s="1">
        <v>47.497</v>
      </c>
      <c r="C7" s="1"/>
      <c r="D7" s="1">
        <v>8.3</v>
      </c>
      <c r="E7" s="1">
        <v>0.9</v>
      </c>
      <c r="F7" s="4">
        <f t="shared" si="1"/>
        <v>51.0473</v>
      </c>
      <c r="G7" s="2"/>
      <c r="H7" s="2"/>
      <c r="I7" s="2">
        <f t="shared" si="2"/>
        <v>48.9527</v>
      </c>
      <c r="J7" s="1">
        <v>0.817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 t="s">
        <v>17</v>
      </c>
      <c r="B8" s="1">
        <v>46.957</v>
      </c>
      <c r="C8" s="1"/>
      <c r="D8" s="1">
        <v>27.103</v>
      </c>
      <c r="E8" s="1">
        <v>0.516</v>
      </c>
      <c r="F8" s="2">
        <f t="shared" si="1"/>
        <v>51.332812</v>
      </c>
      <c r="G8" s="2"/>
      <c r="H8" s="2"/>
      <c r="I8" s="2">
        <f t="shared" si="2"/>
        <v>48.667188</v>
      </c>
      <c r="J8" s="1">
        <v>0.582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 t="s">
        <v>18</v>
      </c>
      <c r="B9" s="1">
        <v>49.28667</v>
      </c>
      <c r="C9" s="1"/>
      <c r="D9" s="1">
        <v>43.5312</v>
      </c>
      <c r="E9" s="1">
        <v>0.1936</v>
      </c>
      <c r="F9" s="2">
        <f t="shared" si="1"/>
        <v>53.07309931</v>
      </c>
      <c r="G9" s="2"/>
      <c r="H9" s="2"/>
      <c r="I9" s="2">
        <f t="shared" si="2"/>
        <v>46.92690069</v>
      </c>
      <c r="J9" s="1">
        <v>0.3003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" t="s">
        <v>19</v>
      </c>
      <c r="B10" s="1"/>
      <c r="C10" s="1">
        <v>42.44118</v>
      </c>
      <c r="D10" s="1"/>
      <c r="E10" s="1"/>
      <c r="F10" s="4">
        <f>100 - I10</f>
        <v>46.07877792</v>
      </c>
      <c r="G10" s="1">
        <v>36.0068</v>
      </c>
      <c r="H10" s="1">
        <v>0.4221</v>
      </c>
      <c r="I10" s="2">
        <f>H10*C10 + G10</f>
        <v>53.92122208</v>
      </c>
      <c r="J10" s="1">
        <v>0.875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" t="s">
        <v>20</v>
      </c>
      <c r="B11" s="1">
        <v>50.1863</v>
      </c>
      <c r="C11" s="1"/>
      <c r="D11" s="1">
        <v>32.815</v>
      </c>
      <c r="E11" s="1">
        <v>0.4221</v>
      </c>
      <c r="F11" s="4">
        <f>E11*B11 + D11</f>
        <v>53.99863723</v>
      </c>
      <c r="G11" s="2"/>
      <c r="H11" s="2"/>
      <c r="I11" s="2"/>
      <c r="J11" s="1">
        <v>0.718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</sheetData>
  <drawing r:id="rId1"/>
</worksheet>
</file>