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S:\Actual\Examples\Html\AppExcel\"/>
    </mc:Choice>
  </mc:AlternateContent>
  <bookViews>
    <workbookView xWindow="0" yWindow="0" windowWidth="13185" windowHeight="12585"/>
  </bookViews>
  <sheets>
    <sheet name="Audit Summary" sheetId="2" r:id="rId1"/>
    <sheet name="Audit Data" sheetId="1" r:id="rId2"/>
    <sheet name="Audit Instructions" sheetId="4" r:id="rId3"/>
    <sheet name="Sample 1" sheetId="5" r:id="rId4"/>
    <sheet name="Sample 2" sheetId="6" r:id="rId5"/>
    <sheet name="Sample 3" sheetId="7" r:id="rId6"/>
  </sheets>
  <definedNames>
    <definedName name="_xlnm.Print_Area" localSheetId="1">'Audit Data'!$A$1:$G$137</definedName>
    <definedName name="_xlnm.Print_Area" localSheetId="0">'Audit Summary'!$A$2:$K$28</definedName>
  </definedNames>
  <calcPr calcId="152511"/>
</workbook>
</file>

<file path=xl/calcChain.xml><?xml version="1.0" encoding="utf-8"?>
<calcChain xmlns="http://schemas.openxmlformats.org/spreadsheetml/2006/main">
  <c r="C18" i="7" l="1"/>
  <c r="C18" i="6"/>
  <c r="I14" i="5"/>
  <c r="H10" i="5"/>
  <c r="G10" i="5"/>
  <c r="F10" i="5"/>
  <c r="E10" i="5"/>
  <c r="D10" i="5"/>
  <c r="I10" i="5" s="1"/>
  <c r="I5" i="5"/>
  <c r="E9" i="2" l="1"/>
  <c r="B17" i="2" l="1"/>
  <c r="C17" i="2"/>
  <c r="G119" i="1" l="1"/>
  <c r="G120" i="1" s="1"/>
  <c r="G100" i="1"/>
  <c r="G101" i="1" s="1"/>
  <c r="G68" i="1"/>
  <c r="G69" i="1" s="1"/>
  <c r="G48" i="1"/>
  <c r="G49" i="1" s="1"/>
  <c r="G43" i="1"/>
  <c r="G44" i="1" s="1"/>
  <c r="G24" i="1"/>
  <c r="G25" i="1"/>
  <c r="G18" i="1"/>
  <c r="G19" i="1" s="1"/>
  <c r="K15" i="2"/>
  <c r="K11" i="2"/>
  <c r="K12" i="2"/>
  <c r="K13" i="2"/>
  <c r="K14" i="2"/>
  <c r="K10" i="2"/>
  <c r="K9" i="2"/>
  <c r="J17" i="2"/>
  <c r="E15" i="2"/>
  <c r="E14" i="2"/>
  <c r="E13" i="2"/>
  <c r="E12" i="2"/>
  <c r="E11" i="2"/>
  <c r="E10" i="2"/>
  <c r="F119" i="1"/>
  <c r="F120" i="1" s="1"/>
  <c r="E119" i="1"/>
  <c r="E120" i="1" s="1"/>
  <c r="D119" i="1"/>
  <c r="D120" i="1" s="1"/>
  <c r="F100" i="1"/>
  <c r="F101" i="1" s="1"/>
  <c r="E100" i="1"/>
  <c r="E101" i="1" s="1"/>
  <c r="D100" i="1"/>
  <c r="D101" i="1" s="1"/>
  <c r="F68" i="1"/>
  <c r="F69" i="1" s="1"/>
  <c r="E68" i="1"/>
  <c r="E69" i="1" s="1"/>
  <c r="D68" i="1"/>
  <c r="D69" i="1" s="1"/>
  <c r="F48" i="1"/>
  <c r="F49" i="1" s="1"/>
  <c r="E48" i="1"/>
  <c r="E49" i="1" s="1"/>
  <c r="D48" i="1"/>
  <c r="D49" i="1" s="1"/>
  <c r="F43" i="1"/>
  <c r="F44" i="1" s="1"/>
  <c r="E43" i="1"/>
  <c r="E44" i="1" s="1"/>
  <c r="D43" i="1"/>
  <c r="D44" i="1" s="1"/>
  <c r="F24" i="1"/>
  <c r="F25" i="1" s="1"/>
  <c r="E24" i="1"/>
  <c r="E25" i="1" s="1"/>
  <c r="D24" i="1"/>
  <c r="D25" i="1" s="1"/>
  <c r="F18" i="1"/>
  <c r="F19" i="1" s="1"/>
  <c r="E18" i="1"/>
  <c r="E19" i="1" s="1"/>
  <c r="D18" i="1"/>
  <c r="D19" i="1" s="1"/>
  <c r="H17" i="2"/>
  <c r="F17" i="2"/>
  <c r="D17" i="2"/>
  <c r="I15" i="2"/>
  <c r="G15" i="2"/>
  <c r="I14" i="2"/>
  <c r="G14" i="2"/>
  <c r="I13" i="2"/>
  <c r="G13" i="2"/>
  <c r="I12" i="2"/>
  <c r="G12" i="2"/>
  <c r="I11" i="2"/>
  <c r="G11" i="2"/>
  <c r="I10" i="2"/>
  <c r="G10" i="2"/>
  <c r="I9" i="2"/>
  <c r="G9" i="2"/>
  <c r="G121" i="1" l="1"/>
  <c r="E17" i="2"/>
  <c r="E21" i="2" s="1"/>
  <c r="G17" i="2"/>
  <c r="K17" i="2"/>
  <c r="K23" i="2" s="1"/>
  <c r="I17" i="2"/>
  <c r="D121" i="1"/>
  <c r="F121" i="1"/>
  <c r="E121" i="1"/>
  <c r="F128" i="1" l="1"/>
  <c r="F132" i="1" s="1"/>
  <c r="F133" i="1" s="1"/>
  <c r="F126" i="1"/>
  <c r="D128" i="1"/>
  <c r="D132" i="1" s="1"/>
  <c r="D133" i="1" s="1"/>
  <c r="D126" i="1"/>
  <c r="G128" i="1"/>
  <c r="G132" i="1" s="1"/>
  <c r="G133" i="1" s="1"/>
  <c r="G126" i="1"/>
  <c r="E128" i="1"/>
  <c r="E132" i="1" s="1"/>
  <c r="E133" i="1" s="1"/>
  <c r="E126" i="1"/>
  <c r="I21" i="2"/>
  <c r="I23" i="2"/>
  <c r="G23" i="2"/>
  <c r="G21" i="2"/>
  <c r="E23" i="2"/>
  <c r="K21" i="2"/>
  <c r="K25" i="2"/>
  <c r="K26" i="2" l="1"/>
  <c r="K28" i="2" s="1"/>
  <c r="I25" i="2"/>
  <c r="G25" i="2"/>
  <c r="G26" i="2" s="1"/>
  <c r="E25" i="2"/>
  <c r="E26" i="2" s="1"/>
  <c r="D135" i="1"/>
  <c r="E135" i="1"/>
  <c r="F135" i="1"/>
  <c r="G135" i="1"/>
  <c r="I26" i="2" l="1"/>
  <c r="I28" i="2" s="1"/>
  <c r="G28" i="2"/>
  <c r="E28" i="2"/>
</calcChain>
</file>

<file path=xl/sharedStrings.xml><?xml version="1.0" encoding="utf-8"?>
<sst xmlns="http://schemas.openxmlformats.org/spreadsheetml/2006/main" count="295" uniqueCount="265">
  <si>
    <t>Surv. #1</t>
  </si>
  <si>
    <t>Surv. #2</t>
  </si>
  <si>
    <t>Task#</t>
  </si>
  <si>
    <t>Task</t>
  </si>
  <si>
    <t>Process: Management</t>
  </si>
  <si>
    <t>Confirm top management has documented the appointment of a management representative.  Verify the responsibilities of the management representative include ensuring that quality management system requirements are effectively established and maintained, reporting to top management on the performance of the quality management system, and ensuring the promotion of awareness of regulatory requirements throughout the organization.</t>
  </si>
  <si>
    <t>Verify that a quality policy and objectives have been set at relevant functions and levels within the organization. Ensure the quality objectives are measurable and consistent with the quality policy. Confirm appropriate measures are taken to achieve the quality objectives.</t>
  </si>
  <si>
    <t>Review the manufacturer’s organizational structure and related documents to verify that they include provisions for responsibilities, authorities (e.g., management representative), personnel, resources for infrastructure, competencies, and training to ensure that personnel have the necessary competence to design and manufacture devices in accordance with the planned arrangements and applicable regulatory requirements.</t>
  </si>
  <si>
    <t>Number of planned tasks</t>
  </si>
  <si>
    <t>Process Time</t>
  </si>
  <si>
    <t>Process: Device Marketing Authorization and Facility Registration</t>
  </si>
  <si>
    <t>Verify the organization has complied with regulatory requirements to register and/or license device facilities and submit device listing information in the appropriate jurisdictions where the organization markets or distributes devices.</t>
  </si>
  <si>
    <t>Confirm the organization has received appropriate device marketing authorization in the regulatory jurisdictions where the organization markets its devices.</t>
  </si>
  <si>
    <t>Verify the organization has arranged for assessment of the change (where applicable) and obtained marketing authorization for changes to devices or the quality management system which require amendment to existing marketing authorization.</t>
  </si>
  <si>
    <t>Process: Measurement, Analysis and Improvement</t>
  </si>
  <si>
    <t>Confirm that corrections, corrective actions, and preventive actions were determined, implemented, documented, effective, and did not adversely affect finished devices. Ensure corrective action and preventive action is appropriate to the risk of the non- conformities or potential nonconformities encountered.</t>
  </si>
  <si>
    <t>Determine if relevant information regarding nonconforming product, quality management system nonconformities, corrections, corrective actions, and preventive actions has been supplied to management for management review.</t>
  </si>
  <si>
    <t>Verify that the organization has defined and documented procedures for the notification of adverse events. Confirm adverse event reporting is performed according to the applicable regulatory requirements.</t>
  </si>
  <si>
    <t>Determine, based on the assessment of the Measurement, Analysis and Improvement process overall, whether management provides the necessary commitment to detect and address product and quality management system nonconformities, and ensure the continued suitability and effectiveness of the quality management system.</t>
  </si>
  <si>
    <t>Process: Medical Device Adverse Events and Advisory Notices Reporting</t>
  </si>
  <si>
    <t>Verify that advisory notices are reported to regulatory authorities when necessary and comply with the timeframes and recordkeeping requirements established by participating regulatory authorities.</t>
  </si>
  <si>
    <t>Process: Design and Development</t>
  </si>
  <si>
    <t>Confirm that the design and development inputs are complete, unambiguous, and not in conflict with each other.</t>
  </si>
  <si>
    <t>Verify that design changes have been reviewed for the effect on products previously made and delivered, and that records of review results are maintained.</t>
  </si>
  <si>
    <t>Process: Production and Service Controls</t>
  </si>
  <si>
    <t>Verify that the system for monitoring and measuring of product characteristics is capable of demonstrating the conformity of products to specified requirements. Confirm  that product risk is considered in the type and extent of product monitoring activities.</t>
  </si>
  <si>
    <t>Verify that personnel are competent to implement and maintain the processes in accordance with the requirements identified by the organization.</t>
  </si>
  <si>
    <t>Confirm that the organization has determined the monitoring and measuring devices needed to provide evidence of conformity to specified requirements. Verify that the monitoring and measuring equipment used in production and service control has been identified, adjusted, calibrated and maintained, and capable of producing valid results.</t>
  </si>
  <si>
    <t>Confirm that the organization assesses (and records) the validity of previous measurements when equipment is found not to conform to specified requirements, and takes appropriate action on the equipment and any product affected.  Verify that the control of the monitoring and measuring devices is adequate to ensure valid results.  Confirm that monitoring and measuring devices are protected from damage or deterioration.</t>
  </si>
  <si>
    <t>If the selected process is software controlled or if software is used in production equipment or the quality management system, verify that the software is validated for its intended use. Software validation may be part of equipment qualification.</t>
  </si>
  <si>
    <t>Verify that product status identification is adequate to ensure that only product which has passed the required inspections and tests is dispatched, used, or installed.</t>
  </si>
  <si>
    <t>Verify that the organization has implemented controls to identify, verify, protect, and safeguard customer property provided for use or incorporation into the product.  Verify that the organization treats patient information and confidential health information as customer property.</t>
  </si>
  <si>
    <t>Verify that the identification, control, and disposition of nonconforming products is adequate, based on the risk the nonconformity  poses to the device meeting its specified requirements.</t>
  </si>
  <si>
    <t>If a product needs to be reworked, confirm that the manufacturer has made a determination of any adverse effect of the rework upon the product.  Verify that the rework process has been performed according to an approved procedure, that the results of the rework have been documented, and that the reworked product has been re-verified to demonstrate conformity to requirements.</t>
  </si>
  <si>
    <t>If installation activities are required, confirm that records of installation and verification activities are maintained.</t>
  </si>
  <si>
    <t>Determine, based on the assessment of the production and service control process overall, whether management provides the necessary commitment to the production and service control process to ensure devices meet specified requirements and quality objectives.</t>
  </si>
  <si>
    <t>Purchasing</t>
  </si>
  <si>
    <t>Select one or more supplier evaluation files to audit.</t>
  </si>
  <si>
    <t>Verify that procedures for ensuring purchased product conforms to purchasing requirements have been established and documented.</t>
  </si>
  <si>
    <t>Verify that the manufacturer maintains effective controls over suppliers and product, so that specified requirements continue to be met.</t>
  </si>
  <si>
    <t>Verify that data from the evaluation of suppliers, verification activities, and purchasing are considered as a source of quality data for input into the Measurement, Analysis and Improvement process.</t>
  </si>
  <si>
    <t>Determine, based on the assessment of the overall purchasing, whether management provides the necessary commitment to the purchase process.</t>
  </si>
  <si>
    <t>Manufacturer:</t>
  </si>
  <si>
    <t>Date:</t>
  </si>
  <si>
    <t>MDSAP Process</t>
  </si>
  <si>
    <t>Number of Tasks per Process</t>
  </si>
  <si>
    <t>Minutes per Audit Task</t>
  </si>
  <si>
    <t>Surveillance #1</t>
  </si>
  <si>
    <t>Surveillance #2</t>
  </si>
  <si>
    <t>Number of Applicable Tasks to be Audited</t>
  </si>
  <si>
    <t>Time per Process
(hh:mm)</t>
  </si>
  <si>
    <t>Management</t>
  </si>
  <si>
    <t>DMA&amp;FR</t>
  </si>
  <si>
    <t>MA&amp;I</t>
  </si>
  <si>
    <t>MDAE&amp;ANR</t>
  </si>
  <si>
    <t>D&amp;D</t>
  </si>
  <si>
    <t>P&amp;SC</t>
  </si>
  <si>
    <t>AO's person:</t>
  </si>
  <si>
    <t xml:space="preserve">Tab: Audit Duration Calculation #1 </t>
  </si>
  <si>
    <t>Tab: Audit Duration Calculation #2</t>
  </si>
  <si>
    <t>This worksheet requires the user to specify the number of tasks to be completed for each process</t>
  </si>
  <si>
    <t>Partial audit man-day (in hours)</t>
  </si>
  <si>
    <t>Full audit man-day (in days)</t>
  </si>
  <si>
    <t>Surv. 1</t>
  </si>
  <si>
    <t>Surv.2</t>
  </si>
  <si>
    <t>SUMMARY</t>
  </si>
  <si>
    <r>
      <rPr>
        <b/>
        <sz val="11"/>
        <color theme="1"/>
        <rFont val="Calibri"/>
        <family val="2"/>
        <scheme val="minor"/>
      </rPr>
      <t>0</t>
    </r>
    <r>
      <rPr>
        <sz val="11"/>
        <color theme="1"/>
        <rFont val="Calibri"/>
        <family val="2"/>
        <scheme val="minor"/>
      </rPr>
      <t xml:space="preserve"> if not applicable</t>
    </r>
  </si>
  <si>
    <r>
      <rPr>
        <b/>
        <sz val="11"/>
        <color theme="1"/>
        <rFont val="Calibri"/>
        <family val="2"/>
        <scheme val="minor"/>
      </rPr>
      <t>1</t>
    </r>
    <r>
      <rPr>
        <sz val="11"/>
        <color theme="1"/>
        <rFont val="Calibri"/>
        <family val="2"/>
        <scheme val="minor"/>
      </rPr>
      <t xml:space="preserve"> if applicable</t>
    </r>
  </si>
  <si>
    <t>AO's personel</t>
  </si>
  <si>
    <t>Audit Duration</t>
  </si>
  <si>
    <t>Audit 
Duration</t>
  </si>
  <si>
    <t xml:space="preserve">This worksheet requires the user to specify each applicable task, by indicating: </t>
  </si>
  <si>
    <t>This worksheet is nine (9) pages long. It can also shown as a one page Synthetic View, hiding the details of the tasks.</t>
  </si>
  <si>
    <t>Instructions for Completing Audit Time Calculation</t>
  </si>
  <si>
    <t>The appropriate digit (2, 3, 4, …) if the audit requires the task to be accomplished more than once (e.g. increase the sampling rate)</t>
  </si>
  <si>
    <r>
      <t>Planning</t>
    </r>
    <r>
      <rPr>
        <sz val="10"/>
        <color theme="0"/>
        <rFont val="Arial"/>
        <family val="2"/>
      </rPr>
      <t xml:space="preserve"> </t>
    </r>
  </si>
  <si>
    <t>If duplicate tasks are required, the task can be counted more than once.</t>
  </si>
  <si>
    <t>Verify that the organization has a process in place for identifying device-related events that may meet reporting criteria as defined by participating regulatory authorities. Verify that the complaint process has a mechanism for reviewing each complaint to determine if a report to a regulatory authority is required. Confirm that the organization’s processes meet the timeframes required by each regulatory authority where the product is marketed.</t>
  </si>
  <si>
    <t>Determine, based on the assessment of the design and development process overall, whether management provides the necessary commitment to the design and development process.</t>
  </si>
  <si>
    <t>Initial Audit (Stage 1 + Stage 2)</t>
  </si>
  <si>
    <t>Recertification</t>
  </si>
  <si>
    <t>Recertification (without Stage 1)</t>
  </si>
  <si>
    <t>Sub-Total</t>
  </si>
  <si>
    <t>Total (hh:mm)</t>
  </si>
  <si>
    <r>
      <rPr>
        <b/>
        <sz val="10"/>
        <color theme="1"/>
        <rFont val="Arial"/>
        <family val="2"/>
      </rPr>
      <t>Additional time, as deemed necessary by the Auditing Organization</t>
    </r>
    <r>
      <rPr>
        <sz val="10"/>
        <color theme="1"/>
        <rFont val="Arial"/>
        <family val="2"/>
      </rPr>
      <t xml:space="preserve">, 
</t>
    </r>
    <r>
      <rPr>
        <sz val="10"/>
        <color rgb="FF000000"/>
        <rFont val="Arial"/>
        <family val="2"/>
      </rPr>
      <t>including for Stage 1 if applicable (hh:mm)</t>
    </r>
  </si>
  <si>
    <t>Duration of audit (man-days)</t>
  </si>
  <si>
    <r>
      <t xml:space="preserve">Additional time, as deemed necessary by the Auditing Organization, </t>
    </r>
    <r>
      <rPr>
        <sz val="10"/>
        <color rgb="FF000000"/>
        <rFont val="Arial Narrow"/>
        <family val="2"/>
      </rPr>
      <t>including for Stage 1 if applicable (hh:mm)</t>
    </r>
  </si>
  <si>
    <r>
      <rPr>
        <b/>
        <sz val="10"/>
        <color theme="1"/>
        <rFont val="Arial Narrow"/>
        <family val="2"/>
      </rPr>
      <t>Duration of Audit</t>
    </r>
    <r>
      <rPr>
        <sz val="10"/>
        <color theme="1"/>
        <rFont val="Arial Narrow"/>
        <family val="2"/>
      </rPr>
      <t xml:space="preserve"> (mandays)</t>
    </r>
  </si>
  <si>
    <t>Adjustment (%)</t>
  </si>
  <si>
    <r>
      <t xml:space="preserve">Total </t>
    </r>
    <r>
      <rPr>
        <sz val="10"/>
        <color theme="1"/>
        <rFont val="Arial"/>
        <family val="2"/>
      </rPr>
      <t>(hh:mm)</t>
    </r>
  </si>
  <si>
    <r>
      <t xml:space="preserve">Sub-Total </t>
    </r>
    <r>
      <rPr>
        <sz val="10"/>
        <color theme="1"/>
        <rFont val="Arial"/>
        <family val="2"/>
      </rPr>
      <t>(hh:mm)</t>
    </r>
  </si>
  <si>
    <r>
      <rPr>
        <b/>
        <sz val="10"/>
        <color theme="1"/>
        <rFont val="Arial"/>
        <family val="2"/>
      </rPr>
      <t>Adjustment</t>
    </r>
    <r>
      <rPr>
        <sz val="10"/>
        <color theme="1"/>
        <rFont val="Arial"/>
        <family val="2"/>
      </rPr>
      <t xml:space="preserve"> (hh:mm)</t>
    </r>
  </si>
  <si>
    <r>
      <t xml:space="preserve">Initial 
</t>
    </r>
    <r>
      <rPr>
        <sz val="10"/>
        <color theme="0"/>
        <rFont val="Arial Narrow"/>
        <family val="2"/>
      </rPr>
      <t>(Stage 1 + Stage 2)</t>
    </r>
  </si>
  <si>
    <r>
      <t xml:space="preserve">Initial 
</t>
    </r>
    <r>
      <rPr>
        <sz val="11"/>
        <color theme="1"/>
        <rFont val="Arial Narrow"/>
        <family val="2"/>
      </rPr>
      <t>(Stage 1 + Stage 2)</t>
    </r>
  </si>
  <si>
    <r>
      <rPr>
        <b/>
        <sz val="10"/>
        <color theme="1"/>
        <rFont val="Arial"/>
        <family val="2"/>
      </rPr>
      <t>Adjustment</t>
    </r>
    <r>
      <rPr>
        <sz val="10"/>
        <color theme="1"/>
        <rFont val="Arial"/>
        <family val="2"/>
      </rPr>
      <t xml:space="preserve"> (%) *</t>
    </r>
  </si>
  <si>
    <t>*Adjustment may be positive or negative. The rationale for any adjustment needs to be documented.</t>
  </si>
  <si>
    <t>Verify that a quality manual, management review, and quality management system procedures and instructions have been defined and documented.</t>
  </si>
  <si>
    <t>Determine the extent of outsourcing of processes that may affect the conformity of product with specified requirements and verify the proper documentation of controls in the quality management system.</t>
  </si>
  <si>
    <t>Confirm the organization has determined the necessary competencies for personnel performing work affecting product quality, provided appropriate training, and made personnel aware of the relevance and importance of their activities on product quality and achievement of the quality objectives. Ensure records of training and competencies are maintained.</t>
  </si>
  <si>
    <t>Verify  that management has committed to and has responsibility  for overall risk management planning,  including  ongoing review  of the effectiveness of risk management activities  ensuring that policies, procedures and practices are established and documented for analyzing, evaluating and controlling product risk throughout product realization.</t>
  </si>
  <si>
    <t>Verify that procedures have been defined, documented, and implemented for the control of documents and records required by the quality management system. Confirm the organization retains records and at least one obsolete copy of controlled documents for a period of time at least equivalent to the lifetime of the device, but not less than two years from the date of product release.</t>
  </si>
  <si>
    <t>Verify that management reviews are being conducted at planned intervals and that they include a review of the suitability and effectiveness of the quality policy, quality objectives, and quality management system to assure that the quality management system meets all applicable regulatory requirements.</t>
  </si>
  <si>
    <t>Confirm that management has identified and ensured the applicable device marketing authorization and facility registration processes have been followed and that appropriate documents have been submitted to the applicable regulatory authorities in the markets in which the devices are offered for commercial distribution.</t>
  </si>
  <si>
    <t>At the conclusion of the audit, a decision should be made as to whether top management has demonstrated the necessary commitment to ensure a suitable and effective quality management system is in place and being maintained and whether the effectiveness of the system has been communicated to personnel.</t>
  </si>
  <si>
    <t>Verify that procedures for measurement, analysis and improvement which address the requirements of the quality management system standard and regulatory authorities have been established and documented. Confirm the organization maintains and implements procedures to monitor and measure product conformity throughout product realization,as well as procedures that provide for mechanisms for feedback to provide early warnings of quality problems and the implementation of corrective action and preventive action.</t>
  </si>
  <si>
    <t>Determine if appropriate sources of quality data have been identified for input into the measurement, analysis and improvement process, including customer complaints, feedback, service records, returned product, internal and external audit findings, and data from the monitoring of products, processes, nonconforming products, and suppliers. Confirm that data from thees are accurate and analyzed using valid statistical methods (where appropriate) to identify existing and potential product and quality management system nonconformities that may require corrective or preventive action.</t>
  </si>
  <si>
    <t>Determine if investigations are conducted to identify the underlying cause(s) of detected nonconformities, where possible. Confirm  investigations are commensurate with the risk of the nonconformity.</t>
  </si>
  <si>
    <t>Determine if investigations are conducted to identify the underlying cause(s) of potential nonconformities, where possible. Confirm  investigations are commensurate with the risk of the potential nonconformity.</t>
  </si>
  <si>
    <t>When a corrective or preventive action results in a design change, verify that any new hazard(s) and any new risks are evaluated under the risk management process.</t>
  </si>
  <si>
    <t>When a corrective or preventive action results in a process  change, confirm that the process  change is assessed to determine if  any new risks to the product are introduced.  Verify the manufacturer has performed revalidation of processes where appropriate.</t>
  </si>
  <si>
    <t>Verify that controls are in place to ensure that product which does not conform to product requirements is identified and controlled to prevent its unintended use or delivery. Confirm that an appropriate disposition was made, justified, and documented.</t>
  </si>
  <si>
    <t>Confirm that when nonconforming product is detected after delivery or use, appropriate action is taken commensurate with the risk, or potential risks, of the nonconformity.</t>
  </si>
  <si>
    <t>Where investigation determines that activities outside the organization contributed to a customer complaint, verify that records show that relevant information was exchanged between the organizations involved.</t>
  </si>
  <si>
    <t>Confirm that the manufacturer has made effective arrangements for the timely issuance and implementation of advisory notices. Confirm that reporting of advisory notices is performed according to the applicable regulatory requirements.</t>
  </si>
  <si>
    <t>Verify that those devices that are, by regulation, subject to design and development procedures have been identified.</t>
  </si>
  <si>
    <t>Select a completed (where applicable) design and development project for review.</t>
  </si>
  <si>
    <t>Verify that the design and development process is planned and controlled. Review the design plan for the selected design and development project to understand the design and development activities; including the design and development stages, the review, verification, validation, and design transfer activities that are appropriate at each stage; and the assignment of responsibilities, authorities, and interfaces between different groups involved in design and development.</t>
  </si>
  <si>
    <t>For the device design and development record(s) selected, verify that design and development procedures have been established and applied. Confirm the design and development procedures address the design and development stages, review, verification, validation, design transfer, and design changes.</t>
  </si>
  <si>
    <t>Verify that design and development inputs were established, reviewed and approved; and that they address customer functional, performance and safety requirements, intended use, applicable regulatory requirements, and other requirements including
those arising from human factors issues, essential for design and development. Verify that any risks and risk mitigation measures identified during the risk management process are used as an input in the design and development process.</t>
  </si>
  <si>
    <t>Review medical device specifications to confirm that design and development outputs are traceable to and satisfy design input requirements. Verify that the design and development outputs essential for the proper functioning of the medical device have been identified. Outputs include, but are not limited to, device specifications, specifications for the manufacturing process, the quality assurance testing, and device labeling and packaging.</t>
  </si>
  <si>
    <t>Verify  that risk management activities  are defined and implemented for product and process design and development.  Confirm  that risk acceptability criteria  are established and met throughout the design and development  process. Verify that any residual risk is evaluated and, where appropriate, communicated to the customer (e.g., labeling, service documents, advisory notices, etc.).</t>
  </si>
  <si>
    <t>Confirm  that design verification and/or design validation  includes assurances that risk control measures are effective in controlling or reducing risk.</t>
  </si>
  <si>
    <t>Verify that design and development validation data show that the approved design meets the requirements for the specified application or intended use(s). Verify  that design validation  testing is adjusted  according to the risk of the product and element being validated.</t>
  </si>
  <si>
    <t>Verify that clinical evaluations and/or evaluation of the medical device safety and performance were performed as part of design validation if required by national or regional regulations.</t>
  </si>
  <si>
    <t>If the medical device contains software, verify that the software was subject to the design and development process. Confirm  that the software was included within  the risk management process.</t>
  </si>
  <si>
    <t>Verify that design and development changes were controlled, verified (or where appropriate validated), and approved prior to implementation.  Confirm that any new risks associated  with  the design change have been identified  and  mitigated  to the extent practical.</t>
  </si>
  <si>
    <t>Verify that design reviews were conducted at suitable stages as required by the design and development plan. Confirm that the participants in the reviews include representatives of functions concerned with the design and development stage being reviewed, as well as any specialist personnel needed.</t>
  </si>
  <si>
    <t>Determine if the design was correctly transferred to production.</t>
  </si>
  <si>
    <t>Verify that the product realization processes are planned, including any necessary controls, controlled conditions, and risk management activities required for the product to meet the specified or intended uses and the statutory and regulatory requirements related to the product.  Confirm that the planning of product realization is consistent with the requirements of the other processes of the quality management system and performed in consideration of the quality objectives.</t>
  </si>
  <si>
    <t>Review production processes considering the following criteria. Select one or more production processes to audit.</t>
  </si>
  <si>
    <t>For each selected process, determine if the production and service process is planned and conducted under controlled conditions (…)</t>
  </si>
  <si>
    <t>Determine if the organization has established documented requirements for product cleanliness including any cleaning prior to sterilization, cleanliness requirements if provided non-sterile, and assuring that process agents are removed from the product if required.</t>
  </si>
  <si>
    <t>Verify that the organization has determined and documented the infrastructure requirements to achieve product conformity, including buildings, workspace, process equipment, and supporting services. Confirm that buildings, workspaces, and supporting services allow product to meet requirements. Verify that there are documented and implemented requirements for maintenance of process equipment
where important for product quality, and that records of maintenance are maintained.</t>
  </si>
  <si>
    <t>Verify documented requirements have been established, implemented and maintained (…)</t>
  </si>
  <si>
    <t>Determine if the selected process(es) and sub-process(es) have been reviewed, including any outsourced processes, to determine if validation of these processes is required.</t>
  </si>
  <si>
    <t>Verify that the selected process(es) has been validated if the result of the process cannot be fully verified. Confirm that the validation demonstrates the ability of the process(es) to consistently achieve the planned result. In the event changes have occurred to a previously validated process, confirm that the process was reviewed and evaluated, and re-validation was performed where appropriate.</t>
  </si>
  <si>
    <t>If product is supplied sterile:
•    Verify the sterilization process is validated, periodically re-validated, and records of the 
validation are available
•    Verify that devices sold in a sterile state are manufactured and sterilized under 
appropriately controlled conditions
•    Determine if the sterilization process and results are documented and traceable to each 
batch of product</t>
  </si>
  <si>
    <t>Verify that the processes used in production and service are appropriately controlled, monitored, and operated within specified limits. In addition, verify that risk control measures identified  by the manufacturer  for production  processes are implemented, monitored and evaluated.</t>
  </si>
  <si>
    <t>Determine if the manufacturer has established and maintained a file for each type of device that includes or refers to the location of device specifications, production process specifications, quality assurance procedures, traceability requirements, and packaging
and labeling specifications. Confirm  that the manufacturer  determined the extent of traceability based on the risk  posed by the device in the event the device does not meet specified requirements.</t>
  </si>
  <si>
    <t>Determine if the manufacturer has established and maintained a record of the amount manufactured and approved for distribution for each batch of medical devices, the record is verified and approved, and the device is manufactured according to the file referenced in task 16.</t>
  </si>
  <si>
    <t>If the organization manufactures active or nonactive implantable medical devices, life-supporting or life-sustaining devices, confirm that the manufacturer maintains traceability records of all components, materials, and work environment conditions (if these could cause the medical device to not satisfy its specified requirements) in addition to records of the identity of personnel performing any inspection or testing
of these devices. Confirm that the organization requires that agents or distributors of these devices maintain distribution records and makes them available for inspection. Verify that the organization records the name and address of shipping consignees for these devices.</t>
  </si>
  <si>
    <t>Verify that acceptance activities assure conformity with specifications and are documented. Confirm  that the extent of acceptance activities  is commensurate  with  the risk posed by the device.</t>
  </si>
  <si>
    <t>Verify that procedures are established and maintained for preserving the conformity
of product and constituent parts of a product during internal processing, storage, and transport to the intended destination. This preservation encompasses identification, handling, packaging, storage, and protection, including those products with limited shelf-life or requiring special storage conditions.</t>
  </si>
  <si>
    <t>Confirm that the organization performs a review of the customer’s requirements, including the purchase order requirements, prior to the organization’s commitment to supply a product to a customer.  Verify that the organization maintains documentation required by regulatory authorities regarding maintenance of distribution records.</t>
  </si>
  <si>
    <t>Determine if servicing activities are conducted and documented in accordance with defined and implemented instructions and procedures. Confirm that service records are used as a source of quality data in the Measurement, Analysis and Improvement process.</t>
  </si>
  <si>
    <t>When appropriate, verify that risk control and mitigation measures are applied to transport, installation   and servicing, in accordance with  the organization’s risk management practices.</t>
  </si>
  <si>
    <t>Verify that planning activities describe or identify products to purchase and processes to outsource, the specified requirements for purchased products, the requirements
for purchasing documentation and records, purchasing resources, the activities for purchased product acceptance, and risk management in supplier selection and purchasing.</t>
  </si>
  <si>
    <t>Verify that the procedures assure the type and extent of control applied to the supplier and the purchased product is dependent upon the effect of the purchased product on subsequent product realization or the final product.</t>
  </si>
  <si>
    <t>Verify that criteria for the selection, evaluation and re-evaluation of suppliers have been established.</t>
  </si>
  <si>
    <t>Verify that suppliers are selected based on their ability to supply product or services
in accordance with the manufacturer’s specified requirements. Confirm  that the degree of control applied  to the supplier  is commensurate with  the significance of the supplied  product or service on the quality  of the finished device, based on risk.</t>
  </si>
  <si>
    <t>Verify that records of supplier evaluations are maintained.</t>
  </si>
  <si>
    <t>Confirm  that the re-evaluation  of the capability  of suppliers  to meet specified requirements  is performed at intervals  consistent with  the significance of the product on the finished device.</t>
  </si>
  <si>
    <t>Verify that the organization assures the adequacy of purchasing requirements  for products and services that suppliers  are to provide, and defines risk management activities  and any necessary risk control measures. Confirm that the manufacturer ensures the adequacy of specified purchase requirements prior to their communication to the supplier.</t>
  </si>
  <si>
    <t>Verify that the organization documents purchasing information, including where appropriate the requirements for approval of product, procedures, processes, equipment, qualification of personnel, and other quality management system requirements.</t>
  </si>
  <si>
    <t>Verify that documents and records for purchasing are consistent with traceability requirements where applicable.</t>
  </si>
  <si>
    <t>Confirm that the verification (inspection or other activities) of purchased products is adequate to ensure specified requirements are met.  Confirm  that the manufacturer  has implemented an appropriate  combination of controls applied  to the supplier, the specification of purchase requirements,  and acceptance verification activities that are commensurate with the risk of the supplied  product upon the finished device.</t>
  </si>
  <si>
    <t>Verify that records of verification activities are maintained.</t>
  </si>
  <si>
    <t>Confirm that the manufacturer has made effective arrangements for gaining experience from the post-production phase, handling complaints, and investigating the cause of nonconformities related to advisory notices with provision for feedback into the Measurement, Analysis and Improvement process. Verify that information from the analysis of production and post-production  quality  data was considered for amending the analysis of product risk, as appropriate.</t>
  </si>
  <si>
    <t>Verify that internal audits of the quality management system are being conducted according to planned arrangements and documented procedures to ensure the quality management system is in compliance with the established quality management system requirements and applicable regulatory requirements, and to determine the effectiveness of the quality system. Confirm that the internal audits include provisions for auditor independence over the areas being audited, corrections, corrective actions, follow-up activities, and the verification of corrective actions.</t>
  </si>
  <si>
    <t>On the top right corner of the worksheet, two buttons allow to toggle from expanded to synthetic view.</t>
  </si>
  <si>
    <t>Two (2) options are available to determine an audit duration. When using this form, Auditing Organizations are expected to use one tab, not both.</t>
  </si>
  <si>
    <t>Sample calculation of audit duration</t>
  </si>
  <si>
    <t>Spanned cell for
seven rows and five columns
centered horizontally and vertically
During editing cell
insert new line by Ctrl+Enter</t>
  </si>
  <si>
    <t>345678
8888</t>
  </si>
  <si>
    <t>Summary</t>
  </si>
  <si>
    <t>A</t>
  </si>
  <si>
    <t>E</t>
  </si>
  <si>
    <t>I</t>
  </si>
  <si>
    <r>
      <rPr>
        <b/>
        <sz val="10"/>
        <rFont val="Calibri"/>
        <family val="2"/>
        <charset val="238"/>
      </rPr>
      <t>M</t>
    </r>
  </si>
  <si>
    <t>B</t>
  </si>
  <si>
    <t>F</t>
  </si>
  <si>
    <t>J</t>
  </si>
  <si>
    <r>
      <rPr>
        <b/>
        <sz val="10"/>
        <rFont val="Calibri"/>
        <family val="2"/>
        <charset val="238"/>
      </rPr>
      <t>N</t>
    </r>
  </si>
  <si>
    <t>C</t>
  </si>
  <si>
    <t>G</t>
  </si>
  <si>
    <t>K</t>
  </si>
  <si>
    <r>
      <rPr>
        <b/>
        <sz val="10"/>
        <rFont val="Calibri"/>
        <family val="2"/>
        <charset val="238"/>
      </rPr>
      <t>O</t>
    </r>
  </si>
  <si>
    <t>Today</t>
  </si>
  <si>
    <t>D</t>
  </si>
  <si>
    <t>H</t>
  </si>
  <si>
    <t>L</t>
  </si>
  <si>
    <r>
      <rPr>
        <b/>
        <sz val="10"/>
        <rFont val="Calibri"/>
        <family val="2"/>
        <charset val="238"/>
      </rPr>
      <t>P</t>
    </r>
  </si>
  <si>
    <t>Left column 1</t>
  </si>
  <si>
    <t>Data column 1</t>
  </si>
  <si>
    <t>Data column 2</t>
  </si>
  <si>
    <t>Right column 1</t>
  </si>
  <si>
    <t>Body row 1</t>
  </si>
  <si>
    <t>Body row 2</t>
  </si>
  <si>
    <t>nine</t>
  </si>
  <si>
    <t>Body row 3</t>
  </si>
  <si>
    <t>Body row 4</t>
  </si>
  <si>
    <t>Body row 5</t>
  </si>
  <si>
    <t>Body row 6</t>
  </si>
  <si>
    <t>Body row 7
with endline!</t>
  </si>
  <si>
    <t>Body row 8
Totals</t>
  </si>
  <si>
    <t>centered col</t>
  </si>
  <si>
    <t>light</t>
  </si>
  <si>
    <t>italic col</t>
  </si>
  <si>
    <t>darkest</t>
  </si>
  <si>
    <r>
      <t xml:space="preserve"> def </t>
    </r>
    <r>
      <rPr>
        <u/>
        <sz val="11"/>
        <color theme="0"/>
        <rFont val="Calibri"/>
        <family val="2"/>
        <charset val="238"/>
        <scheme val="minor"/>
      </rPr>
      <t>white</t>
    </r>
  </si>
  <si>
    <r>
      <t xml:space="preserve"> light </t>
    </r>
    <r>
      <rPr>
        <u/>
        <sz val="11"/>
        <color theme="0" tint="-4.9989318521683403E-2"/>
        <rFont val="Calibri"/>
        <family val="2"/>
        <charset val="238"/>
        <scheme val="minor"/>
      </rPr>
      <t>white</t>
    </r>
  </si>
  <si>
    <r>
      <t xml:space="preserve"> mid </t>
    </r>
    <r>
      <rPr>
        <i/>
        <u/>
        <sz val="11"/>
        <color theme="0" tint="-0.249977111117893"/>
        <rFont val="Calibri"/>
        <family val="2"/>
        <charset val="238"/>
        <scheme val="minor"/>
      </rPr>
      <t>white</t>
    </r>
  </si>
  <si>
    <r>
      <t xml:space="preserve"> dark </t>
    </r>
    <r>
      <rPr>
        <u/>
        <sz val="11"/>
        <color theme="0" tint="-0.499984740745262"/>
        <rFont val="Calibri"/>
        <family val="2"/>
        <charset val="238"/>
        <scheme val="minor"/>
      </rPr>
      <t>white</t>
    </r>
  </si>
  <si>
    <r>
      <t xml:space="preserve">def </t>
    </r>
    <r>
      <rPr>
        <sz val="10"/>
        <color theme="1"/>
        <rFont val="Calibri"/>
        <family val="2"/>
        <charset val="238"/>
      </rPr>
      <t>black</t>
    </r>
  </si>
  <si>
    <r>
      <t xml:space="preserve">light </t>
    </r>
    <r>
      <rPr>
        <sz val="11"/>
        <color theme="1" tint="0.499984740745262"/>
        <rFont val="Calibri"/>
        <family val="2"/>
        <charset val="238"/>
        <scheme val="minor"/>
      </rPr>
      <t>black</t>
    </r>
  </si>
  <si>
    <r>
      <t xml:space="preserve">mid </t>
    </r>
    <r>
      <rPr>
        <i/>
        <sz val="11"/>
        <color theme="1" tint="0.249977111117893"/>
        <rFont val="Calibri"/>
        <family val="2"/>
        <charset val="238"/>
        <scheme val="minor"/>
      </rPr>
      <t>black</t>
    </r>
  </si>
  <si>
    <r>
      <t xml:space="preserve">dark </t>
    </r>
    <r>
      <rPr>
        <sz val="11"/>
        <color theme="1" tint="4.9989318521683403E-2"/>
        <rFont val="Calibri"/>
        <family val="2"/>
        <charset val="238"/>
        <scheme val="minor"/>
      </rPr>
      <t>black</t>
    </r>
  </si>
  <si>
    <r>
      <t xml:space="preserve">Body row 4 std </t>
    </r>
    <r>
      <rPr>
        <sz val="11"/>
        <color rgb="FF92D050"/>
        <rFont val="Calibri"/>
        <family val="2"/>
        <charset val="238"/>
        <scheme val="minor"/>
      </rPr>
      <t>green</t>
    </r>
    <r>
      <rPr>
        <sz val="10"/>
        <color theme="1"/>
        <rFont val="Calibri"/>
        <family val="2"/>
        <charset val="238"/>
      </rPr>
      <t xml:space="preserve"> color</t>
    </r>
  </si>
  <si>
    <r>
      <t xml:space="preserve">def </t>
    </r>
    <r>
      <rPr>
        <sz val="11"/>
        <color theme="2"/>
        <rFont val="Calibri"/>
        <family val="2"/>
        <charset val="238"/>
        <scheme val="minor"/>
      </rPr>
      <t>ochre</t>
    </r>
  </si>
  <si>
    <r>
      <t xml:space="preserve">light </t>
    </r>
    <r>
      <rPr>
        <sz val="11"/>
        <color theme="2" tint="-9.9978637043366805E-2"/>
        <rFont val="Calibri"/>
        <family val="2"/>
        <charset val="238"/>
        <scheme val="minor"/>
      </rPr>
      <t>ochre</t>
    </r>
  </si>
  <si>
    <r>
      <t xml:space="preserve">mid </t>
    </r>
    <r>
      <rPr>
        <i/>
        <sz val="11"/>
        <color theme="2" tint="-0.499984740745262"/>
        <rFont val="Calibri"/>
        <family val="2"/>
        <charset val="238"/>
        <scheme val="minor"/>
      </rPr>
      <t>ochre</t>
    </r>
  </si>
  <si>
    <r>
      <t xml:space="preserve">dark </t>
    </r>
    <r>
      <rPr>
        <sz val="11"/>
        <color theme="2" tint="-0.89999084444715716"/>
        <rFont val="Calibri"/>
        <family val="2"/>
        <charset val="238"/>
        <scheme val="minor"/>
      </rPr>
      <t>ochre</t>
    </r>
  </si>
  <si>
    <r>
      <t xml:space="preserve">Body row 5 </t>
    </r>
    <r>
      <rPr>
        <sz val="11"/>
        <color theme="5"/>
        <rFont val="Calibri"/>
        <family val="2"/>
        <charset val="238"/>
        <scheme val="minor"/>
      </rPr>
      <t>red</t>
    </r>
  </si>
  <si>
    <t>red cell</t>
  </si>
  <si>
    <r>
      <t xml:space="preserve">def </t>
    </r>
    <r>
      <rPr>
        <sz val="11"/>
        <color theme="3"/>
        <rFont val="Calibri"/>
        <family val="2"/>
        <charset val="238"/>
        <scheme val="minor"/>
      </rPr>
      <t>dblue</t>
    </r>
  </si>
  <si>
    <r>
      <t xml:space="preserve">light </t>
    </r>
    <r>
      <rPr>
        <sz val="11"/>
        <color theme="3" tint="0.79998168889431442"/>
        <rFont val="Calibri"/>
        <family val="2"/>
        <charset val="238"/>
        <scheme val="minor"/>
      </rPr>
      <t>dblue</t>
    </r>
  </si>
  <si>
    <r>
      <t xml:space="preserve">mid </t>
    </r>
    <r>
      <rPr>
        <i/>
        <sz val="11"/>
        <color theme="3" tint="0.39997558519241921"/>
        <rFont val="Calibri"/>
        <family val="2"/>
        <charset val="238"/>
        <scheme val="minor"/>
      </rPr>
      <t>dblue</t>
    </r>
  </si>
  <si>
    <r>
      <t xml:space="preserve">dark </t>
    </r>
    <r>
      <rPr>
        <sz val="11"/>
        <color theme="3" tint="-0.499984740745262"/>
        <rFont val="Calibri"/>
        <family val="2"/>
        <charset val="238"/>
        <scheme val="minor"/>
      </rPr>
      <t>dblue</t>
    </r>
  </si>
  <si>
    <r>
      <t xml:space="preserve">Body row 5a </t>
    </r>
    <r>
      <rPr>
        <sz val="14"/>
        <rFont val="Calibri"/>
        <family val="2"/>
        <charset val="238"/>
        <scheme val="minor"/>
      </rPr>
      <t>big</t>
    </r>
  </si>
  <si>
    <t>big cell</t>
  </si>
  <si>
    <r>
      <t xml:space="preserve">def </t>
    </r>
    <r>
      <rPr>
        <sz val="11"/>
        <color theme="4"/>
        <rFont val="Calibri"/>
        <family val="2"/>
        <charset val="238"/>
        <scheme val="minor"/>
      </rPr>
      <t>lblue</t>
    </r>
  </si>
  <si>
    <r>
      <t xml:space="preserve">light </t>
    </r>
    <r>
      <rPr>
        <sz val="11"/>
        <color theme="4" tint="0.79998168889431442"/>
        <rFont val="Calibri"/>
        <family val="2"/>
        <charset val="238"/>
        <scheme val="minor"/>
      </rPr>
      <t>lblue</t>
    </r>
  </si>
  <si>
    <r>
      <t xml:space="preserve">mid </t>
    </r>
    <r>
      <rPr>
        <i/>
        <sz val="11"/>
        <color theme="4" tint="0.39997558519241921"/>
        <rFont val="Calibri"/>
        <family val="2"/>
        <charset val="238"/>
        <scheme val="minor"/>
      </rPr>
      <t>lblue</t>
    </r>
  </si>
  <si>
    <r>
      <t xml:space="preserve">dark </t>
    </r>
    <r>
      <rPr>
        <sz val="11"/>
        <color theme="4" tint="-0.499984740745262"/>
        <rFont val="Calibri"/>
        <family val="2"/>
        <charset val="238"/>
        <scheme val="minor"/>
      </rPr>
      <t>lblue</t>
    </r>
  </si>
  <si>
    <r>
      <t xml:space="preserve">Body row 5b </t>
    </r>
    <r>
      <rPr>
        <b/>
        <sz val="11"/>
        <rFont val="Calibri"/>
        <family val="2"/>
        <charset val="238"/>
        <scheme val="minor"/>
      </rPr>
      <t>bold</t>
    </r>
  </si>
  <si>
    <t>bold cell</t>
  </si>
  <si>
    <r>
      <t xml:space="preserve">def </t>
    </r>
    <r>
      <rPr>
        <sz val="11"/>
        <color theme="5"/>
        <rFont val="Calibri"/>
        <family val="2"/>
        <charset val="238"/>
        <scheme val="minor"/>
      </rPr>
      <t>red</t>
    </r>
  </si>
  <si>
    <r>
      <t xml:space="preserve">light </t>
    </r>
    <r>
      <rPr>
        <sz val="11"/>
        <color theme="5" tint="0.79998168889431442"/>
        <rFont val="Calibri"/>
        <family val="2"/>
        <charset val="238"/>
        <scheme val="minor"/>
      </rPr>
      <t>red</t>
    </r>
  </si>
  <si>
    <r>
      <t xml:space="preserve">mid </t>
    </r>
    <r>
      <rPr>
        <i/>
        <sz val="11"/>
        <color theme="5" tint="0.39997558519241921"/>
        <rFont val="Calibri"/>
        <family val="2"/>
        <charset val="238"/>
        <scheme val="minor"/>
      </rPr>
      <t>red</t>
    </r>
  </si>
  <si>
    <r>
      <t xml:space="preserve">dark </t>
    </r>
    <r>
      <rPr>
        <sz val="11"/>
        <color theme="5" tint="-0.499984740745262"/>
        <rFont val="Calibri"/>
        <family val="2"/>
        <charset val="238"/>
        <scheme val="minor"/>
      </rPr>
      <t>red</t>
    </r>
  </si>
  <si>
    <r>
      <t xml:space="preserve">Body row 5c </t>
    </r>
    <r>
      <rPr>
        <i/>
        <sz val="11"/>
        <rFont val="Calibri"/>
        <family val="2"/>
        <charset val="238"/>
        <scheme val="minor"/>
      </rPr>
      <t>italic</t>
    </r>
  </si>
  <si>
    <t>italic cell</t>
  </si>
  <si>
    <r>
      <t xml:space="preserve">def </t>
    </r>
    <r>
      <rPr>
        <sz val="11"/>
        <color theme="6"/>
        <rFont val="Calibri"/>
        <family val="2"/>
        <charset val="238"/>
        <scheme val="minor"/>
      </rPr>
      <t>green</t>
    </r>
  </si>
  <si>
    <r>
      <t xml:space="preserve">light </t>
    </r>
    <r>
      <rPr>
        <sz val="11"/>
        <color theme="6" tint="0.79998168889431442"/>
        <rFont val="Calibri"/>
        <family val="2"/>
        <charset val="238"/>
        <scheme val="minor"/>
      </rPr>
      <t>green</t>
    </r>
  </si>
  <si>
    <r>
      <t xml:space="preserve">mid </t>
    </r>
    <r>
      <rPr>
        <i/>
        <sz val="11"/>
        <color theme="6" tint="0.39997558519241921"/>
        <rFont val="Calibri"/>
        <family val="2"/>
        <charset val="238"/>
        <scheme val="minor"/>
      </rPr>
      <t>green</t>
    </r>
  </si>
  <si>
    <r>
      <t xml:space="preserve">dark </t>
    </r>
    <r>
      <rPr>
        <sz val="11"/>
        <color theme="6" tint="-0.499984740745262"/>
        <rFont val="Calibri"/>
        <family val="2"/>
        <charset val="238"/>
        <scheme val="minor"/>
      </rPr>
      <t>green</t>
    </r>
  </si>
  <si>
    <r>
      <t xml:space="preserve">Body row 5b </t>
    </r>
    <r>
      <rPr>
        <u/>
        <sz val="11"/>
        <rFont val="Calibri"/>
        <family val="2"/>
        <charset val="238"/>
        <scheme val="minor"/>
      </rPr>
      <t>under</t>
    </r>
  </si>
  <si>
    <t>under cell</t>
  </si>
  <si>
    <t>rowspan</t>
  </si>
  <si>
    <r>
      <t xml:space="preserve">def </t>
    </r>
    <r>
      <rPr>
        <sz val="11"/>
        <color theme="7"/>
        <rFont val="Calibri"/>
        <family val="2"/>
        <charset val="238"/>
        <scheme val="minor"/>
      </rPr>
      <t>violet</t>
    </r>
  </si>
  <si>
    <r>
      <t xml:space="preserve">light </t>
    </r>
    <r>
      <rPr>
        <sz val="11"/>
        <color theme="7" tint="0.79998168889431442"/>
        <rFont val="Calibri"/>
        <family val="2"/>
        <charset val="238"/>
        <scheme val="minor"/>
      </rPr>
      <t>violet</t>
    </r>
  </si>
  <si>
    <r>
      <t xml:space="preserve">mid </t>
    </r>
    <r>
      <rPr>
        <i/>
        <sz val="11"/>
        <color theme="7" tint="0.39997558519241921"/>
        <rFont val="Calibri"/>
        <family val="2"/>
        <charset val="238"/>
        <scheme val="minor"/>
      </rPr>
      <t>violet</t>
    </r>
  </si>
  <si>
    <r>
      <t xml:space="preserve">dark </t>
    </r>
    <r>
      <rPr>
        <sz val="11"/>
        <color theme="7" tint="-0.499984740745262"/>
        <rFont val="Calibri"/>
        <family val="2"/>
        <charset val="238"/>
        <scheme val="minor"/>
      </rPr>
      <t>violet</t>
    </r>
  </si>
  <si>
    <r>
      <t xml:space="preserve">def </t>
    </r>
    <r>
      <rPr>
        <sz val="11"/>
        <color theme="8"/>
        <rFont val="Calibri"/>
        <family val="2"/>
        <charset val="238"/>
        <scheme val="minor"/>
      </rPr>
      <t>cyan</t>
    </r>
  </si>
  <si>
    <r>
      <t xml:space="preserve">light </t>
    </r>
    <r>
      <rPr>
        <sz val="11"/>
        <color theme="8" tint="0.79998168889431442"/>
        <rFont val="Calibri"/>
        <family val="2"/>
        <charset val="238"/>
        <scheme val="minor"/>
      </rPr>
      <t>cyan</t>
    </r>
  </si>
  <si>
    <r>
      <t xml:space="preserve">mid </t>
    </r>
    <r>
      <rPr>
        <i/>
        <sz val="11"/>
        <color theme="8" tint="0.39997558519241921"/>
        <rFont val="Calibri"/>
        <family val="2"/>
        <charset val="238"/>
        <scheme val="minor"/>
      </rPr>
      <t>cyan</t>
    </r>
  </si>
  <si>
    <r>
      <t xml:space="preserve">dark </t>
    </r>
    <r>
      <rPr>
        <sz val="11"/>
        <color theme="8" tint="-0.499984740745262"/>
        <rFont val="Calibri"/>
        <family val="2"/>
        <charset val="238"/>
        <scheme val="minor"/>
      </rPr>
      <t>cyan</t>
    </r>
  </si>
  <si>
    <r>
      <t xml:space="preserve">Body row 5b </t>
    </r>
    <r>
      <rPr>
        <strike/>
        <sz val="11"/>
        <rFont val="Calibri"/>
        <family val="2"/>
        <charset val="238"/>
        <scheme val="minor"/>
      </rPr>
      <t>strike</t>
    </r>
  </si>
  <si>
    <t>strike cell</t>
  </si>
  <si>
    <r>
      <t xml:space="preserve">def </t>
    </r>
    <r>
      <rPr>
        <sz val="11"/>
        <color theme="9"/>
        <rFont val="Calibri"/>
        <family val="2"/>
        <charset val="238"/>
        <scheme val="minor"/>
      </rPr>
      <t>orange</t>
    </r>
  </si>
  <si>
    <r>
      <t xml:space="preserve">light </t>
    </r>
    <r>
      <rPr>
        <sz val="11"/>
        <color theme="9" tint="0.79998168889431442"/>
        <rFont val="Calibri"/>
        <family val="2"/>
        <charset val="238"/>
        <scheme val="minor"/>
      </rPr>
      <t>orange</t>
    </r>
  </si>
  <si>
    <r>
      <t xml:space="preserve">mid </t>
    </r>
    <r>
      <rPr>
        <i/>
        <sz val="11"/>
        <color theme="9" tint="0.39997558519241921"/>
        <rFont val="Calibri"/>
        <family val="2"/>
        <charset val="238"/>
        <scheme val="minor"/>
      </rPr>
      <t>orange</t>
    </r>
  </si>
  <si>
    <r>
      <t xml:space="preserve">dark </t>
    </r>
    <r>
      <rPr>
        <sz val="11"/>
        <color theme="9" tint="-0.499984740745262"/>
        <rFont val="Calibri"/>
        <family val="2"/>
        <charset val="238"/>
        <scheme val="minor"/>
      </rPr>
      <t>orange</t>
    </r>
  </si>
  <si>
    <r>
      <t xml:space="preserve">Body row 5f </t>
    </r>
    <r>
      <rPr>
        <sz val="11"/>
        <rFont val="Times New Roman"/>
        <family val="1"/>
        <charset val="238"/>
      </rPr>
      <t>Times New Roman</t>
    </r>
  </si>
  <si>
    <t>Times cell</t>
  </si>
  <si>
    <t>Body row 5g boldrow</t>
  </si>
  <si>
    <t>bold yet</t>
  </si>
  <si>
    <t>still bold</t>
  </si>
  <si>
    <t>bold italic</t>
  </si>
  <si>
    <t>bold under</t>
  </si>
  <si>
    <r>
      <t xml:space="preserve">Body </t>
    </r>
    <r>
      <rPr>
        <b/>
        <sz val="11"/>
        <color theme="1"/>
        <rFont val="Calibri"/>
        <family val="2"/>
        <charset val="238"/>
        <scheme val="minor"/>
      </rPr>
      <t>bold1</t>
    </r>
    <r>
      <rPr>
        <sz val="10"/>
        <color theme="1"/>
        <rFont val="Calibri"/>
        <family val="2"/>
        <charset val="238"/>
      </rPr>
      <t xml:space="preserve"> row 6 </t>
    </r>
    <r>
      <rPr>
        <b/>
        <sz val="11"/>
        <color theme="1"/>
        <rFont val="Calibri"/>
        <family val="2"/>
        <charset val="238"/>
        <scheme val="minor"/>
      </rPr>
      <t>bold2</t>
    </r>
    <r>
      <rPr>
        <sz val="10"/>
        <color theme="1"/>
        <rFont val="Calibri"/>
        <family val="2"/>
        <charset val="238"/>
      </rPr>
      <t xml:space="preserve"> end</t>
    </r>
  </si>
  <si>
    <t>colspan</t>
  </si>
  <si>
    <t>colspan2</t>
  </si>
  <si>
    <t>centered</t>
  </si>
  <si>
    <t>footspan</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</si>
</sst>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164" formatCode="[h]:mm"/>
    <numFmt numFmtId="165" formatCode="m\/d\/yyyy"/>
    <numFmt numFmtId="166" formatCode="0.00;[Red]0.00"/>
    <numFmt numFmtId="167" formatCode="0.00;[Red]0.00;\-"/>
    <numFmt numFmtId="168" formatCode="[$-F400]h:mm:ss\ AM/PM"/>
    <numFmt numFmtId="169" formatCode="dd/mm/yyyy\ h:mm:ss"/>
    <numFmt numFmtId="170" formatCode="dd/mm/yyyy\ [hh]:mm:ss"/>
    <numFmt numFmtId="171" formatCode="dd/mm/yyyy\ hh:mm:ss"/>
    <numFmt numFmtId="172" formatCode="dd/mm/yyyy\ hh:mm:ss\ AM/PM"/>
    <numFmt numFmtId="173" formatCode="d/m/yy\ h:mm;@"/>
    <numFmt numFmtId="174" formatCode="yyyy\-mm\-dd"/>
  </numFmts>
  <fonts count="90" x14ac:knownFonts="1">
    <font>
      <sz val="11"/>
      <color theme="1"/>
      <name val="Calibri"/>
      <family val="2"/>
      <scheme val="minor"/>
    </font>
    <font>
      <b/>
      <sz val="11"/>
      <color theme="1"/>
      <name val="Calibri"/>
      <family val="2"/>
      <scheme val="minor"/>
    </font>
    <font>
      <sz val="11"/>
      <color theme="0"/>
      <name val="Calibri"/>
      <family val="2"/>
      <scheme val="minor"/>
    </font>
    <font>
      <sz val="10"/>
      <color theme="1"/>
      <name val="Arial"/>
      <family val="2"/>
    </font>
    <font>
      <b/>
      <sz val="10"/>
      <color theme="0"/>
      <name val="Arial"/>
      <family val="2"/>
    </font>
    <font>
      <sz val="10"/>
      <color theme="0"/>
      <name val="Arial"/>
      <family val="2"/>
    </font>
    <font>
      <b/>
      <sz val="10"/>
      <color theme="1"/>
      <name val="Arial"/>
      <family val="2"/>
    </font>
    <font>
      <sz val="9"/>
      <color theme="1"/>
      <name val="Arial"/>
      <family val="2"/>
    </font>
    <font>
      <sz val="10"/>
      <color rgb="FF000000"/>
      <name val="Arial"/>
      <family val="2"/>
    </font>
    <font>
      <b/>
      <sz val="10"/>
      <color rgb="FF000000"/>
      <name val="Arial"/>
      <family val="2"/>
    </font>
    <font>
      <sz val="10"/>
      <color theme="1"/>
      <name val="Calibri"/>
      <family val="2"/>
      <scheme val="minor"/>
    </font>
    <font>
      <b/>
      <sz val="10"/>
      <color theme="1"/>
      <name val="Calibri"/>
      <family val="2"/>
      <scheme val="minor"/>
    </font>
    <font>
      <sz val="11"/>
      <color theme="1"/>
      <name val="Calibri"/>
      <family val="2"/>
      <scheme val="minor"/>
    </font>
    <font>
      <sz val="11"/>
      <color rgb="FF006100"/>
      <name val="Calibri"/>
      <family val="2"/>
      <scheme val="minor"/>
    </font>
    <font>
      <b/>
      <sz val="10"/>
      <color theme="0"/>
      <name val="Arial Narrow"/>
      <family val="2"/>
    </font>
    <font>
      <sz val="10"/>
      <color theme="0"/>
      <name val="Arial Narrow"/>
      <family val="2"/>
    </font>
    <font>
      <b/>
      <sz val="10"/>
      <color rgb="FF000000"/>
      <name val="Arial Narrow"/>
      <family val="2"/>
    </font>
    <font>
      <sz val="10"/>
      <color rgb="FF000000"/>
      <name val="Arial Narrow"/>
      <family val="2"/>
    </font>
    <font>
      <sz val="10"/>
      <color theme="1"/>
      <name val="Arial Narrow"/>
      <family val="2"/>
    </font>
    <font>
      <b/>
      <sz val="10"/>
      <color theme="1"/>
      <name val="Arial Narrow"/>
      <family val="2"/>
    </font>
    <font>
      <sz val="10"/>
      <name val="Arial Narrow"/>
      <family val="2"/>
    </font>
    <font>
      <b/>
      <sz val="11"/>
      <color theme="1"/>
      <name val="Arial"/>
      <family val="2"/>
    </font>
    <font>
      <b/>
      <sz val="11"/>
      <color theme="1"/>
      <name val="Arial Narrow"/>
      <family val="2"/>
    </font>
    <font>
      <sz val="11"/>
      <color theme="1"/>
      <name val="Arial"/>
      <family val="2"/>
    </font>
    <font>
      <sz val="11"/>
      <color theme="1"/>
      <name val="Arial Narrow"/>
      <family val="2"/>
    </font>
    <font>
      <b/>
      <sz val="18"/>
      <color theme="1"/>
      <name val="Calibri"/>
      <family val="2"/>
      <charset val="238"/>
      <scheme val="minor"/>
    </font>
    <font>
      <sz val="11"/>
      <color rgb="FFFF0000"/>
      <name val="Calibri"/>
      <family val="2"/>
      <charset val="238"/>
      <scheme val="minor"/>
    </font>
    <font>
      <b/>
      <sz val="11"/>
      <color theme="1"/>
      <name val="Calibri"/>
      <family val="2"/>
      <charset val="238"/>
      <scheme val="minor"/>
    </font>
    <font>
      <b/>
      <sz val="10"/>
      <name val="Calibri"/>
      <family val="2"/>
      <charset val="238"/>
    </font>
    <font>
      <sz val="11"/>
      <color theme="9" tint="-0.249977111117893"/>
      <name val="Calibri"/>
      <family val="2"/>
      <charset val="238"/>
      <scheme val="minor"/>
    </font>
    <font>
      <i/>
      <sz val="11"/>
      <color theme="9" tint="-0.249977111117893"/>
      <name val="Calibri"/>
      <family val="2"/>
      <charset val="238"/>
      <scheme val="minor"/>
    </font>
    <font>
      <i/>
      <sz val="9"/>
      <color theme="9" tint="-0.249977111117893"/>
      <name val="Calibri"/>
      <family val="2"/>
      <charset val="238"/>
      <scheme val="minor"/>
    </font>
    <font>
      <u/>
      <sz val="11"/>
      <color theme="1"/>
      <name val="Calibri"/>
      <family val="2"/>
      <charset val="238"/>
      <scheme val="minor"/>
    </font>
    <font>
      <u/>
      <sz val="11"/>
      <name val="Calibri"/>
      <family val="2"/>
      <charset val="238"/>
      <scheme val="minor"/>
    </font>
    <font>
      <u/>
      <sz val="11"/>
      <color theme="0"/>
      <name val="Calibri"/>
      <family val="2"/>
      <charset val="238"/>
      <scheme val="minor"/>
    </font>
    <font>
      <u/>
      <sz val="11"/>
      <color theme="0" tint="-4.9989318521683403E-2"/>
      <name val="Calibri"/>
      <family val="2"/>
      <charset val="238"/>
      <scheme val="minor"/>
    </font>
    <font>
      <i/>
      <u/>
      <sz val="11"/>
      <name val="Calibri"/>
      <family val="2"/>
      <charset val="238"/>
      <scheme val="minor"/>
    </font>
    <font>
      <i/>
      <u/>
      <sz val="11"/>
      <color theme="0" tint="-0.249977111117893"/>
      <name val="Calibri"/>
      <family val="2"/>
      <charset val="238"/>
      <scheme val="minor"/>
    </font>
    <font>
      <u/>
      <sz val="11"/>
      <color theme="0" tint="-0.499984740745262"/>
      <name val="Calibri"/>
      <family val="2"/>
      <charset val="238"/>
      <scheme val="minor"/>
    </font>
    <font>
      <i/>
      <u/>
      <sz val="9"/>
      <color theme="1"/>
      <name val="Calibri"/>
      <family val="2"/>
      <charset val="238"/>
      <scheme val="minor"/>
    </font>
    <font>
      <sz val="11"/>
      <name val="Calibri"/>
      <family val="2"/>
      <charset val="238"/>
      <scheme val="minor"/>
    </font>
    <font>
      <sz val="10"/>
      <color theme="1"/>
      <name val="Calibri"/>
      <family val="2"/>
      <charset val="238"/>
    </font>
    <font>
      <sz val="11"/>
      <color theme="1" tint="0.499984740745262"/>
      <name val="Calibri"/>
      <family val="2"/>
      <charset val="238"/>
      <scheme val="minor"/>
    </font>
    <font>
      <i/>
      <sz val="11"/>
      <name val="Calibri"/>
      <family val="2"/>
      <charset val="238"/>
      <scheme val="minor"/>
    </font>
    <font>
      <i/>
      <sz val="11"/>
      <color theme="1" tint="0.249977111117893"/>
      <name val="Calibri"/>
      <family val="2"/>
      <charset val="238"/>
      <scheme val="minor"/>
    </font>
    <font>
      <sz val="11"/>
      <color theme="1" tint="4.9989318521683403E-2"/>
      <name val="Calibri"/>
      <family val="2"/>
      <charset val="238"/>
      <scheme val="minor"/>
    </font>
    <font>
      <i/>
      <sz val="9"/>
      <color theme="1"/>
      <name val="Calibri"/>
      <family val="2"/>
      <charset val="238"/>
      <scheme val="minor"/>
    </font>
    <font>
      <sz val="11"/>
      <color rgb="FF92D050"/>
      <name val="Calibri"/>
      <family val="2"/>
      <charset val="238"/>
      <scheme val="minor"/>
    </font>
    <font>
      <sz val="11"/>
      <color theme="2"/>
      <name val="Calibri"/>
      <family val="2"/>
      <charset val="238"/>
      <scheme val="minor"/>
    </font>
    <font>
      <sz val="11"/>
      <color theme="2" tint="-9.9978637043366805E-2"/>
      <name val="Calibri"/>
      <family val="2"/>
      <charset val="238"/>
      <scheme val="minor"/>
    </font>
    <font>
      <i/>
      <sz val="11"/>
      <color theme="2" tint="-0.499984740745262"/>
      <name val="Calibri"/>
      <family val="2"/>
      <charset val="238"/>
      <scheme val="minor"/>
    </font>
    <font>
      <sz val="11"/>
      <color theme="2" tint="-0.89999084444715716"/>
      <name val="Calibri"/>
      <family val="2"/>
      <charset val="238"/>
      <scheme val="minor"/>
    </font>
    <font>
      <sz val="11"/>
      <color theme="5"/>
      <name val="Calibri"/>
      <family val="2"/>
      <charset val="238"/>
      <scheme val="minor"/>
    </font>
    <font>
      <sz val="11"/>
      <color theme="3"/>
      <name val="Calibri"/>
      <family val="2"/>
      <charset val="238"/>
      <scheme val="minor"/>
    </font>
    <font>
      <sz val="11"/>
      <color theme="3" tint="0.79998168889431442"/>
      <name val="Calibri"/>
      <family val="2"/>
      <charset val="238"/>
      <scheme val="minor"/>
    </font>
    <font>
      <i/>
      <sz val="11"/>
      <color theme="3" tint="0.39997558519241921"/>
      <name val="Calibri"/>
      <family val="2"/>
      <charset val="238"/>
      <scheme val="minor"/>
    </font>
    <font>
      <sz val="11"/>
      <color theme="3" tint="-0.499984740745262"/>
      <name val="Calibri"/>
      <family val="2"/>
      <charset val="238"/>
      <scheme val="minor"/>
    </font>
    <font>
      <sz val="14"/>
      <name val="Calibri"/>
      <family val="2"/>
      <charset val="238"/>
      <scheme val="minor"/>
    </font>
    <font>
      <sz val="11"/>
      <color theme="4"/>
      <name val="Calibri"/>
      <family val="2"/>
      <charset val="238"/>
      <scheme val="minor"/>
    </font>
    <font>
      <sz val="11"/>
      <color theme="4" tint="0.79998168889431442"/>
      <name val="Calibri"/>
      <family val="2"/>
      <charset val="238"/>
      <scheme val="minor"/>
    </font>
    <font>
      <i/>
      <sz val="11"/>
      <color theme="4" tint="0.39997558519241921"/>
      <name val="Calibri"/>
      <family val="2"/>
      <charset val="238"/>
      <scheme val="minor"/>
    </font>
    <font>
      <sz val="11"/>
      <color theme="4" tint="-0.499984740745262"/>
      <name val="Calibri"/>
      <family val="2"/>
      <charset val="238"/>
      <scheme val="minor"/>
    </font>
    <font>
      <b/>
      <sz val="11"/>
      <name val="Calibri"/>
      <family val="2"/>
      <charset val="238"/>
      <scheme val="minor"/>
    </font>
    <font>
      <sz val="11"/>
      <color theme="5" tint="0.79998168889431442"/>
      <name val="Calibri"/>
      <family val="2"/>
      <charset val="238"/>
      <scheme val="minor"/>
    </font>
    <font>
      <i/>
      <sz val="11"/>
      <color theme="5" tint="0.39997558519241921"/>
      <name val="Calibri"/>
      <family val="2"/>
      <charset val="238"/>
      <scheme val="minor"/>
    </font>
    <font>
      <sz val="11"/>
      <color theme="5" tint="-0.499984740745262"/>
      <name val="Calibri"/>
      <family val="2"/>
      <charset val="238"/>
      <scheme val="minor"/>
    </font>
    <font>
      <sz val="11"/>
      <color theme="6"/>
      <name val="Calibri"/>
      <family val="2"/>
      <charset val="238"/>
      <scheme val="minor"/>
    </font>
    <font>
      <sz val="11"/>
      <color theme="6" tint="0.79998168889431442"/>
      <name val="Calibri"/>
      <family val="2"/>
      <charset val="238"/>
      <scheme val="minor"/>
    </font>
    <font>
      <i/>
      <sz val="11"/>
      <color theme="6" tint="0.39997558519241921"/>
      <name val="Calibri"/>
      <family val="2"/>
      <charset val="238"/>
      <scheme val="minor"/>
    </font>
    <font>
      <sz val="11"/>
      <color theme="6" tint="-0.499984740745262"/>
      <name val="Calibri"/>
      <family val="2"/>
      <charset val="238"/>
      <scheme val="minor"/>
    </font>
    <font>
      <sz val="11"/>
      <color theme="7"/>
      <name val="Calibri"/>
      <family val="2"/>
      <charset val="238"/>
      <scheme val="minor"/>
    </font>
    <font>
      <sz val="11"/>
      <color theme="7" tint="0.79998168889431442"/>
      <name val="Calibri"/>
      <family val="2"/>
      <charset val="238"/>
      <scheme val="minor"/>
    </font>
    <font>
      <i/>
      <sz val="11"/>
      <color theme="7" tint="0.39997558519241921"/>
      <name val="Calibri"/>
      <family val="2"/>
      <charset val="238"/>
      <scheme val="minor"/>
    </font>
    <font>
      <sz val="11"/>
      <color theme="7" tint="-0.499984740745262"/>
      <name val="Calibri"/>
      <family val="2"/>
      <charset val="238"/>
      <scheme val="minor"/>
    </font>
    <font>
      <sz val="11"/>
      <color theme="8"/>
      <name val="Calibri"/>
      <family val="2"/>
      <charset val="238"/>
      <scheme val="minor"/>
    </font>
    <font>
      <sz val="11"/>
      <color theme="8" tint="0.79998168889431442"/>
      <name val="Calibri"/>
      <family val="2"/>
      <charset val="238"/>
      <scheme val="minor"/>
    </font>
    <font>
      <i/>
      <sz val="11"/>
      <color theme="8" tint="0.39997558519241921"/>
      <name val="Calibri"/>
      <family val="2"/>
      <charset val="238"/>
      <scheme val="minor"/>
    </font>
    <font>
      <sz val="11"/>
      <color theme="8" tint="-0.499984740745262"/>
      <name val="Calibri"/>
      <family val="2"/>
      <charset val="238"/>
      <scheme val="minor"/>
    </font>
    <font>
      <strike/>
      <sz val="11"/>
      <name val="Calibri"/>
      <family val="2"/>
      <charset val="238"/>
      <scheme val="minor"/>
    </font>
    <font>
      <sz val="11"/>
      <color theme="9"/>
      <name val="Calibri"/>
      <family val="2"/>
      <charset val="238"/>
      <scheme val="minor"/>
    </font>
    <font>
      <sz val="11"/>
      <color theme="9" tint="0.79998168889431442"/>
      <name val="Calibri"/>
      <family val="2"/>
      <charset val="238"/>
      <scheme val="minor"/>
    </font>
    <font>
      <i/>
      <sz val="11"/>
      <color theme="9" tint="0.39997558519241921"/>
      <name val="Calibri"/>
      <family val="2"/>
      <charset val="238"/>
      <scheme val="minor"/>
    </font>
    <font>
      <sz val="11"/>
      <color theme="9" tint="-0.499984740745262"/>
      <name val="Calibri"/>
      <family val="2"/>
      <charset val="238"/>
      <scheme val="minor"/>
    </font>
    <font>
      <sz val="11"/>
      <name val="Times New Roman"/>
      <family val="1"/>
      <charset val="238"/>
    </font>
    <font>
      <i/>
      <sz val="9"/>
      <name val="Calibri"/>
      <family val="2"/>
      <charset val="238"/>
      <scheme val="minor"/>
    </font>
    <font>
      <b/>
      <i/>
      <sz val="11"/>
      <name val="Calibri"/>
      <family val="2"/>
      <charset val="238"/>
      <scheme val="minor"/>
    </font>
    <font>
      <b/>
      <i/>
      <u/>
      <sz val="11"/>
      <name val="Calibri"/>
      <family val="2"/>
      <charset val="238"/>
      <scheme val="minor"/>
    </font>
    <font>
      <b/>
      <i/>
      <sz val="9"/>
      <color theme="1"/>
      <name val="Calibri"/>
      <family val="2"/>
      <charset val="238"/>
      <scheme val="minor"/>
    </font>
    <font>
      <i/>
      <sz val="11"/>
      <color theme="1"/>
      <name val="Calibri"/>
      <family val="2"/>
      <charset val="238"/>
      <scheme val="minor"/>
    </font>
    <font>
      <sz val="11"/>
      <color theme="0" tint="-0.14999847407452621"/>
      <name val="Calibri"/>
      <family val="2"/>
      <charset val="238"/>
      <scheme val="minor"/>
    </font>
  </fonts>
  <fills count="16">
    <fill>
      <patternFill patternType="none"/>
    </fill>
    <fill>
      <patternFill patternType="gray125"/>
    </fill>
    <fill>
      <patternFill patternType="solid">
        <fgColor theme="4"/>
      </patternFill>
    </fill>
    <fill>
      <patternFill patternType="solid">
        <fgColor theme="9" tint="0.59996337778862885"/>
        <bgColor indexed="64"/>
      </patternFill>
    </fill>
    <fill>
      <patternFill patternType="solid">
        <fgColor theme="0" tint="-0.14999847407452621"/>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9" tint="0.79998168889431442"/>
        <bgColor indexed="64"/>
      </patternFill>
    </fill>
    <fill>
      <patternFill patternType="solid">
        <fgColor rgb="FFC6EFCE"/>
      </patternFill>
    </fill>
    <fill>
      <patternFill patternType="solid">
        <fgColor theme="0"/>
        <bgColor indexed="64"/>
      </patternFill>
    </fill>
    <fill>
      <patternFill patternType="solid">
        <fgColor rgb="FF00FFFF"/>
        <bgColor auto="1"/>
      </patternFill>
    </fill>
    <fill>
      <patternFill patternType="solid">
        <fgColor rgb="FF00FF00"/>
        <bgColor auto="1"/>
      </patternFill>
    </fill>
    <fill>
      <patternFill patternType="solid">
        <fgColor rgb="FFFFFF00"/>
        <bgColor auto="1"/>
      </patternFill>
    </fill>
    <fill>
      <patternFill patternType="solid">
        <fgColor theme="5"/>
        <bgColor indexed="64"/>
      </patternFill>
    </fill>
    <fill>
      <patternFill patternType="solid">
        <fgColor theme="0" tint="-4.9989318521683403E-2"/>
        <bgColor indexed="64"/>
      </patternFill>
    </fill>
    <fill>
      <patternFill patternType="solid">
        <fgColor theme="8" tint="-0.249977111117893"/>
        <bgColor indexed="64"/>
      </patternFill>
    </fill>
  </fills>
  <borders count="107">
    <border>
      <left/>
      <right/>
      <top/>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hair">
        <color indexed="64"/>
      </right>
      <top style="medium">
        <color indexed="64"/>
      </top>
      <bottom style="hair">
        <color indexed="64"/>
      </bottom>
      <diagonal/>
    </border>
    <border>
      <left style="hair">
        <color indexed="64"/>
      </left>
      <right style="hair">
        <color indexed="64"/>
      </right>
      <top style="medium">
        <color indexed="64"/>
      </top>
      <bottom style="hair">
        <color indexed="64"/>
      </bottom>
      <diagonal/>
    </border>
    <border>
      <left style="hair">
        <color indexed="64"/>
      </left>
      <right style="medium">
        <color indexed="64"/>
      </right>
      <top style="medium">
        <color indexed="64"/>
      </top>
      <bottom style="hair">
        <color indexed="64"/>
      </bottom>
      <diagonal/>
    </border>
    <border>
      <left style="medium">
        <color indexed="64"/>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medium">
        <color indexed="64"/>
      </right>
      <top style="hair">
        <color indexed="64"/>
      </top>
      <bottom style="hair">
        <color indexed="64"/>
      </bottom>
      <diagonal/>
    </border>
    <border>
      <left style="medium">
        <color indexed="64"/>
      </left>
      <right style="hair">
        <color indexed="64"/>
      </right>
      <top style="hair">
        <color indexed="64"/>
      </top>
      <bottom/>
      <diagonal/>
    </border>
    <border>
      <left style="hair">
        <color indexed="64"/>
      </left>
      <right style="hair">
        <color indexed="64"/>
      </right>
      <top style="hair">
        <color indexed="64"/>
      </top>
      <bottom/>
      <diagonal/>
    </border>
    <border>
      <left style="medium">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medium">
        <color indexed="64"/>
      </left>
      <right style="hair">
        <color indexed="64"/>
      </right>
      <top style="hair">
        <color indexed="64"/>
      </top>
      <bottom style="medium">
        <color indexed="64"/>
      </bottom>
      <diagonal/>
    </border>
    <border>
      <left style="hair">
        <color indexed="64"/>
      </left>
      <right style="hair">
        <color indexed="64"/>
      </right>
      <top style="hair">
        <color indexed="64"/>
      </top>
      <bottom style="medium">
        <color indexed="64"/>
      </bottom>
      <diagonal/>
    </border>
    <border>
      <left style="hair">
        <color indexed="64"/>
      </left>
      <right style="medium">
        <color indexed="64"/>
      </right>
      <top style="hair">
        <color indexed="64"/>
      </top>
      <bottom style="medium">
        <color indexed="64"/>
      </bottom>
      <diagonal/>
    </border>
    <border>
      <left style="medium">
        <color indexed="64"/>
      </left>
      <right/>
      <top style="medium">
        <color indexed="64"/>
      </top>
      <bottom style="hair">
        <color indexed="64"/>
      </bottom>
      <diagonal/>
    </border>
    <border>
      <left/>
      <right/>
      <top style="medium">
        <color indexed="64"/>
      </top>
      <bottom style="hair">
        <color indexed="64"/>
      </bottom>
      <diagonal/>
    </border>
    <border>
      <left style="medium">
        <color indexed="64"/>
      </left>
      <right/>
      <top style="hair">
        <color indexed="64"/>
      </top>
      <bottom style="hair">
        <color indexed="64"/>
      </bottom>
      <diagonal/>
    </border>
    <border>
      <left/>
      <right/>
      <top style="hair">
        <color indexed="64"/>
      </top>
      <bottom style="hair">
        <color indexed="64"/>
      </bottom>
      <diagonal/>
    </border>
    <border>
      <left style="hair">
        <color indexed="64"/>
      </left>
      <right style="hair">
        <color indexed="64"/>
      </right>
      <top style="thin">
        <color indexed="64"/>
      </top>
      <bottom/>
      <diagonal/>
    </border>
    <border>
      <left style="medium">
        <color indexed="64"/>
      </left>
      <right/>
      <top style="hair">
        <color indexed="64"/>
      </top>
      <bottom style="medium">
        <color indexed="64"/>
      </bottom>
      <diagonal/>
    </border>
    <border>
      <left/>
      <right/>
      <top style="hair">
        <color indexed="64"/>
      </top>
      <bottom style="medium">
        <color indexed="64"/>
      </bottom>
      <diagonal/>
    </border>
    <border>
      <left style="hair">
        <color indexed="64"/>
      </left>
      <right style="hair">
        <color indexed="64"/>
      </right>
      <top style="medium">
        <color indexed="64"/>
      </top>
      <bottom style="medium">
        <color indexed="64"/>
      </bottom>
      <diagonal/>
    </border>
    <border>
      <left/>
      <right style="hair">
        <color indexed="64"/>
      </right>
      <top style="medium">
        <color indexed="64"/>
      </top>
      <bottom style="hair">
        <color indexed="64"/>
      </bottom>
      <diagonal/>
    </border>
    <border>
      <left/>
      <right style="hair">
        <color indexed="64"/>
      </right>
      <top style="hair">
        <color indexed="64"/>
      </top>
      <bottom style="hair">
        <color indexed="64"/>
      </bottom>
      <diagonal/>
    </border>
    <border>
      <left/>
      <right style="hair">
        <color indexed="64"/>
      </right>
      <top style="hair">
        <color indexed="64"/>
      </top>
      <bottom/>
      <diagonal/>
    </border>
    <border>
      <left/>
      <right style="hair">
        <color indexed="64"/>
      </right>
      <top style="thin">
        <color indexed="64"/>
      </top>
      <bottom style="hair">
        <color indexed="64"/>
      </bottom>
      <diagonal/>
    </border>
    <border>
      <left/>
      <right style="hair">
        <color indexed="64"/>
      </right>
      <top style="hair">
        <color indexed="64"/>
      </top>
      <bottom style="medium">
        <color indexed="64"/>
      </bottom>
      <diagonal/>
    </border>
    <border>
      <left style="hair">
        <color indexed="64"/>
      </left>
      <right/>
      <top style="hair">
        <color indexed="64"/>
      </top>
      <bottom style="hair">
        <color indexed="64"/>
      </bottom>
      <diagonal/>
    </border>
    <border>
      <left style="hair">
        <color indexed="64"/>
      </left>
      <right/>
      <top style="hair">
        <color indexed="64"/>
      </top>
      <bottom/>
      <diagonal/>
    </border>
    <border>
      <left style="hair">
        <color indexed="64"/>
      </left>
      <right/>
      <top style="hair">
        <color indexed="64"/>
      </top>
      <bottom style="thin">
        <color indexed="64"/>
      </bottom>
      <diagonal/>
    </border>
    <border>
      <left/>
      <right style="hair">
        <color indexed="64"/>
      </right>
      <top style="hair">
        <color indexed="64"/>
      </top>
      <bottom style="thin">
        <color indexed="64"/>
      </bottom>
      <diagonal/>
    </border>
    <border>
      <left style="medium">
        <color indexed="64"/>
      </left>
      <right style="hair">
        <color indexed="64"/>
      </right>
      <top style="medium">
        <color indexed="64"/>
      </top>
      <bottom/>
      <diagonal/>
    </border>
    <border>
      <left style="medium">
        <color indexed="64"/>
      </left>
      <right style="hair">
        <color indexed="64"/>
      </right>
      <top/>
      <bottom style="medium">
        <color indexed="64"/>
      </bottom>
      <diagonal/>
    </border>
    <border>
      <left style="hair">
        <color indexed="64"/>
      </left>
      <right/>
      <top style="medium">
        <color indexed="64"/>
      </top>
      <bottom style="hair">
        <color indexed="64"/>
      </bottom>
      <diagonal/>
    </border>
    <border>
      <left style="hair">
        <color indexed="64"/>
      </left>
      <right/>
      <top style="hair">
        <color indexed="64"/>
      </top>
      <bottom style="medium">
        <color indexed="64"/>
      </bottom>
      <diagonal/>
    </border>
    <border>
      <left style="thin">
        <color indexed="64"/>
      </left>
      <right style="hair">
        <color indexed="64"/>
      </right>
      <top style="medium">
        <color indexed="64"/>
      </top>
      <bottom style="hair">
        <color indexed="64"/>
      </bottom>
      <diagonal/>
    </border>
    <border>
      <left style="hair">
        <color indexed="64"/>
      </left>
      <right style="thin">
        <color indexed="64"/>
      </right>
      <top style="medium">
        <color indexed="64"/>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hair">
        <color indexed="64"/>
      </left>
      <right style="hair">
        <color indexed="64"/>
      </right>
      <top style="hair">
        <color indexed="64"/>
      </top>
      <bottom style="thin">
        <color indexed="64"/>
      </bottom>
      <diagonal/>
    </border>
    <border>
      <left/>
      <right/>
      <top style="hair">
        <color indexed="64"/>
      </top>
      <bottom style="thin">
        <color indexed="64"/>
      </bottom>
      <diagonal/>
    </border>
    <border>
      <left style="hair">
        <color indexed="64"/>
      </left>
      <right style="hair">
        <color indexed="64"/>
      </right>
      <top/>
      <bottom/>
      <diagonal/>
    </border>
    <border>
      <left style="medium">
        <color indexed="64"/>
      </left>
      <right style="hair">
        <color indexed="64"/>
      </right>
      <top style="hair">
        <color indexed="64"/>
      </top>
      <bottom style="thin">
        <color indexed="64"/>
      </bottom>
      <diagonal/>
    </border>
    <border>
      <left style="thin">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style="hair">
        <color indexed="64"/>
      </left>
      <right style="medium">
        <color indexed="64"/>
      </right>
      <top style="hair">
        <color indexed="64"/>
      </top>
      <bottom style="thin">
        <color indexed="64"/>
      </bottom>
      <diagonal/>
    </border>
    <border>
      <left style="medium">
        <color indexed="64"/>
      </left>
      <right style="hair">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top style="thin">
        <color indexed="64"/>
      </top>
      <bottom style="thin">
        <color indexed="64"/>
      </bottom>
      <diagonal/>
    </border>
    <border>
      <left style="thin">
        <color auto="1"/>
      </left>
      <right style="hair">
        <color auto="1"/>
      </right>
      <top style="thin">
        <color indexed="64"/>
      </top>
      <bottom style="thin">
        <color indexed="64"/>
      </bottom>
      <diagonal/>
    </border>
    <border>
      <left style="hair">
        <color auto="1"/>
      </left>
      <right style="thin">
        <color auto="1"/>
      </right>
      <top style="thin">
        <color indexed="64"/>
      </top>
      <bottom style="thin">
        <color indexed="64"/>
      </bottom>
      <diagonal/>
    </border>
    <border>
      <left/>
      <right style="hair">
        <color indexed="64"/>
      </right>
      <top style="thin">
        <color indexed="64"/>
      </top>
      <bottom style="thin">
        <color indexed="64"/>
      </bottom>
      <diagonal/>
    </border>
    <border>
      <left style="hair">
        <color indexed="64"/>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style="medium">
        <color indexed="64"/>
      </left>
      <right style="dotted">
        <color indexed="64"/>
      </right>
      <top style="thin">
        <color indexed="64"/>
      </top>
      <bottom style="medium">
        <color indexed="64"/>
      </bottom>
      <diagonal/>
    </border>
    <border>
      <left style="dotted">
        <color auto="1"/>
      </left>
      <right style="dotted">
        <color auto="1"/>
      </right>
      <top style="thin">
        <color indexed="64"/>
      </top>
      <bottom style="medium">
        <color indexed="64"/>
      </bottom>
      <diagonal/>
    </border>
    <border>
      <left style="dotted">
        <color auto="1"/>
      </left>
      <right/>
      <top style="thin">
        <color indexed="64"/>
      </top>
      <bottom style="medium">
        <color indexed="64"/>
      </bottom>
      <diagonal/>
    </border>
    <border>
      <left style="thin">
        <color auto="1"/>
      </left>
      <right style="dotted">
        <color auto="1"/>
      </right>
      <top style="thin">
        <color indexed="64"/>
      </top>
      <bottom style="medium">
        <color indexed="64"/>
      </bottom>
      <diagonal/>
    </border>
    <border>
      <left style="dotted">
        <color auto="1"/>
      </left>
      <right style="thin">
        <color auto="1"/>
      </right>
      <top style="thin">
        <color indexed="64"/>
      </top>
      <bottom style="medium">
        <color indexed="64"/>
      </bottom>
      <diagonal/>
    </border>
    <border>
      <left/>
      <right style="dotted">
        <color auto="1"/>
      </right>
      <top style="thin">
        <color indexed="64"/>
      </top>
      <bottom style="medium">
        <color indexed="64"/>
      </bottom>
      <diagonal/>
    </border>
    <border>
      <left style="dotted">
        <color auto="1"/>
      </left>
      <right style="medium">
        <color indexed="64"/>
      </right>
      <top style="thin">
        <color indexed="64"/>
      </top>
      <bottom style="medium">
        <color indexed="64"/>
      </bottom>
      <diagonal/>
    </border>
    <border>
      <left style="medium">
        <color indexed="64"/>
      </left>
      <right style="hair">
        <color indexed="64"/>
      </right>
      <top/>
      <bottom style="hair">
        <color indexed="64"/>
      </bottom>
      <diagonal/>
    </border>
    <border>
      <left style="hair">
        <color indexed="64"/>
      </left>
      <right style="hair">
        <color indexed="64"/>
      </right>
      <top/>
      <bottom style="hair">
        <color indexed="64"/>
      </bottom>
      <diagonal/>
    </border>
    <border>
      <left style="hair">
        <color indexed="64"/>
      </left>
      <right/>
      <top/>
      <bottom style="hair">
        <color indexed="64"/>
      </bottom>
      <diagonal/>
    </border>
    <border>
      <left style="thin">
        <color indexed="64"/>
      </left>
      <right style="hair">
        <color indexed="64"/>
      </right>
      <top/>
      <bottom style="hair">
        <color indexed="64"/>
      </bottom>
      <diagonal/>
    </border>
    <border>
      <left style="hair">
        <color indexed="64"/>
      </left>
      <right style="thin">
        <color indexed="64"/>
      </right>
      <top/>
      <bottom style="hair">
        <color indexed="64"/>
      </bottom>
      <diagonal/>
    </border>
    <border>
      <left/>
      <right style="hair">
        <color indexed="64"/>
      </right>
      <top/>
      <bottom style="hair">
        <color indexed="64"/>
      </bottom>
      <diagonal/>
    </border>
    <border>
      <left style="hair">
        <color indexed="64"/>
      </left>
      <right style="medium">
        <color indexed="64"/>
      </right>
      <top/>
      <bottom style="hair">
        <color indexed="64"/>
      </bottom>
      <diagonal/>
    </border>
    <border>
      <left style="thin">
        <color indexed="64"/>
      </left>
      <right style="hair">
        <color indexed="64"/>
      </right>
      <top style="hair">
        <color indexed="64"/>
      </top>
      <bottom/>
      <diagonal/>
    </border>
    <border>
      <left style="thin">
        <color indexed="64"/>
      </left>
      <right style="hair">
        <color indexed="64"/>
      </right>
      <top/>
      <bottom/>
      <diagonal/>
    </border>
    <border>
      <left style="thin">
        <color indexed="64"/>
      </left>
      <right style="hair">
        <color indexed="64"/>
      </right>
      <top/>
      <bottom style="thin">
        <color indexed="64"/>
      </bottom>
      <diagonal/>
    </border>
    <border>
      <left style="hair">
        <color indexed="64"/>
      </left>
      <right style="thin">
        <color indexed="64"/>
      </right>
      <top style="hair">
        <color indexed="64"/>
      </top>
      <bottom/>
      <diagonal/>
    </border>
    <border>
      <left style="hair">
        <color indexed="64"/>
      </left>
      <right style="thin">
        <color indexed="64"/>
      </right>
      <top/>
      <bottom/>
      <diagonal/>
    </border>
    <border>
      <left style="hair">
        <color indexed="64"/>
      </left>
      <right style="thin">
        <color indexed="64"/>
      </right>
      <top/>
      <bottom style="thin">
        <color indexed="64"/>
      </bottom>
      <diagonal/>
    </border>
    <border>
      <left style="hair">
        <color indexed="64"/>
      </left>
      <right style="medium">
        <color indexed="64"/>
      </right>
      <top style="hair">
        <color indexed="64"/>
      </top>
      <bottom/>
      <diagonal/>
    </border>
    <border>
      <left style="hair">
        <color indexed="64"/>
      </left>
      <right style="medium">
        <color indexed="64"/>
      </right>
      <top/>
      <bottom/>
      <diagonal/>
    </border>
    <border>
      <left style="hair">
        <color indexed="64"/>
      </left>
      <right style="medium">
        <color indexed="64"/>
      </right>
      <top/>
      <bottom style="thin">
        <color indexed="64"/>
      </bottom>
      <diagonal/>
    </border>
    <border>
      <left style="hair">
        <color indexed="64"/>
      </left>
      <right style="hair">
        <color indexed="64"/>
      </right>
      <top style="medium">
        <color indexed="64"/>
      </top>
      <bottom/>
      <diagonal/>
    </border>
    <border>
      <left/>
      <right/>
      <top style="thin">
        <color indexed="64"/>
      </top>
      <bottom style="hair">
        <color indexed="64"/>
      </bottom>
      <diagonal/>
    </border>
    <border>
      <left/>
      <right/>
      <top style="medium">
        <color indexed="64"/>
      </top>
      <bottom style="thin">
        <color indexed="64"/>
      </bottom>
      <diagonal/>
    </border>
    <border>
      <left/>
      <right style="hair">
        <color indexed="64"/>
      </right>
      <top style="medium">
        <color indexed="64"/>
      </top>
      <bottom style="thin">
        <color indexed="64"/>
      </bottom>
      <diagonal/>
    </border>
    <border>
      <left style="medium">
        <color indexed="64"/>
      </left>
      <right/>
      <top style="thin">
        <color indexed="64"/>
      </top>
      <bottom style="hair">
        <color indexed="64"/>
      </bottom>
      <diagonal/>
    </border>
    <border>
      <left/>
      <right style="medium">
        <color indexed="64"/>
      </right>
      <top style="medium">
        <color indexed="64"/>
      </top>
      <bottom style="medium">
        <color indexed="64"/>
      </bottom>
      <diagonal/>
    </border>
    <border>
      <left style="hair">
        <color indexed="64"/>
      </left>
      <right style="medium">
        <color indexed="64"/>
      </right>
      <top style="thin">
        <color indexed="64"/>
      </top>
      <bottom style="hair">
        <color indexed="64"/>
      </bottom>
      <diagonal/>
    </border>
    <border>
      <left/>
      <right style="medium">
        <color indexed="64"/>
      </right>
      <top style="medium">
        <color indexed="64"/>
      </top>
      <bottom style="hair">
        <color indexed="64"/>
      </bottom>
      <diagonal/>
    </border>
    <border>
      <left/>
      <right style="medium">
        <color indexed="64"/>
      </right>
      <top style="hair">
        <color indexed="64"/>
      </top>
      <bottom style="hair">
        <color indexed="64"/>
      </bottom>
      <diagonal/>
    </border>
    <border>
      <left/>
      <right style="medium">
        <color indexed="64"/>
      </right>
      <top style="hair">
        <color indexed="64"/>
      </top>
      <bottom style="thin">
        <color indexed="64"/>
      </bottom>
      <diagonal/>
    </border>
    <border>
      <left style="hair">
        <color indexed="64"/>
      </left>
      <right style="medium">
        <color indexed="64"/>
      </right>
      <top style="medium">
        <color indexed="64"/>
      </top>
      <bottom style="medium">
        <color indexed="64"/>
      </bottom>
      <diagonal/>
    </border>
    <border>
      <left style="thick">
        <color rgb="FF0000FF"/>
      </left>
      <right style="thin">
        <color rgb="FFFF0000"/>
      </right>
      <top style="thick">
        <color rgb="FF0000FF"/>
      </top>
      <bottom style="thin">
        <color rgb="FFFF0000"/>
      </bottom>
      <diagonal/>
    </border>
    <border>
      <left style="thin">
        <color rgb="FFFF0000"/>
      </left>
      <right style="thin">
        <color rgb="FFFF0000"/>
      </right>
      <top style="thick">
        <color rgb="FF0000FF"/>
      </top>
      <bottom style="thin">
        <color rgb="FFFF0000"/>
      </bottom>
      <diagonal/>
    </border>
    <border>
      <left style="thin">
        <color rgb="FFFF0000"/>
      </left>
      <right style="thick">
        <color rgb="FF0000FF"/>
      </right>
      <top style="thick">
        <color rgb="FF0000FF"/>
      </top>
      <bottom style="thin">
        <color rgb="FFFF0000"/>
      </bottom>
      <diagonal/>
    </border>
    <border>
      <left style="thick">
        <color rgb="FF0000FF"/>
      </left>
      <right style="thin">
        <color rgb="FFFF0000"/>
      </right>
      <top style="thin">
        <color rgb="FFFF0000"/>
      </top>
      <bottom style="thin">
        <color rgb="FFFF0000"/>
      </bottom>
      <diagonal/>
    </border>
    <border>
      <left style="thin">
        <color rgb="FFFF0000"/>
      </left>
      <right style="thin">
        <color rgb="FFFF0000"/>
      </right>
      <top style="thin">
        <color rgb="FFFF0000"/>
      </top>
      <bottom style="thin">
        <color rgb="FFFF0000"/>
      </bottom>
      <diagonal/>
    </border>
    <border>
      <left style="thin">
        <color rgb="FFFF0000"/>
      </left>
      <right style="thick">
        <color rgb="FF0000FF"/>
      </right>
      <top style="thin">
        <color rgb="FFFF0000"/>
      </top>
      <bottom style="thin">
        <color rgb="FFFF0000"/>
      </bottom>
      <diagonal/>
    </border>
    <border>
      <left style="thick">
        <color rgb="FF0000FF"/>
      </left>
      <right style="thin">
        <color rgb="FFFF0000"/>
      </right>
      <top style="thin">
        <color rgb="FFFF0000"/>
      </top>
      <bottom style="thick">
        <color rgb="FF0000FF"/>
      </bottom>
      <diagonal/>
    </border>
    <border>
      <left style="thin">
        <color rgb="FFFF0000"/>
      </left>
      <right style="thin">
        <color rgb="FFFF0000"/>
      </right>
      <top style="thin">
        <color rgb="FFFF0000"/>
      </top>
      <bottom style="thick">
        <color rgb="FF0000FF"/>
      </bottom>
      <diagonal/>
    </border>
    <border>
      <left style="thin">
        <color rgb="FFFF0000"/>
      </left>
      <right style="thick">
        <color rgb="FF0000FF"/>
      </right>
      <top style="thin">
        <color rgb="FFFF0000"/>
      </top>
      <bottom style="thick">
        <color rgb="FF0000FF"/>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style="thin">
        <color theme="9" tint="-0.249977111117893"/>
      </bottom>
      <diagonal/>
    </border>
    <border>
      <left/>
      <right/>
      <top/>
      <bottom style="thin">
        <color indexed="64"/>
      </bottom>
      <diagonal/>
    </border>
    <border>
      <left/>
      <right/>
      <top style="thin">
        <color theme="9" tint="-0.249977111117893"/>
      </top>
      <bottom style="thin">
        <color indexed="64"/>
      </bottom>
      <diagonal/>
    </border>
    <border>
      <left/>
      <right/>
      <top/>
      <bottom style="thin">
        <color theme="9" tint="-0.249977111117893"/>
      </bottom>
      <diagonal/>
    </border>
  </borders>
  <cellStyleXfs count="4">
    <xf numFmtId="0" fontId="0" fillId="0" borderId="0"/>
    <xf numFmtId="0" fontId="2" fillId="2" borderId="0" applyNumberFormat="0" applyBorder="0" applyAlignment="0" applyProtection="0"/>
    <xf numFmtId="9" fontId="12" fillId="0" borderId="0" applyFont="0" applyFill="0" applyBorder="0" applyAlignment="0" applyProtection="0"/>
    <xf numFmtId="0" fontId="13" fillId="8" borderId="0" applyNumberFormat="0" applyBorder="0" applyAlignment="0" applyProtection="0"/>
  </cellStyleXfs>
  <cellXfs count="307">
    <xf numFmtId="0" fontId="0" fillId="0" borderId="0" xfId="0"/>
    <xf numFmtId="0" fontId="1" fillId="0" borderId="0" xfId="0" applyFont="1"/>
    <xf numFmtId="0" fontId="10" fillId="0" borderId="0" xfId="0" applyFont="1"/>
    <xf numFmtId="0" fontId="10" fillId="0" borderId="4" xfId="0" applyFont="1" applyBorder="1"/>
    <xf numFmtId="1" fontId="11" fillId="0" borderId="4" xfId="0" applyNumberFormat="1" applyFont="1" applyBorder="1" applyAlignment="1">
      <alignment horizontal="center"/>
    </xf>
    <xf numFmtId="0" fontId="11" fillId="4" borderId="4" xfId="0" applyFont="1" applyFill="1" applyBorder="1" applyAlignment="1">
      <alignment horizontal="center"/>
    </xf>
    <xf numFmtId="1" fontId="11" fillId="0" borderId="5" xfId="0" applyNumberFormat="1" applyFont="1" applyBorder="1" applyAlignment="1">
      <alignment horizontal="center"/>
    </xf>
    <xf numFmtId="0" fontId="10" fillId="0" borderId="14" xfId="0" applyFont="1" applyBorder="1"/>
    <xf numFmtId="1" fontId="11" fillId="0" borderId="14" xfId="0" applyNumberFormat="1" applyFont="1" applyBorder="1" applyAlignment="1">
      <alignment horizontal="center"/>
    </xf>
    <xf numFmtId="0" fontId="11" fillId="4" borderId="14" xfId="0" applyFont="1" applyFill="1" applyBorder="1" applyAlignment="1">
      <alignment horizontal="center"/>
    </xf>
    <xf numFmtId="1" fontId="11" fillId="0" borderId="15" xfId="0" applyNumberFormat="1" applyFont="1" applyBorder="1" applyAlignment="1">
      <alignment horizontal="center"/>
    </xf>
    <xf numFmtId="0" fontId="10" fillId="0" borderId="0" xfId="0" applyFont="1" applyAlignment="1">
      <alignment wrapText="1"/>
    </xf>
    <xf numFmtId="0" fontId="9" fillId="0" borderId="0" xfId="0" applyFont="1" applyBorder="1" applyAlignment="1">
      <alignment vertical="center" wrapText="1"/>
    </xf>
    <xf numFmtId="0" fontId="8" fillId="0" borderId="0" xfId="0" applyFont="1" applyBorder="1" applyAlignment="1">
      <alignment horizontal="center" vertical="center" wrapText="1"/>
    </xf>
    <xf numFmtId="164" fontId="8" fillId="0" borderId="0" xfId="0" applyNumberFormat="1" applyFont="1" applyBorder="1" applyAlignment="1">
      <alignment horizontal="center" vertical="center" wrapText="1"/>
    </xf>
    <xf numFmtId="0" fontId="9" fillId="0" borderId="0" xfId="0" applyFont="1" applyBorder="1" applyAlignment="1">
      <alignment horizontal="left" vertical="top" wrapText="1"/>
    </xf>
    <xf numFmtId="1" fontId="10" fillId="0" borderId="0" xfId="0" applyNumberFormat="1" applyFont="1" applyAlignment="1">
      <alignment horizontal="center" vertical="center"/>
    </xf>
    <xf numFmtId="0" fontId="8" fillId="0" borderId="0" xfId="0" applyFont="1" applyFill="1" applyBorder="1" applyAlignment="1">
      <alignment horizontal="center" vertical="center" wrapText="1"/>
    </xf>
    <xf numFmtId="20" fontId="8" fillId="0" borderId="29" xfId="0" applyNumberFormat="1" applyFont="1" applyBorder="1" applyAlignment="1">
      <alignment horizontal="center" vertical="center" wrapText="1"/>
    </xf>
    <xf numFmtId="0" fontId="8" fillId="0" borderId="25" xfId="0" applyFont="1" applyBorder="1" applyAlignment="1" applyProtection="1">
      <alignment horizontal="center" vertical="center" wrapText="1"/>
      <protection locked="0"/>
    </xf>
    <xf numFmtId="0" fontId="8" fillId="0" borderId="39" xfId="0" applyFont="1" applyBorder="1" applyAlignment="1" applyProtection="1">
      <alignment horizontal="center" vertical="center" wrapText="1"/>
      <protection locked="0"/>
    </xf>
    <xf numFmtId="0" fontId="8" fillId="6" borderId="7" xfId="0" applyFont="1" applyFill="1" applyBorder="1" applyAlignment="1">
      <alignment horizontal="center" vertical="center" wrapText="1"/>
    </xf>
    <xf numFmtId="164" fontId="8" fillId="6" borderId="40" xfId="0" applyNumberFormat="1" applyFont="1" applyFill="1" applyBorder="1" applyAlignment="1">
      <alignment horizontal="center" vertical="center" wrapText="1"/>
    </xf>
    <xf numFmtId="20" fontId="8" fillId="6" borderId="29" xfId="0" applyNumberFormat="1" applyFont="1" applyFill="1" applyBorder="1" applyAlignment="1">
      <alignment horizontal="center" vertical="center" wrapText="1"/>
    </xf>
    <xf numFmtId="20" fontId="8" fillId="6" borderId="40" xfId="0" applyNumberFormat="1" applyFont="1" applyFill="1" applyBorder="1" applyAlignment="1">
      <alignment horizontal="center" vertical="center" wrapText="1"/>
    </xf>
    <xf numFmtId="20" fontId="8" fillId="6" borderId="8" xfId="0" applyNumberFormat="1" applyFont="1" applyFill="1" applyBorder="1" applyAlignment="1">
      <alignment horizontal="center" vertical="center" wrapText="1"/>
    </xf>
    <xf numFmtId="0" fontId="3" fillId="0" borderId="0" xfId="0" applyFont="1" applyAlignment="1">
      <alignment horizontal="center" vertical="top"/>
    </xf>
    <xf numFmtId="0" fontId="3" fillId="0" borderId="0" xfId="0" applyFont="1" applyAlignment="1">
      <alignment vertical="top" wrapText="1"/>
    </xf>
    <xf numFmtId="0" fontId="4" fillId="2" borderId="2" xfId="1" applyFont="1" applyBorder="1" applyAlignment="1">
      <alignment horizontal="center" vertical="top"/>
    </xf>
    <xf numFmtId="0" fontId="4" fillId="2" borderId="1" xfId="1" applyFont="1" applyBorder="1" applyAlignment="1">
      <alignment horizontal="center" vertical="top"/>
    </xf>
    <xf numFmtId="0" fontId="4" fillId="2" borderId="1" xfId="1" applyFont="1" applyBorder="1" applyAlignment="1">
      <alignment vertical="top" wrapText="1"/>
    </xf>
    <xf numFmtId="0" fontId="6" fillId="3" borderId="3" xfId="0" applyFont="1" applyFill="1" applyBorder="1" applyAlignment="1">
      <alignment horizontal="left" vertical="top"/>
    </xf>
    <xf numFmtId="0" fontId="6" fillId="3" borderId="24" xfId="0" applyFont="1" applyFill="1" applyBorder="1" applyAlignment="1">
      <alignment horizontal="left" vertical="top"/>
    </xf>
    <xf numFmtId="0" fontId="3" fillId="3" borderId="4" xfId="0" applyFont="1" applyFill="1" applyBorder="1" applyAlignment="1">
      <alignment vertical="top" wrapText="1"/>
    </xf>
    <xf numFmtId="0" fontId="3" fillId="3" borderId="4" xfId="0" applyFont="1" applyFill="1" applyBorder="1" applyAlignment="1">
      <alignment horizontal="center" vertical="top" wrapText="1"/>
    </xf>
    <xf numFmtId="0" fontId="3" fillId="0" borderId="7" xfId="0" applyFont="1" applyBorder="1" applyAlignment="1" applyProtection="1">
      <alignment horizontal="center" vertical="top"/>
      <protection locked="0"/>
    </xf>
    <xf numFmtId="0" fontId="3" fillId="0" borderId="10" xfId="0" applyFont="1" applyBorder="1" applyAlignment="1" applyProtection="1">
      <alignment horizontal="center" vertical="top"/>
      <protection locked="0"/>
    </xf>
    <xf numFmtId="0" fontId="3" fillId="3" borderId="4" xfId="0" applyFont="1" applyFill="1" applyBorder="1" applyAlignment="1">
      <alignment horizontal="center" vertical="top"/>
    </xf>
    <xf numFmtId="0" fontId="3" fillId="3" borderId="4" xfId="0" applyFont="1" applyFill="1" applyBorder="1" applyAlignment="1">
      <alignment vertical="top"/>
    </xf>
    <xf numFmtId="0" fontId="6" fillId="3" borderId="16" xfId="0" applyFont="1" applyFill="1" applyBorder="1" applyAlignment="1">
      <alignment horizontal="left" vertical="top"/>
    </xf>
    <xf numFmtId="0" fontId="6" fillId="3" borderId="17" xfId="0" applyFont="1" applyFill="1" applyBorder="1" applyAlignment="1">
      <alignment horizontal="left" vertical="top"/>
    </xf>
    <xf numFmtId="0" fontId="3" fillId="3" borderId="17" xfId="0" applyFont="1" applyFill="1" applyBorder="1" applyAlignment="1">
      <alignment vertical="top" wrapText="1"/>
    </xf>
    <xf numFmtId="0" fontId="3" fillId="3" borderId="17" xfId="0" applyFont="1" applyFill="1" applyBorder="1" applyAlignment="1">
      <alignment vertical="top"/>
    </xf>
    <xf numFmtId="0" fontId="3" fillId="0" borderId="19" xfId="0" applyFont="1" applyBorder="1" applyAlignment="1" applyProtection="1">
      <alignment horizontal="center" vertical="top"/>
      <protection locked="0"/>
    </xf>
    <xf numFmtId="164" fontId="9" fillId="0" borderId="0" xfId="0" applyNumberFormat="1" applyFont="1" applyBorder="1" applyAlignment="1">
      <alignment horizontal="center" vertical="top" wrapText="1"/>
    </xf>
    <xf numFmtId="0" fontId="6" fillId="0" borderId="0" xfId="0" applyFont="1" applyAlignment="1">
      <alignment horizontal="right" vertical="top" wrapText="1"/>
    </xf>
    <xf numFmtId="0" fontId="3" fillId="0" borderId="29" xfId="0" applyFont="1" applyBorder="1" applyAlignment="1" applyProtection="1">
      <alignment horizontal="center" vertical="top"/>
      <protection locked="0"/>
    </xf>
    <xf numFmtId="0" fontId="3" fillId="0" borderId="31" xfId="0" applyFont="1" applyBorder="1" applyAlignment="1" applyProtection="1">
      <alignment horizontal="center" vertical="top"/>
      <protection locked="0"/>
    </xf>
    <xf numFmtId="0" fontId="3" fillId="0" borderId="42" xfId="0" applyFont="1" applyBorder="1" applyAlignment="1" applyProtection="1">
      <alignment horizontal="center" vertical="top"/>
      <protection locked="0"/>
    </xf>
    <xf numFmtId="0" fontId="3" fillId="7" borderId="6" xfId="0" applyFont="1" applyFill="1" applyBorder="1" applyAlignment="1">
      <alignment horizontal="center" vertical="top"/>
    </xf>
    <xf numFmtId="0" fontId="3" fillId="7" borderId="9" xfId="0" applyFont="1" applyFill="1" applyBorder="1" applyAlignment="1">
      <alignment horizontal="center" vertical="top"/>
    </xf>
    <xf numFmtId="0" fontId="3" fillId="7" borderId="11" xfId="0" applyFont="1" applyFill="1" applyBorder="1" applyAlignment="1">
      <alignment horizontal="center" vertical="top"/>
    </xf>
    <xf numFmtId="0" fontId="3" fillId="7" borderId="13" xfId="0" applyFont="1" applyFill="1" applyBorder="1" applyAlignment="1">
      <alignment horizontal="center" vertical="top"/>
    </xf>
    <xf numFmtId="0" fontId="3" fillId="7" borderId="12" xfId="0" applyFont="1" applyFill="1" applyBorder="1" applyAlignment="1">
      <alignment horizontal="center" vertical="top"/>
    </xf>
    <xf numFmtId="164" fontId="8" fillId="7" borderId="14" xfId="0" applyNumberFormat="1" applyFont="1" applyFill="1" applyBorder="1" applyAlignment="1">
      <alignment horizontal="center" vertical="top" wrapText="1"/>
    </xf>
    <xf numFmtId="0" fontId="3" fillId="7" borderId="18" xfId="0" applyFont="1" applyFill="1" applyBorder="1" applyAlignment="1">
      <alignment horizontal="center" vertical="top"/>
    </xf>
    <xf numFmtId="0" fontId="3" fillId="7" borderId="21" xfId="0" applyFont="1" applyFill="1" applyBorder="1" applyAlignment="1">
      <alignment horizontal="center" vertical="top"/>
    </xf>
    <xf numFmtId="0" fontId="3" fillId="7" borderId="22" xfId="0" applyFont="1" applyFill="1" applyBorder="1" applyAlignment="1">
      <alignment horizontal="center" vertical="top"/>
    </xf>
    <xf numFmtId="0" fontId="3" fillId="7" borderId="22" xfId="0" applyFont="1" applyFill="1" applyBorder="1" applyAlignment="1">
      <alignment horizontal="right" vertical="top" wrapText="1"/>
    </xf>
    <xf numFmtId="0" fontId="3" fillId="7" borderId="20" xfId="0" applyFont="1" applyFill="1" applyBorder="1" applyAlignment="1">
      <alignment horizontal="center" vertical="top"/>
    </xf>
    <xf numFmtId="0" fontId="8" fillId="6" borderId="41" xfId="0" applyFont="1" applyFill="1" applyBorder="1" applyAlignment="1">
      <alignment horizontal="center" vertical="center" wrapText="1"/>
    </xf>
    <xf numFmtId="20" fontId="8" fillId="0" borderId="31" xfId="0" applyNumberFormat="1" applyFont="1" applyBorder="1" applyAlignment="1">
      <alignment horizontal="center" vertical="center" wrapText="1"/>
    </xf>
    <xf numFmtId="0" fontId="8" fillId="0" borderId="45" xfId="0" applyFont="1" applyBorder="1" applyAlignment="1" applyProtection="1">
      <alignment horizontal="center" vertical="center" wrapText="1"/>
      <protection locked="0"/>
    </xf>
    <xf numFmtId="164" fontId="8" fillId="6" borderId="46" xfId="0" applyNumberFormat="1" applyFont="1" applyFill="1" applyBorder="1" applyAlignment="1">
      <alignment horizontal="center" vertical="center" wrapText="1"/>
    </xf>
    <xf numFmtId="0" fontId="8" fillId="0" borderId="32" xfId="0" applyFont="1" applyBorder="1" applyAlignment="1" applyProtection="1">
      <alignment horizontal="center" vertical="center" wrapText="1"/>
      <protection locked="0"/>
    </xf>
    <xf numFmtId="20" fontId="8" fillId="6" borderId="31" xfId="0" applyNumberFormat="1" applyFont="1" applyFill="1" applyBorder="1" applyAlignment="1">
      <alignment horizontal="center" vertical="center" wrapText="1"/>
    </xf>
    <xf numFmtId="20" fontId="8" fillId="6" borderId="46" xfId="0" applyNumberFormat="1" applyFont="1" applyFill="1" applyBorder="1" applyAlignment="1">
      <alignment horizontal="center" vertical="center" wrapText="1"/>
    </xf>
    <xf numFmtId="20" fontId="8" fillId="6" borderId="47" xfId="0" applyNumberFormat="1" applyFont="1" applyFill="1" applyBorder="1" applyAlignment="1">
      <alignment horizontal="center" vertical="center" wrapText="1"/>
    </xf>
    <xf numFmtId="0" fontId="8" fillId="6" borderId="51" xfId="0" applyFont="1" applyFill="1" applyBorder="1" applyAlignment="1">
      <alignment horizontal="center" vertical="center" wrapText="1"/>
    </xf>
    <xf numFmtId="164" fontId="8" fillId="6" borderId="52" xfId="0" applyNumberFormat="1" applyFont="1" applyFill="1" applyBorder="1" applyAlignment="1">
      <alignment horizontal="center" vertical="center" wrapText="1"/>
    </xf>
    <xf numFmtId="0" fontId="8" fillId="6" borderId="53" xfId="0" applyFont="1" applyFill="1" applyBorder="1" applyAlignment="1">
      <alignment horizontal="center" vertical="center" wrapText="1"/>
    </xf>
    <xf numFmtId="164" fontId="8" fillId="6" borderId="50" xfId="0" applyNumberFormat="1" applyFont="1" applyFill="1" applyBorder="1" applyAlignment="1">
      <alignment horizontal="center" vertical="center" wrapText="1"/>
    </xf>
    <xf numFmtId="164" fontId="8" fillId="6" borderId="54" xfId="0" applyNumberFormat="1" applyFont="1" applyFill="1" applyBorder="1" applyAlignment="1">
      <alignment horizontal="center" vertical="center" wrapText="1"/>
    </xf>
    <xf numFmtId="0" fontId="9" fillId="0" borderId="56" xfId="0" applyFont="1" applyBorder="1" applyAlignment="1">
      <alignment vertical="top" wrapText="1"/>
    </xf>
    <xf numFmtId="0" fontId="8" fillId="6" borderId="65" xfId="0" applyFont="1" applyFill="1" applyBorder="1" applyAlignment="1">
      <alignment horizontal="center" vertical="center" wrapText="1"/>
    </xf>
    <xf numFmtId="20" fontId="8" fillId="0" borderId="66" xfId="0" applyNumberFormat="1" applyFont="1" applyBorder="1" applyAlignment="1">
      <alignment horizontal="center" vertical="center" wrapText="1"/>
    </xf>
    <xf numFmtId="0" fontId="8" fillId="0" borderId="67" xfId="0" applyFont="1" applyBorder="1" applyAlignment="1" applyProtection="1">
      <alignment horizontal="center" vertical="center" wrapText="1"/>
      <protection locked="0"/>
    </xf>
    <xf numFmtId="164" fontId="8" fillId="6" borderId="68" xfId="0" applyNumberFormat="1" applyFont="1" applyFill="1" applyBorder="1" applyAlignment="1">
      <alignment horizontal="center" vertical="center" wrapText="1"/>
    </xf>
    <xf numFmtId="0" fontId="8" fillId="0" borderId="69" xfId="0" applyFont="1" applyBorder="1" applyAlignment="1" applyProtection="1">
      <alignment horizontal="center" vertical="center" wrapText="1"/>
      <protection locked="0"/>
    </xf>
    <xf numFmtId="20" fontId="8" fillId="6" borderId="66" xfId="0" applyNumberFormat="1" applyFont="1" applyFill="1" applyBorder="1" applyAlignment="1">
      <alignment horizontal="center" vertical="center" wrapText="1"/>
    </xf>
    <xf numFmtId="20" fontId="8" fillId="6" borderId="68" xfId="0" applyNumberFormat="1" applyFont="1" applyFill="1" applyBorder="1" applyAlignment="1">
      <alignment horizontal="center" vertical="center" wrapText="1"/>
    </xf>
    <xf numFmtId="20" fontId="8" fillId="6" borderId="70" xfId="0" applyNumberFormat="1" applyFont="1" applyFill="1" applyBorder="1" applyAlignment="1">
      <alignment horizontal="center" vertical="center" wrapText="1"/>
    </xf>
    <xf numFmtId="0" fontId="9" fillId="4" borderId="51" xfId="0" applyFont="1" applyFill="1" applyBorder="1" applyAlignment="1">
      <alignment vertical="top" wrapText="1"/>
    </xf>
    <xf numFmtId="164" fontId="8" fillId="4" borderId="52" xfId="0" applyNumberFormat="1" applyFont="1" applyFill="1" applyBorder="1" applyAlignment="1" applyProtection="1">
      <alignment horizontal="center" vertical="center" wrapText="1"/>
      <protection locked="0"/>
    </xf>
    <xf numFmtId="164" fontId="8" fillId="0" borderId="52" xfId="0" applyNumberFormat="1" applyFont="1" applyBorder="1" applyAlignment="1" applyProtection="1">
      <alignment horizontal="center" vertical="center" wrapText="1"/>
      <protection locked="0"/>
    </xf>
    <xf numFmtId="0" fontId="8" fillId="4" borderId="51" xfId="0" applyFont="1" applyFill="1" applyBorder="1" applyAlignment="1">
      <alignment horizontal="center" vertical="center" wrapText="1"/>
    </xf>
    <xf numFmtId="164" fontId="8" fillId="6" borderId="52" xfId="0" applyNumberFormat="1" applyFont="1" applyFill="1" applyBorder="1" applyAlignment="1">
      <alignment horizontal="center" vertical="top" wrapText="1"/>
    </xf>
    <xf numFmtId="0" fontId="9" fillId="4" borderId="51" xfId="0" applyFont="1" applyFill="1" applyBorder="1" applyAlignment="1">
      <alignment horizontal="left" vertical="top" wrapText="1"/>
    </xf>
    <xf numFmtId="164" fontId="8" fillId="0" borderId="54" xfId="0" applyNumberFormat="1" applyFont="1" applyBorder="1" applyAlignment="1" applyProtection="1">
      <alignment horizontal="center" vertical="center" wrapText="1"/>
      <protection locked="0"/>
    </xf>
    <xf numFmtId="164" fontId="8" fillId="6" borderId="54" xfId="0" applyNumberFormat="1" applyFont="1" applyFill="1" applyBorder="1" applyAlignment="1">
      <alignment horizontal="center" vertical="top" wrapText="1"/>
    </xf>
    <xf numFmtId="0" fontId="10" fillId="0" borderId="59" xfId="0" applyFont="1" applyBorder="1" applyAlignment="1">
      <alignment vertical="center"/>
    </xf>
    <xf numFmtId="0" fontId="11" fillId="6" borderId="60" xfId="0" applyFont="1" applyFill="1" applyBorder="1" applyAlignment="1">
      <alignment vertical="center"/>
    </xf>
    <xf numFmtId="0" fontId="11" fillId="6" borderId="61" xfId="0" applyFont="1" applyFill="1" applyBorder="1" applyAlignment="1">
      <alignment horizontal="right" vertical="center"/>
    </xf>
    <xf numFmtId="0" fontId="11" fillId="6" borderId="62" xfId="0" applyFont="1" applyFill="1" applyBorder="1" applyAlignment="1">
      <alignment vertical="center"/>
    </xf>
    <xf numFmtId="0" fontId="11" fillId="6" borderId="59" xfId="0" applyFont="1" applyFill="1" applyBorder="1" applyAlignment="1">
      <alignment horizontal="right" vertical="center"/>
    </xf>
    <xf numFmtId="0" fontId="11" fillId="6" borderId="63" xfId="0" applyFont="1" applyFill="1" applyBorder="1" applyAlignment="1">
      <alignment horizontal="right" vertical="center"/>
    </xf>
    <xf numFmtId="0" fontId="16" fillId="6" borderId="64" xfId="0" applyFont="1" applyFill="1" applyBorder="1" applyAlignment="1">
      <alignment vertical="center" wrapText="1"/>
    </xf>
    <xf numFmtId="0" fontId="16" fillId="6" borderId="6" xfId="0" applyFont="1" applyFill="1" applyBorder="1" applyAlignment="1">
      <alignment vertical="center" wrapText="1"/>
    </xf>
    <xf numFmtId="0" fontId="16" fillId="6" borderId="44" xfId="0" applyFont="1" applyFill="1" applyBorder="1" applyAlignment="1">
      <alignment vertical="center" wrapText="1"/>
    </xf>
    <xf numFmtId="0" fontId="17" fillId="0" borderId="0" xfId="0" applyFont="1" applyBorder="1" applyAlignment="1">
      <alignment vertical="center" wrapText="1"/>
    </xf>
    <xf numFmtId="0" fontId="16" fillId="6" borderId="48" xfId="0" applyFont="1" applyFill="1" applyBorder="1" applyAlignment="1">
      <alignment vertical="center" wrapText="1"/>
    </xf>
    <xf numFmtId="0" fontId="16" fillId="0" borderId="0" xfId="0" applyFont="1" applyBorder="1" applyAlignment="1">
      <alignment horizontal="left" vertical="top" wrapText="1"/>
    </xf>
    <xf numFmtId="0" fontId="18" fillId="0" borderId="0" xfId="0" applyFont="1"/>
    <xf numFmtId="0" fontId="18" fillId="0" borderId="4" xfId="0" applyFont="1" applyBorder="1"/>
    <xf numFmtId="0" fontId="18" fillId="0" borderId="14" xfId="0" applyFont="1" applyBorder="1"/>
    <xf numFmtId="0" fontId="20" fillId="8" borderId="0" xfId="3" applyFont="1"/>
    <xf numFmtId="164" fontId="6" fillId="7" borderId="49" xfId="0" applyNumberFormat="1" applyFont="1" applyFill="1" applyBorder="1" applyAlignment="1">
      <alignment horizontal="center" vertical="top"/>
    </xf>
    <xf numFmtId="9" fontId="3" fillId="0" borderId="10" xfId="2" applyFont="1" applyFill="1" applyBorder="1" applyAlignment="1" applyProtection="1">
      <alignment horizontal="center" vertical="center"/>
      <protection locked="0"/>
    </xf>
    <xf numFmtId="9" fontId="8" fillId="0" borderId="10" xfId="2" applyFont="1" applyFill="1" applyBorder="1" applyAlignment="1" applyProtection="1">
      <alignment horizontal="center" vertical="center" wrapText="1"/>
      <protection locked="0"/>
    </xf>
    <xf numFmtId="0" fontId="4" fillId="2" borderId="1" xfId="1" applyFont="1" applyBorder="1" applyAlignment="1">
      <alignment horizontal="center" vertical="top" wrapText="1"/>
    </xf>
    <xf numFmtId="0" fontId="23" fillId="0" borderId="0" xfId="0" applyFont="1" applyAlignment="1" applyProtection="1">
      <alignment vertical="top"/>
      <protection locked="0"/>
    </xf>
    <xf numFmtId="0" fontId="23" fillId="0" borderId="0" xfId="0" applyFont="1" applyAlignment="1">
      <alignment vertical="top"/>
    </xf>
    <xf numFmtId="0" fontId="23" fillId="7" borderId="0" xfId="0" applyFont="1" applyFill="1" applyAlignment="1">
      <alignment vertical="top"/>
    </xf>
    <xf numFmtId="0" fontId="21" fillId="7" borderId="43" xfId="0" applyFont="1" applyFill="1" applyBorder="1" applyAlignment="1">
      <alignment horizontal="center" vertical="top" wrapText="1"/>
    </xf>
    <xf numFmtId="0" fontId="21" fillId="7" borderId="43" xfId="0" applyFont="1" applyFill="1" applyBorder="1" applyAlignment="1">
      <alignment horizontal="center" vertical="top"/>
    </xf>
    <xf numFmtId="0" fontId="23" fillId="7" borderId="35" xfId="0" applyFont="1" applyFill="1" applyBorder="1" applyAlignment="1">
      <alignment vertical="top"/>
    </xf>
    <xf numFmtId="1" fontId="21" fillId="7" borderId="4" xfId="0" applyNumberFormat="1" applyFont="1" applyFill="1" applyBorder="1" applyAlignment="1">
      <alignment horizontal="center" vertical="top"/>
    </xf>
    <xf numFmtId="0" fontId="23" fillId="7" borderId="36" xfId="0" applyFont="1" applyFill="1" applyBorder="1" applyAlignment="1">
      <alignment vertical="top"/>
    </xf>
    <xf numFmtId="1" fontId="21" fillId="7" borderId="14" xfId="0" applyNumberFormat="1" applyFont="1" applyFill="1" applyBorder="1" applyAlignment="1">
      <alignment horizontal="center" vertical="top"/>
    </xf>
    <xf numFmtId="0" fontId="23" fillId="7" borderId="43" xfId="0" applyFont="1" applyFill="1" applyBorder="1" applyAlignment="1">
      <alignment vertical="top"/>
    </xf>
    <xf numFmtId="0" fontId="23" fillId="7" borderId="2" xfId="0" applyFont="1" applyFill="1" applyBorder="1" applyAlignment="1">
      <alignment vertical="top"/>
    </xf>
    <xf numFmtId="0" fontId="23" fillId="7" borderId="1" xfId="0" applyFont="1" applyFill="1" applyBorder="1" applyAlignment="1">
      <alignment vertical="top"/>
    </xf>
    <xf numFmtId="0" fontId="21" fillId="7" borderId="1" xfId="0" applyFont="1" applyFill="1" applyBorder="1" applyAlignment="1">
      <alignment horizontal="right" vertical="center"/>
    </xf>
    <xf numFmtId="164" fontId="22" fillId="7" borderId="23" xfId="0" applyNumberFormat="1" applyFont="1" applyFill="1" applyBorder="1" applyAlignment="1">
      <alignment horizontal="left" vertical="center" wrapText="1"/>
    </xf>
    <xf numFmtId="0" fontId="24" fillId="0" borderId="0" xfId="0" applyFont="1" applyAlignment="1">
      <alignment vertical="top"/>
    </xf>
    <xf numFmtId="0" fontId="23" fillId="0" borderId="0" xfId="0" applyFont="1" applyFill="1" applyAlignment="1">
      <alignment vertical="top"/>
    </xf>
    <xf numFmtId="164" fontId="8" fillId="7" borderId="80" xfId="0" applyNumberFormat="1" applyFont="1" applyFill="1" applyBorder="1" applyAlignment="1">
      <alignment horizontal="center" vertical="top" wrapText="1"/>
    </xf>
    <xf numFmtId="20" fontId="3" fillId="4" borderId="65" xfId="0" applyNumberFormat="1" applyFont="1" applyFill="1" applyBorder="1" applyAlignment="1" applyProtection="1">
      <alignment horizontal="center" vertical="center"/>
      <protection locked="0"/>
    </xf>
    <xf numFmtId="164" fontId="8" fillId="0" borderId="65" xfId="0" applyNumberFormat="1" applyFont="1" applyBorder="1" applyAlignment="1" applyProtection="1">
      <alignment horizontal="center" vertical="center" wrapText="1"/>
      <protection locked="0"/>
    </xf>
    <xf numFmtId="0" fontId="3" fillId="0" borderId="56" xfId="0" applyFont="1" applyFill="1" applyBorder="1" applyAlignment="1">
      <alignment horizontal="center" vertical="top"/>
    </xf>
    <xf numFmtId="0" fontId="6" fillId="0" borderId="56" xfId="0" applyFont="1" applyFill="1" applyBorder="1" applyAlignment="1">
      <alignment horizontal="right" vertical="top" wrapText="1"/>
    </xf>
    <xf numFmtId="164" fontId="8" fillId="0" borderId="56" xfId="0" applyNumberFormat="1" applyFont="1" applyFill="1" applyBorder="1" applyAlignment="1">
      <alignment horizontal="center" vertical="top" wrapText="1"/>
    </xf>
    <xf numFmtId="9" fontId="8" fillId="9" borderId="51" xfId="2" applyFont="1" applyFill="1" applyBorder="1" applyAlignment="1" applyProtection="1">
      <alignment horizontal="center" vertical="center" wrapText="1"/>
      <protection locked="0"/>
    </xf>
    <xf numFmtId="20" fontId="3" fillId="7" borderId="10" xfId="0" applyNumberFormat="1" applyFont="1" applyFill="1" applyBorder="1" applyAlignment="1" applyProtection="1">
      <alignment horizontal="center" vertical="center"/>
    </xf>
    <xf numFmtId="0" fontId="3" fillId="0" borderId="27" xfId="0" applyFont="1" applyBorder="1" applyAlignment="1">
      <alignment horizontal="center" vertical="top"/>
    </xf>
    <xf numFmtId="0" fontId="3" fillId="0" borderId="12" xfId="0" applyFont="1" applyBorder="1" applyAlignment="1">
      <alignment horizontal="right" vertical="top" wrapText="1"/>
    </xf>
    <xf numFmtId="0" fontId="3" fillId="0" borderId="28" xfId="0" applyFont="1" applyBorder="1" applyAlignment="1">
      <alignment horizontal="center" vertical="top"/>
    </xf>
    <xf numFmtId="0" fontId="3" fillId="0" borderId="14" xfId="0" applyFont="1" applyBorder="1" applyAlignment="1">
      <alignment horizontal="right" vertical="top" wrapText="1"/>
    </xf>
    <xf numFmtId="0" fontId="0" fillId="0" borderId="0" xfId="0"/>
    <xf numFmtId="0" fontId="4" fillId="2" borderId="85" xfId="1" applyFont="1" applyBorder="1" applyAlignment="1">
      <alignment horizontal="center" vertical="top"/>
    </xf>
    <xf numFmtId="0" fontId="3" fillId="3" borderId="5" xfId="0" applyFont="1" applyFill="1" applyBorder="1" applyAlignment="1">
      <alignment horizontal="center" vertical="top" wrapText="1"/>
    </xf>
    <xf numFmtId="0" fontId="3" fillId="0" borderId="8" xfId="0" applyFont="1" applyBorder="1" applyAlignment="1" applyProtection="1">
      <alignment horizontal="center" vertical="top"/>
      <protection locked="0"/>
    </xf>
    <xf numFmtId="0" fontId="3" fillId="7" borderId="86" xfId="0" applyFont="1" applyFill="1" applyBorder="1" applyAlignment="1">
      <alignment horizontal="center" vertical="top"/>
    </xf>
    <xf numFmtId="164" fontId="8" fillId="7" borderId="15" xfId="0" applyNumberFormat="1" applyFont="1" applyFill="1" applyBorder="1" applyAlignment="1">
      <alignment horizontal="center" vertical="top" wrapText="1"/>
    </xf>
    <xf numFmtId="0" fontId="3" fillId="3" borderId="5" xfId="0" applyFont="1" applyFill="1" applyBorder="1" applyAlignment="1">
      <alignment horizontal="center" vertical="top"/>
    </xf>
    <xf numFmtId="0" fontId="3" fillId="3" borderId="5" xfId="0" applyFont="1" applyFill="1" applyBorder="1" applyAlignment="1">
      <alignment vertical="top"/>
    </xf>
    <xf numFmtId="0" fontId="3" fillId="0" borderId="77" xfId="0" applyFont="1" applyBorder="1" applyAlignment="1" applyProtection="1">
      <alignment horizontal="center" vertical="top"/>
      <protection locked="0"/>
    </xf>
    <xf numFmtId="0" fontId="3" fillId="3" borderId="87" xfId="0" applyFont="1" applyFill="1" applyBorder="1" applyAlignment="1">
      <alignment vertical="top"/>
    </xf>
    <xf numFmtId="0" fontId="3" fillId="0" borderId="88" xfId="0" applyFont="1" applyBorder="1" applyAlignment="1" applyProtection="1">
      <alignment horizontal="center" vertical="top"/>
      <protection locked="0"/>
    </xf>
    <xf numFmtId="0" fontId="3" fillId="0" borderId="89" xfId="0" applyFont="1" applyBorder="1" applyAlignment="1" applyProtection="1">
      <alignment horizontal="center" vertical="top"/>
      <protection locked="0"/>
    </xf>
    <xf numFmtId="164" fontId="22" fillId="7" borderId="90" xfId="0" applyNumberFormat="1" applyFont="1" applyFill="1" applyBorder="1" applyAlignment="1">
      <alignment horizontal="left" vertical="center" wrapText="1"/>
    </xf>
    <xf numFmtId="0" fontId="0" fillId="0" borderId="0" xfId="0" applyAlignment="1">
      <alignment vertical="top"/>
    </xf>
    <xf numFmtId="0" fontId="0" fillId="0" borderId="0" xfId="0" applyAlignment="1">
      <alignment vertical="top" wrapText="1"/>
    </xf>
    <xf numFmtId="0" fontId="0" fillId="10" borderId="0" xfId="0" applyFill="1" applyAlignment="1">
      <alignment vertical="top"/>
    </xf>
    <xf numFmtId="0" fontId="0" fillId="11" borderId="0" xfId="0" applyFill="1" applyAlignment="1">
      <alignment vertical="top"/>
    </xf>
    <xf numFmtId="0" fontId="0" fillId="0" borderId="91" xfId="0" applyBorder="1" applyAlignment="1">
      <alignment vertical="top"/>
    </xf>
    <xf numFmtId="0" fontId="0" fillId="0" borderId="92" xfId="0" applyBorder="1" applyAlignment="1">
      <alignment vertical="top"/>
    </xf>
    <xf numFmtId="0" fontId="0" fillId="0" borderId="93" xfId="0" applyBorder="1" applyAlignment="1">
      <alignment vertical="top"/>
    </xf>
    <xf numFmtId="0" fontId="0" fillId="0" borderId="94" xfId="0" applyBorder="1" applyAlignment="1">
      <alignment vertical="top"/>
    </xf>
    <xf numFmtId="0" fontId="0" fillId="0" borderId="95" xfId="0" applyBorder="1" applyAlignment="1">
      <alignment vertical="top"/>
    </xf>
    <xf numFmtId="0" fontId="0" fillId="0" borderId="96" xfId="0" applyBorder="1" applyAlignment="1">
      <alignment vertical="top"/>
    </xf>
    <xf numFmtId="165" fontId="0" fillId="0" borderId="0" xfId="0" applyNumberFormat="1" applyAlignment="1">
      <alignment vertical="top"/>
    </xf>
    <xf numFmtId="0" fontId="0" fillId="12" borderId="97" xfId="0" applyFill="1" applyBorder="1" applyAlignment="1">
      <alignment vertical="top"/>
    </xf>
    <xf numFmtId="0" fontId="0" fillId="12" borderId="98" xfId="0" applyFill="1" applyBorder="1" applyAlignment="1">
      <alignment vertical="top"/>
    </xf>
    <xf numFmtId="0" fontId="0" fillId="12" borderId="99" xfId="0" applyFill="1" applyBorder="1" applyAlignment="1">
      <alignment vertical="top"/>
    </xf>
    <xf numFmtId="166" fontId="0" fillId="0" borderId="0" xfId="0" applyNumberFormat="1"/>
    <xf numFmtId="14" fontId="0" fillId="0" borderId="0" xfId="0" applyNumberFormat="1"/>
    <xf numFmtId="167" fontId="0" fillId="0" borderId="0" xfId="0" applyNumberFormat="1"/>
    <xf numFmtId="166" fontId="0" fillId="0" borderId="0" xfId="0" applyNumberFormat="1" applyAlignment="1">
      <alignment horizontal="left"/>
    </xf>
    <xf numFmtId="0" fontId="0" fillId="0" borderId="0" xfId="0" applyAlignment="1">
      <alignment horizontal="right"/>
    </xf>
    <xf numFmtId="21" fontId="0" fillId="0" borderId="0" xfId="0" applyNumberFormat="1"/>
    <xf numFmtId="0" fontId="0" fillId="0" borderId="0" xfId="0" applyNumberFormat="1"/>
    <xf numFmtId="168" fontId="0" fillId="0" borderId="0" xfId="0" applyNumberFormat="1"/>
    <xf numFmtId="169" fontId="0" fillId="0" borderId="0" xfId="0" applyNumberFormat="1"/>
    <xf numFmtId="170" fontId="0" fillId="0" borderId="0" xfId="0" applyNumberFormat="1"/>
    <xf numFmtId="171" fontId="0" fillId="0" borderId="0" xfId="0" applyNumberFormat="1"/>
    <xf numFmtId="172" fontId="0" fillId="0" borderId="0" xfId="0" applyNumberFormat="1"/>
    <xf numFmtId="173" fontId="0" fillId="0" borderId="0" xfId="0" applyNumberFormat="1"/>
    <xf numFmtId="0" fontId="26" fillId="0" borderId="0" xfId="0" applyFont="1"/>
    <xf numFmtId="174" fontId="0" fillId="0" borderId="0" xfId="0" applyNumberFormat="1"/>
    <xf numFmtId="0" fontId="0" fillId="0" borderId="100" xfId="0" applyBorder="1" applyAlignment="1">
      <alignment wrapText="1"/>
    </xf>
    <xf numFmtId="0" fontId="0" fillId="0" borderId="100" xfId="0" applyBorder="1" applyAlignment="1">
      <alignment vertical="center"/>
    </xf>
    <xf numFmtId="166" fontId="0" fillId="0" borderId="100" xfId="0" applyNumberFormat="1" applyBorder="1" applyAlignment="1">
      <alignment vertical="center"/>
    </xf>
    <xf numFmtId="0" fontId="0" fillId="13" borderId="0" xfId="0" applyFill="1" applyBorder="1" applyAlignment="1">
      <alignment vertical="center" wrapText="1"/>
    </xf>
    <xf numFmtId="0" fontId="0" fillId="0" borderId="0" xfId="0" applyBorder="1" applyAlignment="1">
      <alignment horizontal="center" vertical="center"/>
    </xf>
    <xf numFmtId="166" fontId="0" fillId="0" borderId="0" xfId="0" applyNumberFormat="1" applyBorder="1" applyAlignment="1">
      <alignment horizontal="center" vertical="center"/>
    </xf>
    <xf numFmtId="0" fontId="29" fillId="0" borderId="0" xfId="0" applyFont="1"/>
    <xf numFmtId="0" fontId="29" fillId="0" borderId="0" xfId="0" applyFont="1" applyAlignment="1">
      <alignment horizontal="center"/>
    </xf>
    <xf numFmtId="0" fontId="30" fillId="0" borderId="0" xfId="0" applyFont="1"/>
    <xf numFmtId="0" fontId="31" fillId="0" borderId="0" xfId="0" applyFont="1"/>
    <xf numFmtId="0" fontId="32" fillId="0" borderId="0" xfId="0" applyFont="1"/>
    <xf numFmtId="0" fontId="32" fillId="0" borderId="0" xfId="0" applyFont="1" applyAlignment="1">
      <alignment horizontal="center"/>
    </xf>
    <xf numFmtId="0" fontId="32" fillId="0" borderId="0" xfId="0" applyFont="1" applyAlignment="1">
      <alignment horizontal="left"/>
    </xf>
    <xf numFmtId="0" fontId="33" fillId="0" borderId="0" xfId="0" applyFont="1" applyAlignment="1">
      <alignment horizontal="right"/>
    </xf>
    <xf numFmtId="0" fontId="36" fillId="0" borderId="0" xfId="0" applyFont="1" applyAlignment="1">
      <alignment horizontal="right"/>
    </xf>
    <xf numFmtId="0" fontId="39" fillId="0" borderId="0" xfId="0" applyFont="1"/>
    <xf numFmtId="0" fontId="0" fillId="0" borderId="0" xfId="0" applyAlignment="1">
      <alignment horizontal="center"/>
    </xf>
    <xf numFmtId="0" fontId="40" fillId="0" borderId="0" xfId="0" applyNumberFormat="1" applyFont="1"/>
    <xf numFmtId="0" fontId="43" fillId="0" borderId="0" xfId="0" applyNumberFormat="1" applyFont="1"/>
    <xf numFmtId="0" fontId="46" fillId="0" borderId="0" xfId="0" applyFont="1"/>
    <xf numFmtId="0" fontId="40" fillId="0" borderId="0" xfId="0" applyFont="1"/>
    <xf numFmtId="0" fontId="43" fillId="0" borderId="0" xfId="0" applyFont="1"/>
    <xf numFmtId="0" fontId="40" fillId="14" borderId="0" xfId="0" applyFont="1" applyFill="1"/>
    <xf numFmtId="0" fontId="52" fillId="14" borderId="0" xfId="0" applyFont="1" applyFill="1" applyAlignment="1">
      <alignment horizontal="center"/>
    </xf>
    <xf numFmtId="0" fontId="0" fillId="14" borderId="0" xfId="0" applyFill="1"/>
    <xf numFmtId="0" fontId="43" fillId="14" borderId="0" xfId="0" applyFont="1" applyFill="1"/>
    <xf numFmtId="0" fontId="46" fillId="14" borderId="0" xfId="0" applyFont="1" applyFill="1"/>
    <xf numFmtId="0" fontId="57" fillId="0" borderId="0" xfId="0" applyFont="1" applyAlignment="1">
      <alignment horizontal="center"/>
    </xf>
    <xf numFmtId="0" fontId="62" fillId="0" borderId="0" xfId="0" applyFont="1" applyAlignment="1">
      <alignment horizontal="center"/>
    </xf>
    <xf numFmtId="0" fontId="43" fillId="0" borderId="0" xfId="0" applyFont="1" applyAlignment="1">
      <alignment horizontal="center"/>
    </xf>
    <xf numFmtId="0" fontId="33" fillId="0" borderId="0" xfId="0" applyFont="1" applyAlignment="1">
      <alignment horizontal="center"/>
    </xf>
    <xf numFmtId="0" fontId="78" fillId="0" borderId="0" xfId="0" applyFont="1" applyAlignment="1">
      <alignment horizontal="center"/>
    </xf>
    <xf numFmtId="0" fontId="40" fillId="0" borderId="0" xfId="0" applyFont="1" applyFill="1"/>
    <xf numFmtId="0" fontId="83" fillId="0" borderId="0" xfId="0" applyFont="1" applyFill="1" applyAlignment="1">
      <alignment horizontal="center"/>
    </xf>
    <xf numFmtId="0" fontId="40" fillId="0" borderId="0" xfId="0" applyFont="1" applyFill="1" applyAlignment="1"/>
    <xf numFmtId="0" fontId="43" fillId="0" borderId="0" xfId="0" applyFont="1" applyFill="1"/>
    <xf numFmtId="0" fontId="84" fillId="0" borderId="0" xfId="0" applyFont="1" applyFill="1"/>
    <xf numFmtId="0" fontId="62" fillId="0" borderId="0" xfId="0" applyFont="1"/>
    <xf numFmtId="0" fontId="85" fillId="0" borderId="0" xfId="0" applyFont="1"/>
    <xf numFmtId="0" fontId="86" fillId="0" borderId="0" xfId="0" applyFont="1"/>
    <xf numFmtId="0" fontId="87" fillId="0" borderId="0" xfId="0" applyFont="1"/>
    <xf numFmtId="174" fontId="0" fillId="0" borderId="0" xfId="0" applyNumberFormat="1" applyAlignment="1">
      <alignment horizontal="center"/>
    </xf>
    <xf numFmtId="14" fontId="40" fillId="0" borderId="0" xfId="0" applyNumberFormat="1" applyFont="1"/>
    <xf numFmtId="0" fontId="88" fillId="0" borderId="0" xfId="0" applyFont="1"/>
    <xf numFmtId="0" fontId="0" fillId="0" borderId="0" xfId="0" applyAlignment="1"/>
    <xf numFmtId="0" fontId="0" fillId="0" borderId="103" xfId="0" applyBorder="1"/>
    <xf numFmtId="0" fontId="0" fillId="0" borderId="104" xfId="0" applyBorder="1" applyAlignment="1">
      <alignment wrapText="1"/>
    </xf>
    <xf numFmtId="0" fontId="0" fillId="0" borderId="104" xfId="0" applyBorder="1" applyAlignment="1">
      <alignment horizontal="center" vertical="center"/>
    </xf>
    <xf numFmtId="0" fontId="0" fillId="0" borderId="104" xfId="0" applyBorder="1" applyAlignment="1">
      <alignment vertical="center"/>
    </xf>
    <xf numFmtId="0" fontId="40" fillId="0" borderId="104" xfId="0" applyFont="1" applyBorder="1" applyAlignment="1">
      <alignment vertical="center"/>
    </xf>
    <xf numFmtId="0" fontId="46" fillId="0" borderId="104" xfId="0" applyFont="1" applyBorder="1"/>
    <xf numFmtId="0" fontId="0" fillId="13" borderId="0" xfId="0" applyFill="1" applyAlignment="1">
      <alignment vertical="center" wrapText="1"/>
    </xf>
    <xf numFmtId="0" fontId="0" fillId="0" borderId="0" xfId="0" applyAlignment="1">
      <alignment horizontal="center" vertical="center"/>
    </xf>
    <xf numFmtId="0" fontId="89" fillId="15" borderId="0" xfId="0" applyFont="1" applyFill="1" applyAlignment="1">
      <alignment horizontal="center" vertical="center"/>
    </xf>
    <xf numFmtId="0" fontId="88" fillId="0" borderId="0" xfId="0" applyFont="1" applyAlignment="1">
      <alignment vertical="center"/>
    </xf>
    <xf numFmtId="0" fontId="88" fillId="0" borderId="0" xfId="0" applyFont="1" applyFill="1" applyAlignment="1">
      <alignment vertical="center"/>
    </xf>
    <xf numFmtId="0" fontId="25" fillId="0" borderId="0" xfId="0" applyFont="1" applyAlignment="1">
      <alignment horizontal="center"/>
    </xf>
    <xf numFmtId="0" fontId="10" fillId="0" borderId="0" xfId="0" applyFont="1" applyAlignment="1" applyProtection="1">
      <alignment horizontal="left"/>
      <protection locked="0"/>
    </xf>
    <xf numFmtId="0" fontId="10" fillId="0" borderId="0" xfId="0" applyFont="1" applyAlignment="1">
      <alignment horizontal="left"/>
    </xf>
    <xf numFmtId="0" fontId="14" fillId="2" borderId="24" xfId="1" applyFont="1" applyBorder="1" applyAlignment="1">
      <alignment horizontal="center" vertical="center" wrapText="1"/>
    </xf>
    <xf numFmtId="0" fontId="14" fillId="2" borderId="35" xfId="1" applyFont="1" applyBorder="1" applyAlignment="1">
      <alignment horizontal="center" vertical="center" wrapText="1"/>
    </xf>
    <xf numFmtId="0" fontId="14" fillId="2" borderId="37" xfId="1" applyFont="1" applyBorder="1" applyAlignment="1">
      <alignment horizontal="center" vertical="center" wrapText="1"/>
    </xf>
    <xf numFmtId="0" fontId="14" fillId="2" borderId="38" xfId="1" applyFont="1" applyBorder="1" applyAlignment="1">
      <alignment horizontal="center" vertical="center" wrapText="1"/>
    </xf>
    <xf numFmtId="0" fontId="15" fillId="2" borderId="4" xfId="1" applyFont="1" applyBorder="1" applyAlignment="1">
      <alignment horizontal="center" vertical="center" wrapText="1"/>
    </xf>
    <xf numFmtId="0" fontId="15" fillId="2" borderId="7" xfId="1" applyFont="1" applyBorder="1" applyAlignment="1">
      <alignment horizontal="center" vertical="center" wrapText="1"/>
    </xf>
    <xf numFmtId="0" fontId="15" fillId="2" borderId="41" xfId="1" applyFont="1" applyBorder="1" applyAlignment="1">
      <alignment horizontal="center" vertical="center" wrapText="1"/>
    </xf>
    <xf numFmtId="0" fontId="15" fillId="2" borderId="35" xfId="1" applyFont="1" applyBorder="1" applyAlignment="1">
      <alignment horizontal="center" vertical="center" wrapText="1"/>
    </xf>
    <xf numFmtId="0" fontId="15" fillId="2" borderId="29" xfId="1" applyFont="1" applyBorder="1" applyAlignment="1">
      <alignment horizontal="center" vertical="center" wrapText="1"/>
    </xf>
    <xf numFmtId="0" fontId="15" fillId="2" borderId="31" xfId="1" applyFont="1" applyBorder="1" applyAlignment="1">
      <alignment horizontal="center" vertical="center" wrapText="1"/>
    </xf>
    <xf numFmtId="0" fontId="15" fillId="2" borderId="71" xfId="1" applyFont="1" applyBorder="1" applyAlignment="1">
      <alignment horizontal="center" vertical="center" wrapText="1"/>
    </xf>
    <xf numFmtId="0" fontId="15" fillId="2" borderId="72" xfId="1" applyFont="1" applyBorder="1" applyAlignment="1">
      <alignment horizontal="center" vertical="center" wrapText="1"/>
    </xf>
    <xf numFmtId="0" fontId="15" fillId="2" borderId="73" xfId="1" applyFont="1" applyBorder="1" applyAlignment="1">
      <alignment horizontal="center" vertical="center" wrapText="1"/>
    </xf>
    <xf numFmtId="0" fontId="15" fillId="2" borderId="74" xfId="1" applyFont="1" applyBorder="1" applyAlignment="1">
      <alignment horizontal="center" vertical="center" wrapText="1"/>
    </xf>
    <xf numFmtId="0" fontId="15" fillId="2" borderId="75" xfId="1" applyFont="1" applyBorder="1" applyAlignment="1">
      <alignment horizontal="center" vertical="center" wrapText="1"/>
    </xf>
    <xf numFmtId="0" fontId="15" fillId="2" borderId="76" xfId="1" applyFont="1" applyBorder="1" applyAlignment="1">
      <alignment horizontal="center" vertical="center" wrapText="1"/>
    </xf>
    <xf numFmtId="0" fontId="18" fillId="6" borderId="57" xfId="0" applyFont="1" applyFill="1" applyBorder="1" applyAlignment="1">
      <alignment horizontal="left" vertical="center" wrapText="1"/>
    </xf>
    <xf numFmtId="0" fontId="18" fillId="6" borderId="58" xfId="0" applyFont="1" applyFill="1" applyBorder="1" applyAlignment="1">
      <alignment horizontal="left" vertical="center" wrapText="1"/>
    </xf>
    <xf numFmtId="0" fontId="16" fillId="6" borderId="55" xfId="0" applyFont="1" applyFill="1" applyBorder="1" applyAlignment="1">
      <alignment horizontal="left" vertical="top" wrapText="1"/>
    </xf>
    <xf numFmtId="0" fontId="16" fillId="6" borderId="56" xfId="0" applyFont="1" applyFill="1" applyBorder="1" applyAlignment="1">
      <alignment horizontal="left" vertical="top" wrapText="1"/>
    </xf>
    <xf numFmtId="0" fontId="14" fillId="2" borderId="5" xfId="1" applyFont="1" applyBorder="1" applyAlignment="1">
      <alignment horizontal="center" vertical="center" wrapText="1"/>
    </xf>
    <xf numFmtId="0" fontId="19" fillId="0" borderId="33" xfId="0" applyFont="1" applyBorder="1" applyAlignment="1">
      <alignment horizontal="center" wrapText="1"/>
    </xf>
    <xf numFmtId="0" fontId="19" fillId="0" borderId="34" xfId="0" applyFont="1" applyBorder="1" applyAlignment="1">
      <alignment horizontal="center"/>
    </xf>
    <xf numFmtId="0" fontId="14" fillId="2" borderId="3" xfId="1" applyFont="1" applyBorder="1" applyAlignment="1">
      <alignment horizontal="center" vertical="center" wrapText="1"/>
    </xf>
    <xf numFmtId="0" fontId="14" fillId="2" borderId="6" xfId="1" applyFont="1" applyBorder="1" applyAlignment="1">
      <alignment horizontal="center" vertical="center" wrapText="1"/>
    </xf>
    <xf numFmtId="0" fontId="14" fillId="2" borderId="44" xfId="1" applyFont="1" applyBorder="1" applyAlignment="1">
      <alignment horizontal="center" vertical="center" wrapText="1"/>
    </xf>
    <xf numFmtId="0" fontId="15" fillId="2" borderId="77" xfId="1" applyFont="1" applyBorder="1" applyAlignment="1">
      <alignment horizontal="center" vertical="center" wrapText="1"/>
    </xf>
    <xf numFmtId="0" fontId="15" fillId="2" borderId="78" xfId="1" applyFont="1" applyBorder="1" applyAlignment="1">
      <alignment horizontal="center" vertical="center" wrapText="1"/>
    </xf>
    <xf numFmtId="0" fontId="15" fillId="2" borderId="79" xfId="1" applyFont="1" applyBorder="1" applyAlignment="1">
      <alignment horizontal="center" vertical="center" wrapText="1"/>
    </xf>
    <xf numFmtId="0" fontId="7" fillId="0" borderId="29" xfId="0" applyFont="1" applyBorder="1" applyAlignment="1">
      <alignment horizontal="left" vertical="top" wrapText="1"/>
    </xf>
    <xf numFmtId="0" fontId="7" fillId="0" borderId="25" xfId="0" applyFont="1" applyBorder="1" applyAlignment="1">
      <alignment horizontal="left" vertical="top" wrapText="1"/>
    </xf>
    <xf numFmtId="0" fontId="7" fillId="0" borderId="30" xfId="0" applyFont="1" applyBorder="1" applyAlignment="1">
      <alignment horizontal="left" vertical="top" wrapText="1"/>
    </xf>
    <xf numFmtId="0" fontId="7" fillId="0" borderId="26" xfId="0" applyFont="1" applyBorder="1" applyAlignment="1">
      <alignment horizontal="left" vertical="top" wrapText="1"/>
    </xf>
    <xf numFmtId="0" fontId="7" fillId="0" borderId="31" xfId="0" applyFont="1" applyBorder="1" applyAlignment="1">
      <alignment horizontal="left" vertical="top" wrapText="1"/>
    </xf>
    <xf numFmtId="0" fontId="7" fillId="0" borderId="32" xfId="0" applyFont="1" applyBorder="1" applyAlignment="1">
      <alignment horizontal="left" vertical="top" wrapText="1"/>
    </xf>
    <xf numFmtId="0" fontId="21" fillId="7" borderId="3" xfId="0" applyFont="1" applyFill="1" applyBorder="1" applyAlignment="1">
      <alignment horizontal="center" vertical="top"/>
    </xf>
    <xf numFmtId="0" fontId="21" fillId="7" borderId="4" xfId="0" applyFont="1" applyFill="1" applyBorder="1" applyAlignment="1">
      <alignment horizontal="center" vertical="top"/>
    </xf>
    <xf numFmtId="0" fontId="21" fillId="7" borderId="13" xfId="0" applyFont="1" applyFill="1" applyBorder="1" applyAlignment="1">
      <alignment horizontal="center" vertical="top"/>
    </xf>
    <xf numFmtId="0" fontId="21" fillId="7" borderId="14" xfId="0" applyFont="1" applyFill="1" applyBorder="1" applyAlignment="1">
      <alignment horizontal="center" vertical="top"/>
    </xf>
    <xf numFmtId="0" fontId="7" fillId="0" borderId="19" xfId="0" applyFont="1" applyBorder="1" applyAlignment="1">
      <alignment horizontal="left" vertical="top" wrapText="1"/>
    </xf>
    <xf numFmtId="0" fontId="3" fillId="7" borderId="84" xfId="0" applyFont="1" applyFill="1" applyBorder="1" applyAlignment="1">
      <alignment horizontal="right" vertical="top" wrapText="1"/>
    </xf>
    <xf numFmtId="0" fontId="3" fillId="7" borderId="81" xfId="0" applyFont="1" applyFill="1" applyBorder="1" applyAlignment="1">
      <alignment horizontal="right" vertical="top" wrapText="1"/>
    </xf>
    <xf numFmtId="0" fontId="3" fillId="7" borderId="27" xfId="0" applyFont="1" applyFill="1" applyBorder="1" applyAlignment="1">
      <alignment horizontal="right" vertical="top" wrapText="1"/>
    </xf>
    <xf numFmtId="0" fontId="7" fillId="0" borderId="42" xfId="0" applyFont="1" applyBorder="1" applyAlignment="1">
      <alignment horizontal="left" vertical="top" wrapText="1"/>
    </xf>
    <xf numFmtId="0" fontId="4" fillId="2" borderId="0" xfId="1" applyFont="1" applyBorder="1" applyAlignment="1">
      <alignment horizontal="center" vertical="top" wrapText="1"/>
    </xf>
    <xf numFmtId="0" fontId="6" fillId="5" borderId="0" xfId="0" applyFont="1" applyFill="1" applyAlignment="1">
      <alignment horizontal="center" vertical="top"/>
    </xf>
    <xf numFmtId="0" fontId="23" fillId="7" borderId="0" xfId="0" applyFont="1" applyFill="1" applyAlignment="1">
      <alignment horizontal="left" vertical="top"/>
    </xf>
    <xf numFmtId="0" fontId="3" fillId="7" borderId="42" xfId="0" applyFont="1" applyFill="1" applyBorder="1" applyAlignment="1">
      <alignment horizontal="right" vertical="top" wrapText="1" indent="1"/>
    </xf>
    <xf numFmtId="0" fontId="3" fillId="7" borderId="32" xfId="0" applyFont="1" applyFill="1" applyBorder="1" applyAlignment="1">
      <alignment horizontal="right" vertical="top" wrapText="1" indent="1"/>
    </xf>
    <xf numFmtId="0" fontId="6" fillId="7" borderId="56" xfId="0" applyFont="1" applyFill="1" applyBorder="1" applyAlignment="1">
      <alignment horizontal="right" vertical="top" indent="1"/>
    </xf>
    <xf numFmtId="0" fontId="6" fillId="7" borderId="53" xfId="0" applyFont="1" applyFill="1" applyBorder="1" applyAlignment="1">
      <alignment horizontal="right" vertical="top" indent="1"/>
    </xf>
    <xf numFmtId="0" fontId="3" fillId="7" borderId="56" xfId="0" applyFont="1" applyFill="1" applyBorder="1" applyAlignment="1">
      <alignment horizontal="right" vertical="top" wrapText="1"/>
    </xf>
    <xf numFmtId="0" fontId="3" fillId="7" borderId="53" xfId="0" applyFont="1" applyFill="1" applyBorder="1" applyAlignment="1">
      <alignment horizontal="right" vertical="top" wrapText="1"/>
    </xf>
    <xf numFmtId="0" fontId="6" fillId="7" borderId="82" xfId="0" applyFont="1" applyFill="1" applyBorder="1" applyAlignment="1">
      <alignment horizontal="right" vertical="top" wrapText="1" indent="1"/>
    </xf>
    <xf numFmtId="0" fontId="6" fillId="7" borderId="83" xfId="0" applyFont="1" applyFill="1" applyBorder="1" applyAlignment="1">
      <alignment horizontal="right" vertical="top" wrapText="1" indent="1"/>
    </xf>
    <xf numFmtId="0" fontId="1" fillId="0" borderId="0" xfId="0" applyFont="1" applyAlignment="1">
      <alignment horizontal="left"/>
    </xf>
    <xf numFmtId="0" fontId="0" fillId="0" borderId="0" xfId="0" applyAlignment="1">
      <alignment horizontal="center" vertical="center" wrapText="1"/>
    </xf>
    <xf numFmtId="0" fontId="0" fillId="0" borderId="0" xfId="0" applyAlignment="1">
      <alignment vertical="top"/>
    </xf>
    <xf numFmtId="0" fontId="40" fillId="0" borderId="0" xfId="0" applyFont="1" applyAlignment="1">
      <alignment horizontal="center" vertical="center"/>
    </xf>
    <xf numFmtId="0" fontId="0" fillId="0" borderId="101" xfId="0" applyBorder="1" applyAlignment="1">
      <alignment horizontal="center"/>
    </xf>
    <xf numFmtId="0" fontId="0" fillId="0" borderId="102" xfId="0" applyBorder="1" applyAlignment="1">
      <alignment horizontal="center"/>
    </xf>
    <xf numFmtId="0" fontId="0" fillId="0" borderId="0" xfId="0" applyAlignment="1">
      <alignment horizontal="center"/>
    </xf>
    <xf numFmtId="174" fontId="0" fillId="0" borderId="0" xfId="0" applyNumberFormat="1" applyAlignment="1">
      <alignment horizontal="center"/>
    </xf>
    <xf numFmtId="0" fontId="88" fillId="0" borderId="0" xfId="0" applyFont="1" applyAlignment="1">
      <alignment horizontal="center" vertical="center"/>
    </xf>
    <xf numFmtId="0" fontId="88" fillId="0" borderId="104" xfId="0" applyFont="1" applyBorder="1" applyAlignment="1">
      <alignment horizontal="center" vertical="center"/>
    </xf>
    <xf numFmtId="0" fontId="0" fillId="0" borderId="105" xfId="0" applyBorder="1" applyAlignment="1">
      <alignment horizontal="center"/>
    </xf>
    <xf numFmtId="0" fontId="0" fillId="0" borderId="106" xfId="0" applyBorder="1" applyAlignment="1">
      <alignment horizontal="center"/>
    </xf>
    <xf numFmtId="0" fontId="1" fillId="0" borderId="0" xfId="0" applyFont="1" applyAlignment="1"/>
  </cellXfs>
  <cellStyles count="4">
    <cellStyle name="Normální" xfId="0" builtinId="0"/>
    <cellStyle name="Procenta" xfId="2" builtinId="5"/>
    <cellStyle name="Správně" xfId="3" builtinId="26"/>
    <cellStyle name="Zvýraznění 1" xfId="1" builtinId="2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Motiv Office">
  <a:themeElements>
    <a:clrScheme name="Kancelář">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Kancelář">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Kancelář">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K29"/>
  <sheetViews>
    <sheetView tabSelected="1" zoomScaleNormal="100" workbookViewId="0">
      <selection activeCell="B2" sqref="B2:E2"/>
    </sheetView>
  </sheetViews>
  <sheetFormatPr defaultColWidth="8.85546875" defaultRowHeight="12.75" x14ac:dyDescent="0.2"/>
  <cols>
    <col min="1" max="1" width="13.140625" style="2" customWidth="1"/>
    <col min="2" max="2" width="10.5703125" style="2" customWidth="1"/>
    <col min="3" max="3" width="17" style="2" hidden="1" customWidth="1"/>
    <col min="4" max="4" width="15.42578125" style="2" customWidth="1"/>
    <col min="5" max="5" width="10.85546875" style="2" customWidth="1"/>
    <col min="6" max="6" width="15.42578125" style="2" customWidth="1"/>
    <col min="7" max="7" width="10.85546875" style="2" customWidth="1"/>
    <col min="8" max="8" width="15.42578125" style="2" customWidth="1"/>
    <col min="9" max="9" width="10.85546875" style="2" customWidth="1"/>
    <col min="10" max="10" width="13.85546875" style="2" customWidth="1"/>
    <col min="11" max="11" width="12.85546875" style="2" customWidth="1"/>
    <col min="12" max="16384" width="8.85546875" style="2"/>
  </cols>
  <sheetData>
    <row r="1" spans="1:11" ht="23.25" x14ac:dyDescent="0.35">
      <c r="A1" s="236" t="s">
        <v>161</v>
      </c>
      <c r="B1" s="236"/>
      <c r="C1" s="236"/>
      <c r="D1" s="236"/>
      <c r="E1" s="236"/>
      <c r="F1" s="236"/>
      <c r="G1" s="236"/>
      <c r="H1" s="236"/>
      <c r="I1" s="236"/>
      <c r="J1" s="236"/>
      <c r="K1" s="236"/>
    </row>
    <row r="2" spans="1:11" x14ac:dyDescent="0.2">
      <c r="A2" s="105" t="s">
        <v>42</v>
      </c>
      <c r="B2" s="237"/>
      <c r="C2" s="237"/>
      <c r="D2" s="237"/>
      <c r="E2" s="237"/>
      <c r="F2" s="105" t="s">
        <v>43</v>
      </c>
      <c r="G2" s="238"/>
      <c r="H2" s="238"/>
      <c r="I2" s="105" t="s">
        <v>68</v>
      </c>
      <c r="J2" s="237"/>
      <c r="K2" s="237"/>
    </row>
    <row r="3" spans="1:11" ht="13.5" thickBot="1" x14ac:dyDescent="0.25"/>
    <row r="4" spans="1:11" x14ac:dyDescent="0.2">
      <c r="A4" s="262" t="s">
        <v>44</v>
      </c>
      <c r="B4" s="243" t="s">
        <v>45</v>
      </c>
      <c r="C4" s="246" t="s">
        <v>46</v>
      </c>
      <c r="D4" s="241" t="s">
        <v>79</v>
      </c>
      <c r="E4" s="242"/>
      <c r="F4" s="239" t="s">
        <v>47</v>
      </c>
      <c r="G4" s="240"/>
      <c r="H4" s="241" t="s">
        <v>48</v>
      </c>
      <c r="I4" s="242"/>
      <c r="J4" s="239" t="s">
        <v>81</v>
      </c>
      <c r="K4" s="259"/>
    </row>
    <row r="5" spans="1:11" ht="14.45" customHeight="1" x14ac:dyDescent="0.2">
      <c r="A5" s="263"/>
      <c r="B5" s="244"/>
      <c r="C5" s="247"/>
      <c r="D5" s="249" t="s">
        <v>49</v>
      </c>
      <c r="E5" s="252" t="s">
        <v>50</v>
      </c>
      <c r="F5" s="249" t="s">
        <v>49</v>
      </c>
      <c r="G5" s="252" t="s">
        <v>50</v>
      </c>
      <c r="H5" s="249" t="s">
        <v>49</v>
      </c>
      <c r="I5" s="252" t="s">
        <v>50</v>
      </c>
      <c r="J5" s="249" t="s">
        <v>49</v>
      </c>
      <c r="K5" s="265" t="s">
        <v>50</v>
      </c>
    </row>
    <row r="6" spans="1:11" ht="14.45" customHeight="1" x14ac:dyDescent="0.2">
      <c r="A6" s="263"/>
      <c r="B6" s="244"/>
      <c r="C6" s="247"/>
      <c r="D6" s="250"/>
      <c r="E6" s="253"/>
      <c r="F6" s="250"/>
      <c r="G6" s="253"/>
      <c r="H6" s="250"/>
      <c r="I6" s="253"/>
      <c r="J6" s="250"/>
      <c r="K6" s="266"/>
    </row>
    <row r="7" spans="1:11" x14ac:dyDescent="0.2">
      <c r="A7" s="263"/>
      <c r="B7" s="244"/>
      <c r="C7" s="247"/>
      <c r="D7" s="250"/>
      <c r="E7" s="253"/>
      <c r="F7" s="250"/>
      <c r="G7" s="253"/>
      <c r="H7" s="250"/>
      <c r="I7" s="253"/>
      <c r="J7" s="250"/>
      <c r="K7" s="266"/>
    </row>
    <row r="8" spans="1:11" x14ac:dyDescent="0.2">
      <c r="A8" s="264"/>
      <c r="B8" s="245"/>
      <c r="C8" s="248"/>
      <c r="D8" s="251"/>
      <c r="E8" s="254"/>
      <c r="F8" s="251"/>
      <c r="G8" s="254"/>
      <c r="H8" s="251"/>
      <c r="I8" s="254"/>
      <c r="J8" s="251"/>
      <c r="K8" s="267"/>
    </row>
    <row r="9" spans="1:11" x14ac:dyDescent="0.2">
      <c r="A9" s="96" t="s">
        <v>51</v>
      </c>
      <c r="B9" s="74">
        <v>11</v>
      </c>
      <c r="C9" s="75">
        <v>2.4999999999999998E-2</v>
      </c>
      <c r="D9" s="76">
        <v>2</v>
      </c>
      <c r="E9" s="77">
        <f>C9*D9</f>
        <v>4.9999999999999996E-2</v>
      </c>
      <c r="F9" s="78">
        <v>2</v>
      </c>
      <c r="G9" s="79">
        <f t="shared" ref="G9:G15" si="0">C9*F9*0.8</f>
        <v>0.04</v>
      </c>
      <c r="H9" s="76">
        <v>3</v>
      </c>
      <c r="I9" s="80">
        <f t="shared" ref="I9:I15" si="1">C9*H9*0.8</f>
        <v>0.06</v>
      </c>
      <c r="J9" s="78">
        <v>3</v>
      </c>
      <c r="K9" s="81">
        <f>C9*J9*0.8</f>
        <v>0.06</v>
      </c>
    </row>
    <row r="10" spans="1:11" x14ac:dyDescent="0.2">
      <c r="A10" s="97" t="s">
        <v>52</v>
      </c>
      <c r="B10" s="21">
        <v>3</v>
      </c>
      <c r="C10" s="18">
        <v>2.4305555555555556E-2</v>
      </c>
      <c r="D10" s="20">
        <v>1</v>
      </c>
      <c r="E10" s="22">
        <f t="shared" ref="E10:E15" si="2">C10*D10</f>
        <v>2.4305555555555556E-2</v>
      </c>
      <c r="F10" s="19">
        <v>3</v>
      </c>
      <c r="G10" s="23">
        <f t="shared" si="0"/>
        <v>5.8333333333333341E-2</v>
      </c>
      <c r="H10" s="20">
        <v>2</v>
      </c>
      <c r="I10" s="24">
        <f t="shared" si="1"/>
        <v>3.888888888888889E-2</v>
      </c>
      <c r="J10" s="19">
        <v>2</v>
      </c>
      <c r="K10" s="25">
        <f>C10*J10*0.8</f>
        <v>3.888888888888889E-2</v>
      </c>
    </row>
    <row r="11" spans="1:11" x14ac:dyDescent="0.2">
      <c r="A11" s="97" t="s">
        <v>53</v>
      </c>
      <c r="B11" s="21">
        <v>16</v>
      </c>
      <c r="C11" s="18">
        <v>2.6388888888888889E-2</v>
      </c>
      <c r="D11" s="20">
        <v>2.2999999999999998</v>
      </c>
      <c r="E11" s="22">
        <f t="shared" si="2"/>
        <v>6.069444444444444E-2</v>
      </c>
      <c r="F11" s="19">
        <v>4</v>
      </c>
      <c r="G11" s="23">
        <f t="shared" si="0"/>
        <v>8.4444444444444447E-2</v>
      </c>
      <c r="H11" s="20">
        <v>3</v>
      </c>
      <c r="I11" s="24">
        <f t="shared" si="1"/>
        <v>6.3333333333333339E-2</v>
      </c>
      <c r="J11" s="19">
        <v>3</v>
      </c>
      <c r="K11" s="25">
        <f t="shared" ref="K11:K14" si="3">C11*J11*0.8</f>
        <v>6.3333333333333339E-2</v>
      </c>
    </row>
    <row r="12" spans="1:11" x14ac:dyDescent="0.2">
      <c r="A12" s="97" t="s">
        <v>54</v>
      </c>
      <c r="B12" s="21">
        <v>2</v>
      </c>
      <c r="C12" s="18">
        <v>2.6388888888888889E-2</v>
      </c>
      <c r="D12" s="20">
        <v>1</v>
      </c>
      <c r="E12" s="22">
        <f t="shared" si="2"/>
        <v>2.6388888888888889E-2</v>
      </c>
      <c r="F12" s="19">
        <v>4</v>
      </c>
      <c r="G12" s="23">
        <f t="shared" si="0"/>
        <v>8.4444444444444447E-2</v>
      </c>
      <c r="H12" s="20">
        <v>3</v>
      </c>
      <c r="I12" s="24">
        <f t="shared" si="1"/>
        <v>6.3333333333333339E-2</v>
      </c>
      <c r="J12" s="19">
        <v>3</v>
      </c>
      <c r="K12" s="25">
        <f t="shared" si="3"/>
        <v>6.3333333333333339E-2</v>
      </c>
    </row>
    <row r="13" spans="1:11" x14ac:dyDescent="0.2">
      <c r="A13" s="97" t="s">
        <v>55</v>
      </c>
      <c r="B13" s="21">
        <v>17</v>
      </c>
      <c r="C13" s="18">
        <v>1.4583333333333332E-2</v>
      </c>
      <c r="D13" s="20">
        <v>23</v>
      </c>
      <c r="E13" s="22">
        <f t="shared" si="2"/>
        <v>0.33541666666666664</v>
      </c>
      <c r="F13" s="19">
        <v>43</v>
      </c>
      <c r="G13" s="23">
        <f t="shared" si="0"/>
        <v>0.50166666666666659</v>
      </c>
      <c r="H13" s="20">
        <v>4</v>
      </c>
      <c r="I13" s="24">
        <f t="shared" si="1"/>
        <v>4.6666666666666662E-2</v>
      </c>
      <c r="J13" s="19">
        <v>3</v>
      </c>
      <c r="K13" s="25">
        <f t="shared" si="3"/>
        <v>3.4999999999999996E-2</v>
      </c>
    </row>
    <row r="14" spans="1:11" x14ac:dyDescent="0.2">
      <c r="A14" s="97" t="s">
        <v>56</v>
      </c>
      <c r="B14" s="21">
        <v>29</v>
      </c>
      <c r="C14" s="18">
        <v>3.0555555555555555E-2</v>
      </c>
      <c r="D14" s="20">
        <v>22</v>
      </c>
      <c r="E14" s="22">
        <f t="shared" si="2"/>
        <v>0.67222222222222217</v>
      </c>
      <c r="F14" s="19">
        <v>4</v>
      </c>
      <c r="G14" s="23">
        <f t="shared" si="0"/>
        <v>9.7777777777777783E-2</v>
      </c>
      <c r="H14" s="20">
        <v>22</v>
      </c>
      <c r="I14" s="24">
        <f t="shared" si="1"/>
        <v>0.5377777777777778</v>
      </c>
      <c r="J14" s="19">
        <v>3</v>
      </c>
      <c r="K14" s="25">
        <f t="shared" si="3"/>
        <v>7.3333333333333334E-2</v>
      </c>
    </row>
    <row r="15" spans="1:11" x14ac:dyDescent="0.2">
      <c r="A15" s="98" t="s">
        <v>36</v>
      </c>
      <c r="B15" s="60">
        <v>16</v>
      </c>
      <c r="C15" s="61">
        <v>1.0416666666666666E-2</v>
      </c>
      <c r="D15" s="62">
        <v>3</v>
      </c>
      <c r="E15" s="63">
        <f t="shared" si="2"/>
        <v>3.125E-2</v>
      </c>
      <c r="F15" s="64">
        <v>3</v>
      </c>
      <c r="G15" s="65">
        <f t="shared" si="0"/>
        <v>2.5000000000000001E-2</v>
      </c>
      <c r="H15" s="62">
        <v>3</v>
      </c>
      <c r="I15" s="66">
        <f t="shared" si="1"/>
        <v>2.5000000000000001E-2</v>
      </c>
      <c r="J15" s="64">
        <v>3</v>
      </c>
      <c r="K15" s="67">
        <f>C15*J15*0.8</f>
        <v>2.5000000000000001E-2</v>
      </c>
    </row>
    <row r="16" spans="1:11" ht="6" customHeight="1" x14ac:dyDescent="0.2">
      <c r="A16" s="99"/>
      <c r="B16" s="13"/>
      <c r="C16" s="13"/>
      <c r="D16" s="13"/>
      <c r="E16" s="13"/>
      <c r="F16" s="13"/>
      <c r="G16" s="13"/>
      <c r="H16" s="13"/>
      <c r="I16" s="13"/>
      <c r="J16" s="13"/>
      <c r="K16" s="13"/>
    </row>
    <row r="17" spans="1:11" x14ac:dyDescent="0.2">
      <c r="A17" s="100" t="s">
        <v>82</v>
      </c>
      <c r="B17" s="68">
        <f t="shared" ref="B17:I17" si="4">SUM(B9:B15)</f>
        <v>94</v>
      </c>
      <c r="C17" s="68">
        <f t="shared" si="4"/>
        <v>0.15763888888888888</v>
      </c>
      <c r="D17" s="68">
        <f t="shared" si="4"/>
        <v>54.3</v>
      </c>
      <c r="E17" s="69">
        <f t="shared" si="4"/>
        <v>1.2002777777777776</v>
      </c>
      <c r="F17" s="70">
        <f t="shared" si="4"/>
        <v>63</v>
      </c>
      <c r="G17" s="71">
        <f t="shared" si="4"/>
        <v>0.89166666666666661</v>
      </c>
      <c r="H17" s="68">
        <f t="shared" si="4"/>
        <v>40</v>
      </c>
      <c r="I17" s="69">
        <f t="shared" si="4"/>
        <v>0.83500000000000008</v>
      </c>
      <c r="J17" s="70">
        <f t="shared" ref="J17:K17" si="5">SUM(J9:J15)</f>
        <v>20</v>
      </c>
      <c r="K17" s="72">
        <f t="shared" si="5"/>
        <v>0.35888888888888892</v>
      </c>
    </row>
    <row r="18" spans="1:11" ht="6" customHeight="1" x14ac:dyDescent="0.2">
      <c r="A18" s="12"/>
      <c r="B18" s="13"/>
      <c r="C18" s="13"/>
      <c r="D18" s="13"/>
      <c r="E18" s="14"/>
      <c r="F18" s="13"/>
      <c r="G18" s="14"/>
      <c r="H18" s="13"/>
      <c r="I18" s="14"/>
      <c r="J18" s="13"/>
      <c r="K18" s="14"/>
    </row>
    <row r="19" spans="1:11" ht="67.150000000000006" customHeight="1" x14ac:dyDescent="0.2">
      <c r="A19" s="257" t="s">
        <v>86</v>
      </c>
      <c r="B19" s="258"/>
      <c r="C19" s="73"/>
      <c r="D19" s="82"/>
      <c r="E19" s="83"/>
      <c r="F19" s="82"/>
      <c r="G19" s="84">
        <v>0.20833333333333334</v>
      </c>
      <c r="H19" s="85"/>
      <c r="I19" s="84">
        <v>0.5</v>
      </c>
      <c r="J19" s="85"/>
      <c r="K19" s="88">
        <v>5.7638888888888885E-2</v>
      </c>
    </row>
    <row r="20" spans="1:11" ht="6" customHeight="1" x14ac:dyDescent="0.2">
      <c r="A20" s="101"/>
      <c r="B20" s="101"/>
      <c r="C20" s="15"/>
      <c r="D20" s="15"/>
      <c r="E20" s="15"/>
      <c r="F20" s="15"/>
      <c r="G20" s="14"/>
      <c r="H20" s="17"/>
      <c r="I20" s="14"/>
      <c r="J20" s="17"/>
      <c r="K20" s="14"/>
    </row>
    <row r="21" spans="1:11" x14ac:dyDescent="0.2">
      <c r="A21" s="257" t="s">
        <v>88</v>
      </c>
      <c r="B21" s="258"/>
      <c r="C21" s="73"/>
      <c r="D21" s="132">
        <v>0.1</v>
      </c>
      <c r="E21" s="86">
        <f>IF(D21&lt;0,CONCATENATE("- ",TEXT((E17+E19)*ABS(D21),"hh:mm")),(E17+E19)*D21)</f>
        <v>0.12002777777777776</v>
      </c>
      <c r="F21" s="132">
        <v>0.22</v>
      </c>
      <c r="G21" s="86">
        <f>IF(F21&lt;0,CONCATENATE("- ",TEXT((G17+G19)*ABS(F21),"hh:mm")),(G17+G19)*F21)</f>
        <v>0.24199999999999997</v>
      </c>
      <c r="H21" s="132">
        <v>0.22</v>
      </c>
      <c r="I21" s="86">
        <f>IF(H21&lt;0,CONCATENATE("- ",TEXT((I17+I19)*ABS(H21),"hh:mm")),(I17+I19)*H21)</f>
        <v>0.29370000000000002</v>
      </c>
      <c r="J21" s="132">
        <v>-0.02</v>
      </c>
      <c r="K21" s="89" t="str">
        <f>IF(J21&lt;0,CONCATENATE("- ",TEXT((K17+K19)*ABS(J21),"hh:mm")),(K17+K19)*J21)</f>
        <v>- 00:12</v>
      </c>
    </row>
    <row r="22" spans="1:11" ht="6" customHeight="1" x14ac:dyDescent="0.2">
      <c r="A22" s="101"/>
      <c r="B22" s="101"/>
      <c r="C22" s="15"/>
      <c r="D22" s="15"/>
      <c r="E22" s="15"/>
      <c r="F22" s="15"/>
      <c r="G22" s="14"/>
      <c r="H22" s="17"/>
      <c r="I22" s="14"/>
      <c r="J22" s="17"/>
      <c r="K22" s="14"/>
    </row>
    <row r="23" spans="1:11" ht="14.45" customHeight="1" x14ac:dyDescent="0.2">
      <c r="A23" s="257" t="s">
        <v>83</v>
      </c>
      <c r="B23" s="258"/>
      <c r="C23" s="73"/>
      <c r="D23" s="82"/>
      <c r="E23" s="86">
        <f>(E17+E19)*(1+D21)</f>
        <v>1.3203055555555554</v>
      </c>
      <c r="F23" s="87"/>
      <c r="G23" s="86">
        <f>(G17+G19)*(1+F21)</f>
        <v>1.3419999999999999</v>
      </c>
      <c r="H23" s="85"/>
      <c r="I23" s="86">
        <f>(I17+I19)*(1+H21)</f>
        <v>1.6286999999999998</v>
      </c>
      <c r="J23" s="85"/>
      <c r="K23" s="89">
        <f>(K17+K19)*(1+J21)</f>
        <v>0.40819722222222227</v>
      </c>
    </row>
    <row r="24" spans="1:11" ht="6" customHeight="1" x14ac:dyDescent="0.2">
      <c r="A24" s="102"/>
      <c r="B24" s="102"/>
      <c r="E24" s="16"/>
    </row>
    <row r="25" spans="1:11" hidden="1" x14ac:dyDescent="0.2">
      <c r="A25" s="260" t="s">
        <v>70</v>
      </c>
      <c r="B25" s="103" t="s">
        <v>62</v>
      </c>
      <c r="C25" s="3"/>
      <c r="D25" s="3"/>
      <c r="E25" s="4">
        <f>INT(E23*3)</f>
        <v>3</v>
      </c>
      <c r="F25" s="5"/>
      <c r="G25" s="4">
        <f>INT(G23*3)</f>
        <v>4</v>
      </c>
      <c r="H25" s="5"/>
      <c r="I25" s="6">
        <f>INT(I23*3)</f>
        <v>4</v>
      </c>
      <c r="J25" s="5"/>
      <c r="K25" s="6">
        <f>INT(K23*3)</f>
        <v>1</v>
      </c>
    </row>
    <row r="26" spans="1:11" ht="15.75" hidden="1" customHeight="1" thickBot="1" x14ac:dyDescent="0.25">
      <c r="A26" s="261"/>
      <c r="B26" s="104" t="s">
        <v>61</v>
      </c>
      <c r="C26" s="7"/>
      <c r="D26" s="7"/>
      <c r="E26" s="8">
        <f>(ROUND(((E23-E25/3)*24),0))</f>
        <v>8</v>
      </c>
      <c r="F26" s="9"/>
      <c r="G26" s="8">
        <f>ROUND(((G23-G25/3)*24),0)</f>
        <v>0</v>
      </c>
      <c r="H26" s="9"/>
      <c r="I26" s="10">
        <f>ROUND(((I23-I25/3)*24),0)</f>
        <v>7</v>
      </c>
      <c r="J26" s="9"/>
      <c r="K26" s="10">
        <f>ROUND(((K23-K25/3)*24),0)</f>
        <v>2</v>
      </c>
    </row>
    <row r="27" spans="1:11" hidden="1" x14ac:dyDescent="0.2">
      <c r="A27" s="102"/>
      <c r="B27" s="102"/>
    </row>
    <row r="28" spans="1:11" ht="24" customHeight="1" thickBot="1" x14ac:dyDescent="0.25">
      <c r="A28" s="255" t="s">
        <v>87</v>
      </c>
      <c r="B28" s="256"/>
      <c r="C28" s="90"/>
      <c r="D28" s="91"/>
      <c r="E28" s="92" t="str">
        <f>CONCATENATE(E25," days and ",E26," hours")</f>
        <v>3 days and 8 hours</v>
      </c>
      <c r="F28" s="93"/>
      <c r="G28" s="94" t="str">
        <f>CONCATENATE(G25," days and ",G26," hours")</f>
        <v>4 days and 0 hours</v>
      </c>
      <c r="H28" s="91"/>
      <c r="I28" s="92" t="str">
        <f>CONCATENATE(I25," days and ",I26," hours")</f>
        <v>4 days and 7 hours</v>
      </c>
      <c r="J28" s="93"/>
      <c r="K28" s="95" t="str">
        <f>CONCATENATE(K25," days and ",K26," hours")</f>
        <v>1 days and 2 hours</v>
      </c>
    </row>
    <row r="29" spans="1:11" x14ac:dyDescent="0.2">
      <c r="A29" s="11"/>
    </row>
  </sheetData>
  <sheetProtection selectLockedCells="1"/>
  <mergeCells count="24">
    <mergeCell ref="A28:B28"/>
    <mergeCell ref="A19:B19"/>
    <mergeCell ref="A23:B23"/>
    <mergeCell ref="J4:K4"/>
    <mergeCell ref="A25:A26"/>
    <mergeCell ref="A4:A8"/>
    <mergeCell ref="J5:J8"/>
    <mergeCell ref="K5:K8"/>
    <mergeCell ref="A21:B21"/>
    <mergeCell ref="A1:K1"/>
    <mergeCell ref="J2:K2"/>
    <mergeCell ref="G2:H2"/>
    <mergeCell ref="F4:G4"/>
    <mergeCell ref="H4:I4"/>
    <mergeCell ref="B4:B8"/>
    <mergeCell ref="C4:C8"/>
    <mergeCell ref="D4:E4"/>
    <mergeCell ref="D5:D8"/>
    <mergeCell ref="E5:E8"/>
    <mergeCell ref="F5:F8"/>
    <mergeCell ref="G5:G8"/>
    <mergeCell ref="H5:H8"/>
    <mergeCell ref="I5:I8"/>
    <mergeCell ref="B2:E2"/>
  </mergeCells>
  <dataValidations count="1">
    <dataValidation operator="lessThanOrEqual" allowBlank="1" showInputMessage="1" showErrorMessage="1" sqref="D9:D15 F9:F15 H9:H15 J9:J15"/>
  </dataValidations>
  <pageMargins left="0.70866141732283472" right="0.70866141732283472" top="0.74803149606299213" bottom="0.74803149606299213" header="0.31496062992125984" footer="0.31496062992125984"/>
  <pageSetup scale="95" orientation="landscape" r:id="rId1"/>
  <headerFooter>
    <oddHeader>&amp;CMDSAP AUDIT DURATION CALCULATION SPREADSHEET &amp;R(for Audit Model version 2013, 
reflecting ISO 13485:2003)</oddHeader>
    <oddFooter>&amp;L&amp;F&amp;RPage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G137"/>
  <sheetViews>
    <sheetView zoomScaleNormal="100" workbookViewId="0">
      <selection activeCell="C1" sqref="C1"/>
    </sheetView>
  </sheetViews>
  <sheetFormatPr defaultColWidth="8.85546875" defaultRowHeight="14.25" outlineLevelRow="1" x14ac:dyDescent="0.25"/>
  <cols>
    <col min="1" max="2" width="7.140625" style="111" customWidth="1"/>
    <col min="3" max="3" width="76.85546875" style="111" customWidth="1"/>
    <col min="4" max="4" width="15.7109375" style="111" customWidth="1"/>
    <col min="5" max="7" width="14.28515625" style="111" customWidth="1"/>
    <col min="8" max="256" width="7.140625" style="111" customWidth="1"/>
    <col min="257" max="16384" width="8.85546875" style="111"/>
  </cols>
  <sheetData>
    <row r="1" spans="1:7" x14ac:dyDescent="0.25">
      <c r="A1" s="285" t="s">
        <v>42</v>
      </c>
      <c r="B1" s="285"/>
      <c r="C1" s="110"/>
    </row>
    <row r="2" spans="1:7" x14ac:dyDescent="0.25">
      <c r="A2" s="285" t="s">
        <v>43</v>
      </c>
      <c r="B2" s="285"/>
      <c r="C2" s="110"/>
    </row>
    <row r="3" spans="1:7" x14ac:dyDescent="0.25">
      <c r="A3" s="285" t="s">
        <v>57</v>
      </c>
      <c r="B3" s="285"/>
      <c r="C3" s="110"/>
    </row>
    <row r="4" spans="1:7" ht="26.25" customHeight="1" thickBot="1" x14ac:dyDescent="0.3">
      <c r="A4" s="26"/>
      <c r="B4" s="26"/>
      <c r="C4" s="27"/>
      <c r="D4" s="283" t="s">
        <v>75</v>
      </c>
      <c r="E4" s="283"/>
      <c r="F4" s="283"/>
      <c r="G4" s="283"/>
    </row>
    <row r="5" spans="1:7" ht="26.25" thickBot="1" x14ac:dyDescent="0.3">
      <c r="A5" s="28" t="s">
        <v>2</v>
      </c>
      <c r="B5" s="29"/>
      <c r="C5" s="30" t="s">
        <v>3</v>
      </c>
      <c r="D5" s="109" t="s">
        <v>92</v>
      </c>
      <c r="E5" s="29" t="s">
        <v>0</v>
      </c>
      <c r="F5" s="29" t="s">
        <v>1</v>
      </c>
      <c r="G5" s="139" t="s">
        <v>80</v>
      </c>
    </row>
    <row r="6" spans="1:7" x14ac:dyDescent="0.25">
      <c r="A6" s="31" t="s">
        <v>4</v>
      </c>
      <c r="B6" s="32"/>
      <c r="C6" s="33"/>
      <c r="D6" s="34"/>
      <c r="E6" s="34"/>
      <c r="F6" s="34"/>
      <c r="G6" s="140"/>
    </row>
    <row r="7" spans="1:7" ht="25.15" customHeight="1" outlineLevel="1" x14ac:dyDescent="0.25">
      <c r="A7" s="49">
        <v>1</v>
      </c>
      <c r="B7" s="268" t="s">
        <v>96</v>
      </c>
      <c r="C7" s="269"/>
      <c r="D7" s="35">
        <v>1</v>
      </c>
      <c r="E7" s="35">
        <v>1</v>
      </c>
      <c r="F7" s="35">
        <v>1</v>
      </c>
      <c r="G7" s="141">
        <v>1</v>
      </c>
    </row>
    <row r="8" spans="1:7" ht="57.6" customHeight="1" outlineLevel="1" x14ac:dyDescent="0.25">
      <c r="A8" s="49">
        <v>2</v>
      </c>
      <c r="B8" s="268" t="s">
        <v>5</v>
      </c>
      <c r="C8" s="269"/>
      <c r="D8" s="35">
        <v>1</v>
      </c>
      <c r="E8" s="35">
        <v>1</v>
      </c>
      <c r="F8" s="35">
        <v>1</v>
      </c>
      <c r="G8" s="141">
        <v>1</v>
      </c>
    </row>
    <row r="9" spans="1:7" ht="38.25" customHeight="1" outlineLevel="1" x14ac:dyDescent="0.25">
      <c r="A9" s="49">
        <v>3</v>
      </c>
      <c r="B9" s="268" t="s">
        <v>6</v>
      </c>
      <c r="C9" s="269"/>
      <c r="D9" s="35">
        <v>1</v>
      </c>
      <c r="E9" s="35">
        <v>1</v>
      </c>
      <c r="F9" s="35">
        <v>1</v>
      </c>
      <c r="G9" s="141">
        <v>1</v>
      </c>
    </row>
    <row r="10" spans="1:7" ht="50.25" customHeight="1" outlineLevel="1" x14ac:dyDescent="0.25">
      <c r="A10" s="49">
        <v>4</v>
      </c>
      <c r="B10" s="268" t="s">
        <v>7</v>
      </c>
      <c r="C10" s="269"/>
      <c r="D10" s="35">
        <v>1</v>
      </c>
      <c r="E10" s="35">
        <v>1</v>
      </c>
      <c r="F10" s="35">
        <v>1</v>
      </c>
      <c r="G10" s="141">
        <v>1</v>
      </c>
    </row>
    <row r="11" spans="1:7" ht="28.15" customHeight="1" outlineLevel="1" x14ac:dyDescent="0.25">
      <c r="A11" s="49">
        <v>5</v>
      </c>
      <c r="B11" s="268" t="s">
        <v>97</v>
      </c>
      <c r="C11" s="269"/>
      <c r="D11" s="35">
        <v>1</v>
      </c>
      <c r="E11" s="35">
        <v>1</v>
      </c>
      <c r="F11" s="35">
        <v>1</v>
      </c>
      <c r="G11" s="141">
        <v>1</v>
      </c>
    </row>
    <row r="12" spans="1:7" ht="46.15" customHeight="1" outlineLevel="1" x14ac:dyDescent="0.25">
      <c r="A12" s="49">
        <v>6</v>
      </c>
      <c r="B12" s="268" t="s">
        <v>98</v>
      </c>
      <c r="C12" s="269"/>
      <c r="D12" s="35">
        <v>1</v>
      </c>
      <c r="E12" s="35">
        <v>1</v>
      </c>
      <c r="F12" s="35">
        <v>1</v>
      </c>
      <c r="G12" s="141">
        <v>1</v>
      </c>
    </row>
    <row r="13" spans="1:7" ht="38.450000000000003" customHeight="1" outlineLevel="1" x14ac:dyDescent="0.25">
      <c r="A13" s="49">
        <v>7</v>
      </c>
      <c r="B13" s="268" t="s">
        <v>99</v>
      </c>
      <c r="C13" s="269"/>
      <c r="D13" s="35">
        <v>1</v>
      </c>
      <c r="E13" s="35">
        <v>1</v>
      </c>
      <c r="F13" s="35">
        <v>1</v>
      </c>
      <c r="G13" s="141">
        <v>1</v>
      </c>
    </row>
    <row r="14" spans="1:7" ht="50.45" customHeight="1" outlineLevel="1" x14ac:dyDescent="0.25">
      <c r="A14" s="49">
        <v>8</v>
      </c>
      <c r="B14" s="268" t="s">
        <v>100</v>
      </c>
      <c r="C14" s="269"/>
      <c r="D14" s="35">
        <v>1</v>
      </c>
      <c r="E14" s="35">
        <v>1</v>
      </c>
      <c r="F14" s="35">
        <v>1</v>
      </c>
      <c r="G14" s="141">
        <v>1</v>
      </c>
    </row>
    <row r="15" spans="1:7" ht="36" customHeight="1" outlineLevel="1" x14ac:dyDescent="0.25">
      <c r="A15" s="49">
        <v>9</v>
      </c>
      <c r="B15" s="268" t="s">
        <v>101</v>
      </c>
      <c r="C15" s="269"/>
      <c r="D15" s="35">
        <v>1</v>
      </c>
      <c r="E15" s="35">
        <v>1</v>
      </c>
      <c r="F15" s="35">
        <v>1</v>
      </c>
      <c r="G15" s="141">
        <v>1</v>
      </c>
    </row>
    <row r="16" spans="1:7" ht="36.75" customHeight="1" outlineLevel="1" x14ac:dyDescent="0.25">
      <c r="A16" s="49">
        <v>10</v>
      </c>
      <c r="B16" s="268" t="s">
        <v>102</v>
      </c>
      <c r="C16" s="269"/>
      <c r="D16" s="35">
        <v>1</v>
      </c>
      <c r="E16" s="35">
        <v>1</v>
      </c>
      <c r="F16" s="35">
        <v>1</v>
      </c>
      <c r="G16" s="141">
        <v>1</v>
      </c>
    </row>
    <row r="17" spans="1:7" ht="38.25" customHeight="1" outlineLevel="1" x14ac:dyDescent="0.25">
      <c r="A17" s="50">
        <v>11</v>
      </c>
      <c r="B17" s="270" t="s">
        <v>103</v>
      </c>
      <c r="C17" s="271"/>
      <c r="D17" s="36">
        <v>1</v>
      </c>
      <c r="E17" s="36">
        <v>1</v>
      </c>
      <c r="F17" s="35">
        <v>1</v>
      </c>
      <c r="G17" s="141">
        <v>1</v>
      </c>
    </row>
    <row r="18" spans="1:7" x14ac:dyDescent="0.25">
      <c r="A18" s="51"/>
      <c r="B18" s="134"/>
      <c r="C18" s="135" t="s">
        <v>8</v>
      </c>
      <c r="D18" s="53">
        <f>SUM(D7:D17)</f>
        <v>11</v>
      </c>
      <c r="E18" s="53">
        <f>SUM(E7:E17)</f>
        <v>11</v>
      </c>
      <c r="F18" s="53">
        <f>SUM(F7:F17)</f>
        <v>11</v>
      </c>
      <c r="G18" s="142">
        <f>SUM(G7:G17)</f>
        <v>11</v>
      </c>
    </row>
    <row r="19" spans="1:7" ht="15" thickBot="1" x14ac:dyDescent="0.3">
      <c r="A19" s="52"/>
      <c r="B19" s="136"/>
      <c r="C19" s="137" t="s">
        <v>9</v>
      </c>
      <c r="D19" s="54">
        <f>D18*'Audit Summary'!$C$9</f>
        <v>0.27499999999999997</v>
      </c>
      <c r="E19" s="54">
        <f>E18*'Audit Summary'!$C$9*0.8</f>
        <v>0.21999999999999997</v>
      </c>
      <c r="F19" s="54">
        <f>F18*'Audit Summary'!$C$9*0.8</f>
        <v>0.21999999999999997</v>
      </c>
      <c r="G19" s="143">
        <f>G18*'Audit Summary'!$C$9*0.8</f>
        <v>0.21999999999999997</v>
      </c>
    </row>
    <row r="20" spans="1:7" x14ac:dyDescent="0.25">
      <c r="A20" s="31" t="s">
        <v>10</v>
      </c>
      <c r="B20" s="32"/>
      <c r="C20" s="33"/>
      <c r="D20" s="37"/>
      <c r="E20" s="37"/>
      <c r="F20" s="37"/>
      <c r="G20" s="144"/>
    </row>
    <row r="21" spans="1:7" ht="36.6" customHeight="1" outlineLevel="1" x14ac:dyDescent="0.25">
      <c r="A21" s="49">
        <v>1</v>
      </c>
      <c r="B21" s="268" t="s">
        <v>11</v>
      </c>
      <c r="C21" s="269"/>
      <c r="D21" s="35">
        <v>1</v>
      </c>
      <c r="E21" s="35">
        <v>1</v>
      </c>
      <c r="F21" s="35">
        <v>1</v>
      </c>
      <c r="G21" s="141">
        <v>1</v>
      </c>
    </row>
    <row r="22" spans="1:7" ht="27.6" customHeight="1" outlineLevel="1" x14ac:dyDescent="0.25">
      <c r="A22" s="49">
        <v>2</v>
      </c>
      <c r="B22" s="268" t="s">
        <v>12</v>
      </c>
      <c r="C22" s="269"/>
      <c r="D22" s="35">
        <v>1</v>
      </c>
      <c r="E22" s="35">
        <v>1</v>
      </c>
      <c r="F22" s="35">
        <v>1</v>
      </c>
      <c r="G22" s="141">
        <v>1</v>
      </c>
    </row>
    <row r="23" spans="1:7" ht="37.15" customHeight="1" outlineLevel="1" x14ac:dyDescent="0.25">
      <c r="A23" s="50">
        <v>3</v>
      </c>
      <c r="B23" s="272" t="s">
        <v>13</v>
      </c>
      <c r="C23" s="273"/>
      <c r="D23" s="36">
        <v>1</v>
      </c>
      <c r="E23" s="36">
        <v>1</v>
      </c>
      <c r="F23" s="35">
        <v>1</v>
      </c>
      <c r="G23" s="141">
        <v>1</v>
      </c>
    </row>
    <row r="24" spans="1:7" x14ac:dyDescent="0.25">
      <c r="A24" s="51"/>
      <c r="B24" s="134"/>
      <c r="C24" s="135" t="s">
        <v>8</v>
      </c>
      <c r="D24" s="53">
        <f>SUM(D21:D23)</f>
        <v>3</v>
      </c>
      <c r="E24" s="53">
        <f>SUM(E21:E23)</f>
        <v>3</v>
      </c>
      <c r="F24" s="53">
        <f>SUM(F21:F23)</f>
        <v>3</v>
      </c>
      <c r="G24" s="142">
        <f>SUM(G21:G23)</f>
        <v>3</v>
      </c>
    </row>
    <row r="25" spans="1:7" ht="15" thickBot="1" x14ac:dyDescent="0.3">
      <c r="A25" s="52"/>
      <c r="B25" s="136"/>
      <c r="C25" s="137" t="s">
        <v>9</v>
      </c>
      <c r="D25" s="54">
        <f>D24*'Audit Summary'!$C$10</f>
        <v>7.2916666666666671E-2</v>
      </c>
      <c r="E25" s="54">
        <f>E24*'Audit Summary'!$C$10*0.8</f>
        <v>5.8333333333333341E-2</v>
      </c>
      <c r="F25" s="54">
        <f>F24*'Audit Summary'!$C$10*0.8</f>
        <v>5.8333333333333341E-2</v>
      </c>
      <c r="G25" s="143">
        <f>G24*'Audit Summary'!$C$10*0.8</f>
        <v>5.8333333333333341E-2</v>
      </c>
    </row>
    <row r="26" spans="1:7" x14ac:dyDescent="0.25">
      <c r="A26" s="31" t="s">
        <v>14</v>
      </c>
      <c r="B26" s="32"/>
      <c r="C26" s="33"/>
      <c r="D26" s="37"/>
      <c r="E26" s="37"/>
      <c r="F26" s="37"/>
      <c r="G26" s="144"/>
    </row>
    <row r="27" spans="1:7" ht="60.6" customHeight="1" outlineLevel="1" x14ac:dyDescent="0.25">
      <c r="A27" s="49">
        <v>1</v>
      </c>
      <c r="B27" s="268" t="s">
        <v>104</v>
      </c>
      <c r="C27" s="269"/>
      <c r="D27" s="35">
        <v>1</v>
      </c>
      <c r="E27" s="35">
        <v>1</v>
      </c>
      <c r="F27" s="35">
        <v>1</v>
      </c>
      <c r="G27" s="141">
        <v>1</v>
      </c>
    </row>
    <row r="28" spans="1:7" ht="69" customHeight="1" outlineLevel="1" x14ac:dyDescent="0.25">
      <c r="A28" s="49">
        <v>2</v>
      </c>
      <c r="B28" s="268" t="s">
        <v>105</v>
      </c>
      <c r="C28" s="269"/>
      <c r="D28" s="35">
        <v>1</v>
      </c>
      <c r="E28" s="35">
        <v>1</v>
      </c>
      <c r="F28" s="35">
        <v>1</v>
      </c>
      <c r="G28" s="141">
        <v>1</v>
      </c>
    </row>
    <row r="29" spans="1:7" ht="34.9" customHeight="1" outlineLevel="1" x14ac:dyDescent="0.25">
      <c r="A29" s="49">
        <v>3</v>
      </c>
      <c r="B29" s="268" t="s">
        <v>106</v>
      </c>
      <c r="C29" s="269"/>
      <c r="D29" s="35">
        <v>1</v>
      </c>
      <c r="E29" s="35">
        <v>1</v>
      </c>
      <c r="F29" s="35">
        <v>1</v>
      </c>
      <c r="G29" s="141">
        <v>1</v>
      </c>
    </row>
    <row r="30" spans="1:7" ht="30" customHeight="1" outlineLevel="1" x14ac:dyDescent="0.25">
      <c r="A30" s="49">
        <v>4</v>
      </c>
      <c r="B30" s="268" t="s">
        <v>107</v>
      </c>
      <c r="C30" s="269"/>
      <c r="D30" s="35">
        <v>1</v>
      </c>
      <c r="E30" s="35">
        <v>1</v>
      </c>
      <c r="F30" s="35">
        <v>1</v>
      </c>
      <c r="G30" s="141">
        <v>1</v>
      </c>
    </row>
    <row r="31" spans="1:7" ht="40.5" customHeight="1" outlineLevel="1" x14ac:dyDescent="0.25">
      <c r="A31" s="49">
        <v>5</v>
      </c>
      <c r="B31" s="268" t="s">
        <v>15</v>
      </c>
      <c r="C31" s="269"/>
      <c r="D31" s="35">
        <v>1</v>
      </c>
      <c r="E31" s="35">
        <v>1</v>
      </c>
      <c r="F31" s="35">
        <v>1</v>
      </c>
      <c r="G31" s="141">
        <v>1</v>
      </c>
    </row>
    <row r="32" spans="1:7" ht="30" customHeight="1" outlineLevel="1" x14ac:dyDescent="0.25">
      <c r="A32" s="49">
        <v>6</v>
      </c>
      <c r="B32" s="268" t="s">
        <v>108</v>
      </c>
      <c r="C32" s="269"/>
      <c r="D32" s="35">
        <v>1</v>
      </c>
      <c r="E32" s="35">
        <v>1</v>
      </c>
      <c r="F32" s="35">
        <v>1</v>
      </c>
      <c r="G32" s="141">
        <v>1</v>
      </c>
    </row>
    <row r="33" spans="1:7" ht="42" customHeight="1" outlineLevel="1" x14ac:dyDescent="0.25">
      <c r="A33" s="49">
        <v>7</v>
      </c>
      <c r="B33" s="268" t="s">
        <v>109</v>
      </c>
      <c r="C33" s="269"/>
      <c r="D33" s="35">
        <v>1</v>
      </c>
      <c r="E33" s="35">
        <v>1</v>
      </c>
      <c r="F33" s="35">
        <v>1</v>
      </c>
      <c r="G33" s="141">
        <v>1</v>
      </c>
    </row>
    <row r="34" spans="1:7" ht="37.5" customHeight="1" outlineLevel="1" x14ac:dyDescent="0.25">
      <c r="A34" s="49">
        <v>8</v>
      </c>
      <c r="B34" s="268" t="s">
        <v>110</v>
      </c>
      <c r="C34" s="269"/>
      <c r="D34" s="35">
        <v>1</v>
      </c>
      <c r="E34" s="35">
        <v>1</v>
      </c>
      <c r="F34" s="35">
        <v>1</v>
      </c>
      <c r="G34" s="141">
        <v>1</v>
      </c>
    </row>
    <row r="35" spans="1:7" ht="27" customHeight="1" outlineLevel="1" x14ac:dyDescent="0.25">
      <c r="A35" s="49">
        <v>9</v>
      </c>
      <c r="B35" s="268" t="s">
        <v>111</v>
      </c>
      <c r="C35" s="269"/>
      <c r="D35" s="35">
        <v>1</v>
      </c>
      <c r="E35" s="35">
        <v>1</v>
      </c>
      <c r="F35" s="35">
        <v>1</v>
      </c>
      <c r="G35" s="141">
        <v>1</v>
      </c>
    </row>
    <row r="36" spans="1:7" ht="61.9" customHeight="1" outlineLevel="1" x14ac:dyDescent="0.25">
      <c r="A36" s="49">
        <v>10</v>
      </c>
      <c r="B36" s="268" t="s">
        <v>158</v>
      </c>
      <c r="C36" s="269"/>
      <c r="D36" s="35">
        <v>1</v>
      </c>
      <c r="E36" s="35">
        <v>1</v>
      </c>
      <c r="F36" s="35">
        <v>1</v>
      </c>
      <c r="G36" s="141">
        <v>1</v>
      </c>
    </row>
    <row r="37" spans="1:7" ht="24.75" customHeight="1" outlineLevel="1" x14ac:dyDescent="0.25">
      <c r="A37" s="49">
        <v>11</v>
      </c>
      <c r="B37" s="268" t="s">
        <v>16</v>
      </c>
      <c r="C37" s="269"/>
      <c r="D37" s="35">
        <v>1</v>
      </c>
      <c r="E37" s="35">
        <v>1</v>
      </c>
      <c r="F37" s="35">
        <v>1</v>
      </c>
      <c r="G37" s="141">
        <v>1</v>
      </c>
    </row>
    <row r="38" spans="1:7" ht="62.25" customHeight="1" outlineLevel="1" x14ac:dyDescent="0.25">
      <c r="A38" s="49">
        <v>12</v>
      </c>
      <c r="B38" s="268" t="s">
        <v>157</v>
      </c>
      <c r="C38" s="269"/>
      <c r="D38" s="35">
        <v>1</v>
      </c>
      <c r="E38" s="35">
        <v>1</v>
      </c>
      <c r="F38" s="35">
        <v>1</v>
      </c>
      <c r="G38" s="141">
        <v>1</v>
      </c>
    </row>
    <row r="39" spans="1:7" ht="28.5" customHeight="1" outlineLevel="1" x14ac:dyDescent="0.25">
      <c r="A39" s="49">
        <v>13</v>
      </c>
      <c r="B39" s="268" t="s">
        <v>112</v>
      </c>
      <c r="C39" s="269"/>
      <c r="D39" s="35">
        <v>1</v>
      </c>
      <c r="E39" s="35">
        <v>1</v>
      </c>
      <c r="F39" s="35">
        <v>1</v>
      </c>
      <c r="G39" s="141">
        <v>1</v>
      </c>
    </row>
    <row r="40" spans="1:7" ht="27.75" customHeight="1" outlineLevel="1" x14ac:dyDescent="0.25">
      <c r="A40" s="49">
        <v>14</v>
      </c>
      <c r="B40" s="268" t="s">
        <v>17</v>
      </c>
      <c r="C40" s="269"/>
      <c r="D40" s="35">
        <v>1</v>
      </c>
      <c r="E40" s="35">
        <v>1</v>
      </c>
      <c r="F40" s="35">
        <v>1</v>
      </c>
      <c r="G40" s="141">
        <v>1</v>
      </c>
    </row>
    <row r="41" spans="1:7" ht="36.75" customHeight="1" outlineLevel="1" x14ac:dyDescent="0.25">
      <c r="A41" s="49">
        <v>15</v>
      </c>
      <c r="B41" s="268" t="s">
        <v>113</v>
      </c>
      <c r="C41" s="269"/>
      <c r="D41" s="35">
        <v>1</v>
      </c>
      <c r="E41" s="35">
        <v>1</v>
      </c>
      <c r="F41" s="35">
        <v>1</v>
      </c>
      <c r="G41" s="141">
        <v>1</v>
      </c>
    </row>
    <row r="42" spans="1:7" ht="47.25" customHeight="1" outlineLevel="1" x14ac:dyDescent="0.25">
      <c r="A42" s="50">
        <v>16</v>
      </c>
      <c r="B42" s="272" t="s">
        <v>18</v>
      </c>
      <c r="C42" s="273"/>
      <c r="D42" s="35">
        <v>1</v>
      </c>
      <c r="E42" s="35">
        <v>1</v>
      </c>
      <c r="F42" s="35">
        <v>1</v>
      </c>
      <c r="G42" s="141">
        <v>1</v>
      </c>
    </row>
    <row r="43" spans="1:7" x14ac:dyDescent="0.25">
      <c r="A43" s="51"/>
      <c r="B43" s="134"/>
      <c r="C43" s="135" t="s">
        <v>8</v>
      </c>
      <c r="D43" s="53">
        <f>SUM(D27:D42)</f>
        <v>16</v>
      </c>
      <c r="E43" s="53">
        <f>SUM(E27:E42)</f>
        <v>16</v>
      </c>
      <c r="F43" s="53">
        <f>SUM(F27:F42)</f>
        <v>16</v>
      </c>
      <c r="G43" s="142">
        <f>SUM(G27:G42)</f>
        <v>16</v>
      </c>
    </row>
    <row r="44" spans="1:7" ht="15" thickBot="1" x14ac:dyDescent="0.3">
      <c r="A44" s="52"/>
      <c r="B44" s="136"/>
      <c r="C44" s="137" t="s">
        <v>9</v>
      </c>
      <c r="D44" s="54">
        <f>D43*'Audit Summary'!$C$11</f>
        <v>0.42222222222222222</v>
      </c>
      <c r="E44" s="54">
        <f>E43*'Audit Summary'!$C$11*0.8</f>
        <v>0.33777777777777779</v>
      </c>
      <c r="F44" s="54">
        <f>F43*'Audit Summary'!$C$11*0.8</f>
        <v>0.33777777777777779</v>
      </c>
      <c r="G44" s="143">
        <f>G43*'Audit Summary'!$C$11*0.8</f>
        <v>0.33777777777777779</v>
      </c>
    </row>
    <row r="45" spans="1:7" x14ac:dyDescent="0.25">
      <c r="A45" s="31" t="s">
        <v>19</v>
      </c>
      <c r="B45" s="32"/>
      <c r="C45" s="33"/>
      <c r="D45" s="38"/>
      <c r="E45" s="38"/>
      <c r="F45" s="38"/>
      <c r="G45" s="145"/>
    </row>
    <row r="46" spans="1:7" ht="51.6" customHeight="1" outlineLevel="1" x14ac:dyDescent="0.25">
      <c r="A46" s="49">
        <v>1</v>
      </c>
      <c r="B46" s="268" t="s">
        <v>77</v>
      </c>
      <c r="C46" s="269"/>
      <c r="D46" s="35">
        <v>1</v>
      </c>
      <c r="E46" s="35">
        <v>1</v>
      </c>
      <c r="F46" s="35">
        <v>1</v>
      </c>
      <c r="G46" s="141">
        <v>1</v>
      </c>
    </row>
    <row r="47" spans="1:7" ht="27" customHeight="1" outlineLevel="1" x14ac:dyDescent="0.25">
      <c r="A47" s="50">
        <v>2</v>
      </c>
      <c r="B47" s="272" t="s">
        <v>20</v>
      </c>
      <c r="C47" s="273"/>
      <c r="D47" s="35">
        <v>1</v>
      </c>
      <c r="E47" s="35">
        <v>1</v>
      </c>
      <c r="F47" s="35">
        <v>1</v>
      </c>
      <c r="G47" s="141">
        <v>1</v>
      </c>
    </row>
    <row r="48" spans="1:7" x14ac:dyDescent="0.25">
      <c r="A48" s="51"/>
      <c r="B48" s="134"/>
      <c r="C48" s="135" t="s">
        <v>8</v>
      </c>
      <c r="D48" s="53">
        <f>SUM(D46:D47)</f>
        <v>2</v>
      </c>
      <c r="E48" s="53">
        <f>SUM(E46:E47)</f>
        <v>2</v>
      </c>
      <c r="F48" s="53">
        <f>SUM(F46:F47)</f>
        <v>2</v>
      </c>
      <c r="G48" s="142">
        <f>SUM(G46:G47)</f>
        <v>2</v>
      </c>
    </row>
    <row r="49" spans="1:7" ht="15" thickBot="1" x14ac:dyDescent="0.3">
      <c r="A49" s="52"/>
      <c r="B49" s="136"/>
      <c r="C49" s="137" t="s">
        <v>9</v>
      </c>
      <c r="D49" s="54">
        <f>D48*'Audit Summary'!$C$12</f>
        <v>5.2777777777777778E-2</v>
      </c>
      <c r="E49" s="54">
        <f>E48*'Audit Summary'!$C$12*0.8</f>
        <v>4.2222222222222223E-2</v>
      </c>
      <c r="F49" s="54">
        <f>F48*'Audit Summary'!$C$12*0.8</f>
        <v>4.2222222222222223E-2</v>
      </c>
      <c r="G49" s="143">
        <f>G48*'Audit Summary'!$C$12*0.8</f>
        <v>4.2222222222222223E-2</v>
      </c>
    </row>
    <row r="50" spans="1:7" x14ac:dyDescent="0.25">
      <c r="A50" s="31" t="s">
        <v>21</v>
      </c>
      <c r="B50" s="32"/>
      <c r="C50" s="33"/>
      <c r="D50" s="38"/>
      <c r="E50" s="38"/>
      <c r="F50" s="38"/>
      <c r="G50" s="145"/>
    </row>
    <row r="51" spans="1:7" ht="17.45" customHeight="1" outlineLevel="1" x14ac:dyDescent="0.25">
      <c r="A51" s="49">
        <v>1</v>
      </c>
      <c r="B51" s="268" t="s">
        <v>114</v>
      </c>
      <c r="C51" s="269"/>
      <c r="D51" s="35">
        <v>1</v>
      </c>
      <c r="E51" s="35">
        <v>1</v>
      </c>
      <c r="F51" s="35">
        <v>1</v>
      </c>
      <c r="G51" s="141">
        <v>1</v>
      </c>
    </row>
    <row r="52" spans="1:7" ht="13.9" customHeight="1" outlineLevel="1" x14ac:dyDescent="0.25">
      <c r="A52" s="49">
        <v>2</v>
      </c>
      <c r="B52" s="268" t="s">
        <v>115</v>
      </c>
      <c r="C52" s="269"/>
      <c r="D52" s="35">
        <v>1</v>
      </c>
      <c r="E52" s="35">
        <v>1</v>
      </c>
      <c r="F52" s="35">
        <v>1</v>
      </c>
      <c r="G52" s="141">
        <v>1</v>
      </c>
    </row>
    <row r="53" spans="1:7" ht="61.9" customHeight="1" outlineLevel="1" x14ac:dyDescent="0.25">
      <c r="A53" s="49">
        <v>3</v>
      </c>
      <c r="B53" s="268" t="s">
        <v>116</v>
      </c>
      <c r="C53" s="269"/>
      <c r="D53" s="35">
        <v>1</v>
      </c>
      <c r="E53" s="35">
        <v>1</v>
      </c>
      <c r="F53" s="35">
        <v>1</v>
      </c>
      <c r="G53" s="141">
        <v>1</v>
      </c>
    </row>
    <row r="54" spans="1:7" ht="39" customHeight="1" outlineLevel="1" x14ac:dyDescent="0.25">
      <c r="A54" s="49">
        <v>4</v>
      </c>
      <c r="B54" s="268" t="s">
        <v>117</v>
      </c>
      <c r="C54" s="269"/>
      <c r="D54" s="35">
        <v>1</v>
      </c>
      <c r="E54" s="35">
        <v>1</v>
      </c>
      <c r="F54" s="35">
        <v>1</v>
      </c>
      <c r="G54" s="141">
        <v>1</v>
      </c>
    </row>
    <row r="55" spans="1:7" ht="72.599999999999994" customHeight="1" outlineLevel="1" x14ac:dyDescent="0.25">
      <c r="A55" s="49">
        <v>5</v>
      </c>
      <c r="B55" s="268" t="s">
        <v>118</v>
      </c>
      <c r="C55" s="269"/>
      <c r="D55" s="35">
        <v>1</v>
      </c>
      <c r="E55" s="35">
        <v>1</v>
      </c>
      <c r="F55" s="35">
        <v>1</v>
      </c>
      <c r="G55" s="141">
        <v>1</v>
      </c>
    </row>
    <row r="56" spans="1:7" ht="18" customHeight="1" outlineLevel="1" x14ac:dyDescent="0.25">
      <c r="A56" s="49">
        <v>6</v>
      </c>
      <c r="B56" s="268" t="s">
        <v>22</v>
      </c>
      <c r="C56" s="269"/>
      <c r="D56" s="35">
        <v>1</v>
      </c>
      <c r="E56" s="35">
        <v>1</v>
      </c>
      <c r="F56" s="35">
        <v>1</v>
      </c>
      <c r="G56" s="141">
        <v>1</v>
      </c>
    </row>
    <row r="57" spans="1:7" ht="49.9" customHeight="1" outlineLevel="1" x14ac:dyDescent="0.25">
      <c r="A57" s="49">
        <v>7</v>
      </c>
      <c r="B57" s="268" t="s">
        <v>119</v>
      </c>
      <c r="C57" s="269"/>
      <c r="D57" s="35">
        <v>1</v>
      </c>
      <c r="E57" s="35">
        <v>1</v>
      </c>
      <c r="F57" s="35">
        <v>1</v>
      </c>
      <c r="G57" s="141">
        <v>1</v>
      </c>
    </row>
    <row r="58" spans="1:7" ht="50.25" customHeight="1" outlineLevel="1" x14ac:dyDescent="0.25">
      <c r="A58" s="49">
        <v>8</v>
      </c>
      <c r="B58" s="268" t="s">
        <v>120</v>
      </c>
      <c r="C58" s="269"/>
      <c r="D58" s="35">
        <v>1</v>
      </c>
      <c r="E58" s="35">
        <v>1</v>
      </c>
      <c r="F58" s="35">
        <v>1</v>
      </c>
      <c r="G58" s="141">
        <v>1</v>
      </c>
    </row>
    <row r="59" spans="1:7" ht="28.5" customHeight="1" outlineLevel="1" x14ac:dyDescent="0.25">
      <c r="A59" s="49">
        <v>9</v>
      </c>
      <c r="B59" s="268" t="s">
        <v>121</v>
      </c>
      <c r="C59" s="269"/>
      <c r="D59" s="35">
        <v>1</v>
      </c>
      <c r="E59" s="35">
        <v>1</v>
      </c>
      <c r="F59" s="35">
        <v>1</v>
      </c>
      <c r="G59" s="141">
        <v>1</v>
      </c>
    </row>
    <row r="60" spans="1:7" ht="41.45" customHeight="1" outlineLevel="1" x14ac:dyDescent="0.25">
      <c r="A60" s="49">
        <v>10</v>
      </c>
      <c r="B60" s="268" t="s">
        <v>122</v>
      </c>
      <c r="C60" s="269"/>
      <c r="D60" s="35">
        <v>1</v>
      </c>
      <c r="E60" s="35">
        <v>1</v>
      </c>
      <c r="F60" s="35">
        <v>1</v>
      </c>
      <c r="G60" s="141">
        <v>1</v>
      </c>
    </row>
    <row r="61" spans="1:7" ht="27" customHeight="1" outlineLevel="1" x14ac:dyDescent="0.25">
      <c r="A61" s="49">
        <v>11</v>
      </c>
      <c r="B61" s="268" t="s">
        <v>123</v>
      </c>
      <c r="C61" s="269"/>
      <c r="D61" s="35">
        <v>1</v>
      </c>
      <c r="E61" s="35">
        <v>1</v>
      </c>
      <c r="F61" s="35">
        <v>1</v>
      </c>
      <c r="G61" s="141">
        <v>1</v>
      </c>
    </row>
    <row r="62" spans="1:7" ht="27" customHeight="1" outlineLevel="1" x14ac:dyDescent="0.25">
      <c r="A62" s="49">
        <v>12</v>
      </c>
      <c r="B62" s="268" t="s">
        <v>124</v>
      </c>
      <c r="C62" s="269"/>
      <c r="D62" s="35">
        <v>1</v>
      </c>
      <c r="E62" s="35">
        <v>1</v>
      </c>
      <c r="F62" s="35">
        <v>1</v>
      </c>
      <c r="G62" s="141">
        <v>1</v>
      </c>
    </row>
    <row r="63" spans="1:7" ht="39" customHeight="1" outlineLevel="1" x14ac:dyDescent="0.25">
      <c r="A63" s="49">
        <v>13</v>
      </c>
      <c r="B63" s="268" t="s">
        <v>125</v>
      </c>
      <c r="C63" s="269"/>
      <c r="D63" s="35">
        <v>1</v>
      </c>
      <c r="E63" s="35">
        <v>1</v>
      </c>
      <c r="F63" s="35">
        <v>1</v>
      </c>
      <c r="G63" s="141">
        <v>1</v>
      </c>
    </row>
    <row r="64" spans="1:7" ht="40.5" customHeight="1" outlineLevel="1" x14ac:dyDescent="0.25">
      <c r="A64" s="49">
        <v>14</v>
      </c>
      <c r="B64" s="268" t="s">
        <v>126</v>
      </c>
      <c r="C64" s="269"/>
      <c r="D64" s="35">
        <v>1</v>
      </c>
      <c r="E64" s="35">
        <v>1</v>
      </c>
      <c r="F64" s="35">
        <v>1</v>
      </c>
      <c r="G64" s="141">
        <v>1</v>
      </c>
    </row>
    <row r="65" spans="1:7" ht="26.25" customHeight="1" outlineLevel="1" x14ac:dyDescent="0.25">
      <c r="A65" s="49">
        <v>15</v>
      </c>
      <c r="B65" s="268" t="s">
        <v>23</v>
      </c>
      <c r="C65" s="269"/>
      <c r="D65" s="35">
        <v>1</v>
      </c>
      <c r="E65" s="35">
        <v>1</v>
      </c>
      <c r="F65" s="35">
        <v>1</v>
      </c>
      <c r="G65" s="141">
        <v>1</v>
      </c>
    </row>
    <row r="66" spans="1:7" ht="13.9" customHeight="1" outlineLevel="1" x14ac:dyDescent="0.25">
      <c r="A66" s="49">
        <v>16</v>
      </c>
      <c r="B66" s="268" t="s">
        <v>127</v>
      </c>
      <c r="C66" s="269"/>
      <c r="D66" s="35">
        <v>1</v>
      </c>
      <c r="E66" s="35">
        <v>1</v>
      </c>
      <c r="F66" s="35">
        <v>1</v>
      </c>
      <c r="G66" s="141">
        <v>1</v>
      </c>
    </row>
    <row r="67" spans="1:7" ht="24.75" customHeight="1" outlineLevel="1" x14ac:dyDescent="0.25">
      <c r="A67" s="50">
        <v>17</v>
      </c>
      <c r="B67" s="272" t="s">
        <v>78</v>
      </c>
      <c r="C67" s="273"/>
      <c r="D67" s="36">
        <v>1</v>
      </c>
      <c r="E67" s="36">
        <v>1</v>
      </c>
      <c r="F67" s="35">
        <v>1</v>
      </c>
      <c r="G67" s="141">
        <v>1</v>
      </c>
    </row>
    <row r="68" spans="1:7" x14ac:dyDescent="0.25">
      <c r="A68" s="51"/>
      <c r="B68" s="134"/>
      <c r="C68" s="135" t="s">
        <v>8</v>
      </c>
      <c r="D68" s="53">
        <f>SUM(D51:D67)</f>
        <v>17</v>
      </c>
      <c r="E68" s="53">
        <f>SUM(E51:E67)</f>
        <v>17</v>
      </c>
      <c r="F68" s="53">
        <f>SUM(F51:F67)</f>
        <v>17</v>
      </c>
      <c r="G68" s="142">
        <f>SUM(G51:G67)</f>
        <v>17</v>
      </c>
    </row>
    <row r="69" spans="1:7" ht="15" thickBot="1" x14ac:dyDescent="0.3">
      <c r="A69" s="52"/>
      <c r="B69" s="136"/>
      <c r="C69" s="137" t="s">
        <v>9</v>
      </c>
      <c r="D69" s="54">
        <f>D68*'Audit Summary'!$C$13</f>
        <v>0.24791666666666665</v>
      </c>
      <c r="E69" s="54">
        <f>E68*'Audit Summary'!$C$13*0.8</f>
        <v>0.19833333333333333</v>
      </c>
      <c r="F69" s="54">
        <f>F68*'Audit Summary'!$C$13*0.8</f>
        <v>0.19833333333333333</v>
      </c>
      <c r="G69" s="143">
        <f>G68*'Audit Summary'!$C$13*0.8</f>
        <v>0.19833333333333333</v>
      </c>
    </row>
    <row r="70" spans="1:7" x14ac:dyDescent="0.25">
      <c r="A70" s="31" t="s">
        <v>24</v>
      </c>
      <c r="B70" s="32"/>
      <c r="C70" s="33"/>
      <c r="D70" s="37"/>
      <c r="E70" s="37"/>
      <c r="F70" s="37"/>
      <c r="G70" s="144"/>
    </row>
    <row r="71" spans="1:7" ht="61.9" customHeight="1" outlineLevel="1" x14ac:dyDescent="0.25">
      <c r="A71" s="49">
        <v>1</v>
      </c>
      <c r="B71" s="268" t="s">
        <v>128</v>
      </c>
      <c r="C71" s="269"/>
      <c r="D71" s="36">
        <v>1</v>
      </c>
      <c r="E71" s="36">
        <v>1</v>
      </c>
      <c r="F71" s="36">
        <v>1</v>
      </c>
      <c r="G71" s="146">
        <v>1</v>
      </c>
    </row>
    <row r="72" spans="1:7" ht="16.5" customHeight="1" outlineLevel="1" x14ac:dyDescent="0.25">
      <c r="A72" s="49">
        <v>2</v>
      </c>
      <c r="B72" s="268" t="s">
        <v>129</v>
      </c>
      <c r="C72" s="269"/>
      <c r="D72" s="36">
        <v>1</v>
      </c>
      <c r="E72" s="36">
        <v>1</v>
      </c>
      <c r="F72" s="36">
        <v>1</v>
      </c>
      <c r="G72" s="146">
        <v>1</v>
      </c>
    </row>
    <row r="73" spans="1:7" ht="26.45" customHeight="1" outlineLevel="1" x14ac:dyDescent="0.25">
      <c r="A73" s="49">
        <v>3</v>
      </c>
      <c r="B73" s="268" t="s">
        <v>130</v>
      </c>
      <c r="C73" s="269"/>
      <c r="D73" s="36">
        <v>1</v>
      </c>
      <c r="E73" s="36">
        <v>1</v>
      </c>
      <c r="F73" s="36">
        <v>1</v>
      </c>
      <c r="G73" s="146">
        <v>1</v>
      </c>
    </row>
    <row r="74" spans="1:7" ht="40.5" customHeight="1" outlineLevel="1" x14ac:dyDescent="0.25">
      <c r="A74" s="49">
        <v>4</v>
      </c>
      <c r="B74" s="268" t="s">
        <v>131</v>
      </c>
      <c r="C74" s="269"/>
      <c r="D74" s="36">
        <v>1</v>
      </c>
      <c r="E74" s="36">
        <v>1</v>
      </c>
      <c r="F74" s="36">
        <v>1</v>
      </c>
      <c r="G74" s="146">
        <v>1</v>
      </c>
    </row>
    <row r="75" spans="1:7" ht="63.75" customHeight="1" outlineLevel="1" x14ac:dyDescent="0.25">
      <c r="A75" s="49">
        <v>5</v>
      </c>
      <c r="B75" s="268" t="s">
        <v>132</v>
      </c>
      <c r="C75" s="269"/>
      <c r="D75" s="36">
        <v>1</v>
      </c>
      <c r="E75" s="36">
        <v>1</v>
      </c>
      <c r="F75" s="36">
        <v>1</v>
      </c>
      <c r="G75" s="146">
        <v>1</v>
      </c>
    </row>
    <row r="76" spans="1:7" ht="13.9" customHeight="1" outlineLevel="1" x14ac:dyDescent="0.25">
      <c r="A76" s="49">
        <v>6</v>
      </c>
      <c r="B76" s="268" t="s">
        <v>133</v>
      </c>
      <c r="C76" s="269"/>
      <c r="D76" s="36">
        <v>1</v>
      </c>
      <c r="E76" s="36">
        <v>1</v>
      </c>
      <c r="F76" s="36">
        <v>1</v>
      </c>
      <c r="G76" s="146">
        <v>1</v>
      </c>
    </row>
    <row r="77" spans="1:7" ht="27.75" customHeight="1" outlineLevel="1" x14ac:dyDescent="0.25">
      <c r="A77" s="49">
        <v>7</v>
      </c>
      <c r="B77" s="268" t="s">
        <v>134</v>
      </c>
      <c r="C77" s="269"/>
      <c r="D77" s="36">
        <v>1</v>
      </c>
      <c r="E77" s="36">
        <v>1</v>
      </c>
      <c r="F77" s="36">
        <v>1</v>
      </c>
      <c r="G77" s="146">
        <v>1</v>
      </c>
    </row>
    <row r="78" spans="1:7" ht="51" customHeight="1" outlineLevel="1" x14ac:dyDescent="0.25">
      <c r="A78" s="49">
        <v>8</v>
      </c>
      <c r="B78" s="268" t="s">
        <v>135</v>
      </c>
      <c r="C78" s="269"/>
      <c r="D78" s="36">
        <v>1</v>
      </c>
      <c r="E78" s="36">
        <v>1</v>
      </c>
      <c r="F78" s="36">
        <v>1</v>
      </c>
      <c r="G78" s="146">
        <v>1</v>
      </c>
    </row>
    <row r="79" spans="1:7" ht="60.75" customHeight="1" outlineLevel="1" x14ac:dyDescent="0.25">
      <c r="A79" s="49">
        <v>9</v>
      </c>
      <c r="B79" s="268" t="s">
        <v>136</v>
      </c>
      <c r="C79" s="269"/>
      <c r="D79" s="36">
        <v>1</v>
      </c>
      <c r="E79" s="36">
        <v>1</v>
      </c>
      <c r="F79" s="36">
        <v>1</v>
      </c>
      <c r="G79" s="146">
        <v>1</v>
      </c>
    </row>
    <row r="80" spans="1:7" ht="42" customHeight="1" outlineLevel="1" x14ac:dyDescent="0.25">
      <c r="A80" s="49">
        <v>10</v>
      </c>
      <c r="B80" s="268" t="s">
        <v>25</v>
      </c>
      <c r="C80" s="269"/>
      <c r="D80" s="36">
        <v>1</v>
      </c>
      <c r="E80" s="36">
        <v>1</v>
      </c>
      <c r="F80" s="36">
        <v>1</v>
      </c>
      <c r="G80" s="146">
        <v>1</v>
      </c>
    </row>
    <row r="81" spans="1:7" ht="39" customHeight="1" outlineLevel="1" x14ac:dyDescent="0.25">
      <c r="A81" s="49">
        <v>11</v>
      </c>
      <c r="B81" s="268" t="s">
        <v>137</v>
      </c>
      <c r="C81" s="269"/>
      <c r="D81" s="36">
        <v>1</v>
      </c>
      <c r="E81" s="36">
        <v>1</v>
      </c>
      <c r="F81" s="36">
        <v>1</v>
      </c>
      <c r="G81" s="146">
        <v>1</v>
      </c>
    </row>
    <row r="82" spans="1:7" ht="29.25" customHeight="1" outlineLevel="1" x14ac:dyDescent="0.25">
      <c r="A82" s="49">
        <v>12</v>
      </c>
      <c r="B82" s="268" t="s">
        <v>26</v>
      </c>
      <c r="C82" s="269"/>
      <c r="D82" s="36">
        <v>1</v>
      </c>
      <c r="E82" s="36">
        <v>1</v>
      </c>
      <c r="F82" s="36">
        <v>1</v>
      </c>
      <c r="G82" s="146">
        <v>1</v>
      </c>
    </row>
    <row r="83" spans="1:7" ht="40.9" customHeight="1" outlineLevel="1" x14ac:dyDescent="0.25">
      <c r="A83" s="49">
        <v>13</v>
      </c>
      <c r="B83" s="268" t="s">
        <v>27</v>
      </c>
      <c r="C83" s="269"/>
      <c r="D83" s="36">
        <v>1</v>
      </c>
      <c r="E83" s="36">
        <v>1</v>
      </c>
      <c r="F83" s="36">
        <v>1</v>
      </c>
      <c r="G83" s="146">
        <v>1</v>
      </c>
    </row>
    <row r="84" spans="1:7" ht="50.25" customHeight="1" outlineLevel="1" x14ac:dyDescent="0.25">
      <c r="A84" s="49">
        <v>14</v>
      </c>
      <c r="B84" s="268" t="s">
        <v>28</v>
      </c>
      <c r="C84" s="269"/>
      <c r="D84" s="36">
        <v>1</v>
      </c>
      <c r="E84" s="36">
        <v>1</v>
      </c>
      <c r="F84" s="36">
        <v>1</v>
      </c>
      <c r="G84" s="146">
        <v>1</v>
      </c>
    </row>
    <row r="85" spans="1:7" ht="39.75" customHeight="1" outlineLevel="1" x14ac:dyDescent="0.25">
      <c r="A85" s="49">
        <v>15</v>
      </c>
      <c r="B85" s="268" t="s">
        <v>29</v>
      </c>
      <c r="C85" s="269"/>
      <c r="D85" s="36">
        <v>1</v>
      </c>
      <c r="E85" s="36">
        <v>1</v>
      </c>
      <c r="F85" s="36">
        <v>1</v>
      </c>
      <c r="G85" s="146">
        <v>1</v>
      </c>
    </row>
    <row r="86" spans="1:7" ht="60" customHeight="1" outlineLevel="1" x14ac:dyDescent="0.25">
      <c r="A86" s="49">
        <v>16</v>
      </c>
      <c r="B86" s="268" t="s">
        <v>138</v>
      </c>
      <c r="C86" s="269"/>
      <c r="D86" s="36">
        <v>1</v>
      </c>
      <c r="E86" s="36">
        <v>1</v>
      </c>
      <c r="F86" s="36">
        <v>1</v>
      </c>
      <c r="G86" s="146">
        <v>1</v>
      </c>
    </row>
    <row r="87" spans="1:7" ht="39" customHeight="1" outlineLevel="1" x14ac:dyDescent="0.25">
      <c r="A87" s="49">
        <v>17</v>
      </c>
      <c r="B87" s="268" t="s">
        <v>139</v>
      </c>
      <c r="C87" s="269"/>
      <c r="D87" s="36">
        <v>1</v>
      </c>
      <c r="E87" s="36">
        <v>1</v>
      </c>
      <c r="F87" s="36">
        <v>1</v>
      </c>
      <c r="G87" s="146">
        <v>1</v>
      </c>
    </row>
    <row r="88" spans="1:7" ht="89.25" customHeight="1" outlineLevel="1" x14ac:dyDescent="0.25">
      <c r="A88" s="49">
        <v>18</v>
      </c>
      <c r="B88" s="268" t="s">
        <v>140</v>
      </c>
      <c r="C88" s="269"/>
      <c r="D88" s="36">
        <v>1</v>
      </c>
      <c r="E88" s="36">
        <v>1</v>
      </c>
      <c r="F88" s="36">
        <v>1</v>
      </c>
      <c r="G88" s="146">
        <v>1</v>
      </c>
    </row>
    <row r="89" spans="1:7" ht="27" customHeight="1" outlineLevel="1" x14ac:dyDescent="0.25">
      <c r="A89" s="49">
        <v>19</v>
      </c>
      <c r="B89" s="268" t="s">
        <v>30</v>
      </c>
      <c r="C89" s="269"/>
      <c r="D89" s="36">
        <v>1</v>
      </c>
      <c r="E89" s="36">
        <v>1</v>
      </c>
      <c r="F89" s="36">
        <v>1</v>
      </c>
      <c r="G89" s="146">
        <v>1</v>
      </c>
    </row>
    <row r="90" spans="1:7" ht="36.75" customHeight="1" outlineLevel="1" x14ac:dyDescent="0.25">
      <c r="A90" s="49">
        <v>20</v>
      </c>
      <c r="B90" s="268" t="s">
        <v>31</v>
      </c>
      <c r="C90" s="269"/>
      <c r="D90" s="36">
        <v>1</v>
      </c>
      <c r="E90" s="36">
        <v>1</v>
      </c>
      <c r="F90" s="36">
        <v>1</v>
      </c>
      <c r="G90" s="146">
        <v>1</v>
      </c>
    </row>
    <row r="91" spans="1:7" ht="24.75" customHeight="1" outlineLevel="1" x14ac:dyDescent="0.25">
      <c r="A91" s="49">
        <v>21</v>
      </c>
      <c r="B91" s="268" t="s">
        <v>141</v>
      </c>
      <c r="C91" s="269"/>
      <c r="D91" s="36">
        <v>1</v>
      </c>
      <c r="E91" s="36">
        <v>1</v>
      </c>
      <c r="F91" s="36">
        <v>1</v>
      </c>
      <c r="G91" s="146">
        <v>1</v>
      </c>
    </row>
    <row r="92" spans="1:7" ht="27" customHeight="1" outlineLevel="1" x14ac:dyDescent="0.25">
      <c r="A92" s="49">
        <v>22</v>
      </c>
      <c r="B92" s="268" t="s">
        <v>32</v>
      </c>
      <c r="C92" s="269"/>
      <c r="D92" s="36">
        <v>1</v>
      </c>
      <c r="E92" s="36">
        <v>1</v>
      </c>
      <c r="F92" s="36">
        <v>1</v>
      </c>
      <c r="G92" s="146">
        <v>1</v>
      </c>
    </row>
    <row r="93" spans="1:7" ht="51.75" customHeight="1" outlineLevel="1" x14ac:dyDescent="0.25">
      <c r="A93" s="49">
        <v>23</v>
      </c>
      <c r="B93" s="268" t="s">
        <v>33</v>
      </c>
      <c r="C93" s="269"/>
      <c r="D93" s="36">
        <v>1</v>
      </c>
      <c r="E93" s="36">
        <v>1</v>
      </c>
      <c r="F93" s="36">
        <v>1</v>
      </c>
      <c r="G93" s="146">
        <v>1</v>
      </c>
    </row>
    <row r="94" spans="1:7" ht="51" customHeight="1" outlineLevel="1" x14ac:dyDescent="0.25">
      <c r="A94" s="49">
        <v>24</v>
      </c>
      <c r="B94" s="268" t="s">
        <v>142</v>
      </c>
      <c r="C94" s="269"/>
      <c r="D94" s="36">
        <v>1</v>
      </c>
      <c r="E94" s="36">
        <v>1</v>
      </c>
      <c r="F94" s="36">
        <v>1</v>
      </c>
      <c r="G94" s="146">
        <v>1</v>
      </c>
    </row>
    <row r="95" spans="1:7" ht="42.6" customHeight="1" outlineLevel="1" x14ac:dyDescent="0.25">
      <c r="A95" s="49">
        <v>25</v>
      </c>
      <c r="B95" s="268" t="s">
        <v>143</v>
      </c>
      <c r="C95" s="269"/>
      <c r="D95" s="36">
        <v>1</v>
      </c>
      <c r="E95" s="36">
        <v>1</v>
      </c>
      <c r="F95" s="36">
        <v>1</v>
      </c>
      <c r="G95" s="146">
        <v>1</v>
      </c>
    </row>
    <row r="96" spans="1:7" ht="17.25" customHeight="1" outlineLevel="1" x14ac:dyDescent="0.25">
      <c r="A96" s="49">
        <v>26</v>
      </c>
      <c r="B96" s="268" t="s">
        <v>34</v>
      </c>
      <c r="C96" s="269"/>
      <c r="D96" s="36">
        <v>1</v>
      </c>
      <c r="E96" s="36">
        <v>1</v>
      </c>
      <c r="F96" s="36">
        <v>1</v>
      </c>
      <c r="G96" s="146">
        <v>1</v>
      </c>
    </row>
    <row r="97" spans="1:7" ht="36.75" customHeight="1" outlineLevel="1" x14ac:dyDescent="0.25">
      <c r="A97" s="49">
        <v>27</v>
      </c>
      <c r="B97" s="268" t="s">
        <v>144</v>
      </c>
      <c r="C97" s="269"/>
      <c r="D97" s="36">
        <v>1</v>
      </c>
      <c r="E97" s="36">
        <v>1</v>
      </c>
      <c r="F97" s="36">
        <v>1</v>
      </c>
      <c r="G97" s="146">
        <v>1</v>
      </c>
    </row>
    <row r="98" spans="1:7" ht="26.25" customHeight="1" outlineLevel="1" x14ac:dyDescent="0.25">
      <c r="A98" s="49">
        <v>28</v>
      </c>
      <c r="B98" s="268" t="s">
        <v>145</v>
      </c>
      <c r="C98" s="269"/>
      <c r="D98" s="36">
        <v>1</v>
      </c>
      <c r="E98" s="36">
        <v>1</v>
      </c>
      <c r="F98" s="36">
        <v>1</v>
      </c>
      <c r="G98" s="146">
        <v>1</v>
      </c>
    </row>
    <row r="99" spans="1:7" ht="37.5" customHeight="1" outlineLevel="1" x14ac:dyDescent="0.25">
      <c r="A99" s="50">
        <v>29</v>
      </c>
      <c r="B99" s="272" t="s">
        <v>35</v>
      </c>
      <c r="C99" s="273"/>
      <c r="D99" s="36">
        <v>1</v>
      </c>
      <c r="E99" s="36">
        <v>1</v>
      </c>
      <c r="F99" s="36">
        <v>1</v>
      </c>
      <c r="G99" s="146">
        <v>1</v>
      </c>
    </row>
    <row r="100" spans="1:7" x14ac:dyDescent="0.25">
      <c r="A100" s="51"/>
      <c r="B100" s="134"/>
      <c r="C100" s="135" t="s">
        <v>8</v>
      </c>
      <c r="D100" s="53">
        <f>SUM(D71:D99)</f>
        <v>29</v>
      </c>
      <c r="E100" s="53">
        <f>SUM(E71:E99)</f>
        <v>29</v>
      </c>
      <c r="F100" s="53">
        <f>SUM(F71:F99)</f>
        <v>29</v>
      </c>
      <c r="G100" s="142">
        <f>SUM(G71:G99)</f>
        <v>29</v>
      </c>
    </row>
    <row r="101" spans="1:7" ht="15" thickBot="1" x14ac:dyDescent="0.3">
      <c r="A101" s="52"/>
      <c r="B101" s="136"/>
      <c r="C101" s="137" t="s">
        <v>9</v>
      </c>
      <c r="D101" s="54">
        <f>D100*'Audit Summary'!$C$14</f>
        <v>0.88611111111111107</v>
      </c>
      <c r="E101" s="54">
        <f>E100*'Audit Summary'!$C$14*0.8</f>
        <v>0.7088888888888889</v>
      </c>
      <c r="F101" s="54">
        <f>F100*'Audit Summary'!$C$14*0.8</f>
        <v>0.7088888888888889</v>
      </c>
      <c r="G101" s="143">
        <f>G100*'Audit Summary'!$C$14*0.8</f>
        <v>0.7088888888888889</v>
      </c>
    </row>
    <row r="102" spans="1:7" x14ac:dyDescent="0.25">
      <c r="A102" s="39" t="s">
        <v>36</v>
      </c>
      <c r="B102" s="40"/>
      <c r="C102" s="41"/>
      <c r="D102" s="42"/>
      <c r="E102" s="42"/>
      <c r="F102" s="42"/>
      <c r="G102" s="147"/>
    </row>
    <row r="103" spans="1:7" ht="50.45" customHeight="1" outlineLevel="1" x14ac:dyDescent="0.25">
      <c r="A103" s="55">
        <v>1</v>
      </c>
      <c r="B103" s="278" t="s">
        <v>146</v>
      </c>
      <c r="C103" s="278"/>
      <c r="D103" s="46">
        <v>1</v>
      </c>
      <c r="E103" s="43">
        <v>1</v>
      </c>
      <c r="F103" s="43">
        <v>1</v>
      </c>
      <c r="G103" s="148">
        <v>1</v>
      </c>
    </row>
    <row r="104" spans="1:7" ht="13.9" customHeight="1" outlineLevel="1" x14ac:dyDescent="0.25">
      <c r="A104" s="55">
        <v>2</v>
      </c>
      <c r="B104" s="278" t="s">
        <v>37</v>
      </c>
      <c r="C104" s="278"/>
      <c r="D104" s="46">
        <v>1</v>
      </c>
      <c r="E104" s="43">
        <v>1</v>
      </c>
      <c r="F104" s="43">
        <v>1</v>
      </c>
      <c r="G104" s="148">
        <v>1</v>
      </c>
    </row>
    <row r="105" spans="1:7" ht="24.75" customHeight="1" outlineLevel="1" x14ac:dyDescent="0.25">
      <c r="A105" s="55">
        <v>3</v>
      </c>
      <c r="B105" s="278" t="s">
        <v>38</v>
      </c>
      <c r="C105" s="278"/>
      <c r="D105" s="46">
        <v>1</v>
      </c>
      <c r="E105" s="43">
        <v>1</v>
      </c>
      <c r="F105" s="43">
        <v>1</v>
      </c>
      <c r="G105" s="148">
        <v>1</v>
      </c>
    </row>
    <row r="106" spans="1:7" ht="28.9" customHeight="1" outlineLevel="1" x14ac:dyDescent="0.25">
      <c r="A106" s="55">
        <v>4</v>
      </c>
      <c r="B106" s="278" t="s">
        <v>147</v>
      </c>
      <c r="C106" s="278"/>
      <c r="D106" s="46">
        <v>1</v>
      </c>
      <c r="E106" s="43">
        <v>1</v>
      </c>
      <c r="F106" s="43">
        <v>1</v>
      </c>
      <c r="G106" s="148">
        <v>1</v>
      </c>
    </row>
    <row r="107" spans="1:7" ht="16.149999999999999" customHeight="1" outlineLevel="1" x14ac:dyDescent="0.25">
      <c r="A107" s="55">
        <v>5</v>
      </c>
      <c r="B107" s="278" t="s">
        <v>148</v>
      </c>
      <c r="C107" s="278"/>
      <c r="D107" s="46">
        <v>1</v>
      </c>
      <c r="E107" s="43">
        <v>1</v>
      </c>
      <c r="F107" s="43">
        <v>1</v>
      </c>
      <c r="G107" s="148">
        <v>1</v>
      </c>
    </row>
    <row r="108" spans="1:7" ht="49.9" customHeight="1" outlineLevel="1" x14ac:dyDescent="0.25">
      <c r="A108" s="55">
        <v>6</v>
      </c>
      <c r="B108" s="278" t="s">
        <v>149</v>
      </c>
      <c r="C108" s="278"/>
      <c r="D108" s="46">
        <v>1</v>
      </c>
      <c r="E108" s="43">
        <v>1</v>
      </c>
      <c r="F108" s="43">
        <v>1</v>
      </c>
      <c r="G108" s="148">
        <v>1</v>
      </c>
    </row>
    <row r="109" spans="1:7" ht="17.45" customHeight="1" outlineLevel="1" x14ac:dyDescent="0.25">
      <c r="A109" s="55">
        <v>7</v>
      </c>
      <c r="B109" s="278" t="s">
        <v>150</v>
      </c>
      <c r="C109" s="278"/>
      <c r="D109" s="46">
        <v>1</v>
      </c>
      <c r="E109" s="43">
        <v>1</v>
      </c>
      <c r="F109" s="43">
        <v>1</v>
      </c>
      <c r="G109" s="148">
        <v>1</v>
      </c>
    </row>
    <row r="110" spans="1:7" ht="27" customHeight="1" outlineLevel="1" x14ac:dyDescent="0.25">
      <c r="A110" s="55">
        <v>8</v>
      </c>
      <c r="B110" s="278" t="s">
        <v>39</v>
      </c>
      <c r="C110" s="278"/>
      <c r="D110" s="46">
        <v>1</v>
      </c>
      <c r="E110" s="43">
        <v>1</v>
      </c>
      <c r="F110" s="43">
        <v>1</v>
      </c>
      <c r="G110" s="148">
        <v>1</v>
      </c>
    </row>
    <row r="111" spans="1:7" ht="28.9" customHeight="1" outlineLevel="1" x14ac:dyDescent="0.25">
      <c r="A111" s="55">
        <v>9</v>
      </c>
      <c r="B111" s="278" t="s">
        <v>151</v>
      </c>
      <c r="C111" s="278"/>
      <c r="D111" s="46">
        <v>1</v>
      </c>
      <c r="E111" s="43">
        <v>1</v>
      </c>
      <c r="F111" s="43">
        <v>1</v>
      </c>
      <c r="G111" s="148">
        <v>1</v>
      </c>
    </row>
    <row r="112" spans="1:7" ht="51.6" customHeight="1" outlineLevel="1" x14ac:dyDescent="0.25">
      <c r="A112" s="55">
        <v>10</v>
      </c>
      <c r="B112" s="278" t="s">
        <v>152</v>
      </c>
      <c r="C112" s="278"/>
      <c r="D112" s="46">
        <v>1</v>
      </c>
      <c r="E112" s="43">
        <v>1</v>
      </c>
      <c r="F112" s="43">
        <v>1</v>
      </c>
      <c r="G112" s="148">
        <v>1</v>
      </c>
    </row>
    <row r="113" spans="1:7" ht="36" customHeight="1" outlineLevel="1" x14ac:dyDescent="0.25">
      <c r="A113" s="55">
        <v>11</v>
      </c>
      <c r="B113" s="278" t="s">
        <v>153</v>
      </c>
      <c r="C113" s="278"/>
      <c r="D113" s="46">
        <v>1</v>
      </c>
      <c r="E113" s="43">
        <v>1</v>
      </c>
      <c r="F113" s="43">
        <v>1</v>
      </c>
      <c r="G113" s="148">
        <v>1</v>
      </c>
    </row>
    <row r="114" spans="1:7" ht="17.45" customHeight="1" outlineLevel="1" x14ac:dyDescent="0.25">
      <c r="A114" s="55">
        <v>12</v>
      </c>
      <c r="B114" s="278" t="s">
        <v>154</v>
      </c>
      <c r="C114" s="278"/>
      <c r="D114" s="46">
        <v>1</v>
      </c>
      <c r="E114" s="43">
        <v>1</v>
      </c>
      <c r="F114" s="43">
        <v>1</v>
      </c>
      <c r="G114" s="148">
        <v>1</v>
      </c>
    </row>
    <row r="115" spans="1:7" ht="47.45" customHeight="1" outlineLevel="1" x14ac:dyDescent="0.25">
      <c r="A115" s="55">
        <v>13</v>
      </c>
      <c r="B115" s="278" t="s">
        <v>155</v>
      </c>
      <c r="C115" s="278"/>
      <c r="D115" s="46">
        <v>1</v>
      </c>
      <c r="E115" s="43">
        <v>1</v>
      </c>
      <c r="F115" s="43">
        <v>1</v>
      </c>
      <c r="G115" s="148">
        <v>1</v>
      </c>
    </row>
    <row r="116" spans="1:7" outlineLevel="1" x14ac:dyDescent="0.25">
      <c r="A116" s="55">
        <v>14</v>
      </c>
      <c r="B116" s="278" t="s">
        <v>156</v>
      </c>
      <c r="C116" s="278"/>
      <c r="D116" s="46">
        <v>1</v>
      </c>
      <c r="E116" s="43">
        <v>1</v>
      </c>
      <c r="F116" s="43">
        <v>1</v>
      </c>
      <c r="G116" s="148">
        <v>1</v>
      </c>
    </row>
    <row r="117" spans="1:7" ht="31.9" customHeight="1" outlineLevel="1" x14ac:dyDescent="0.25">
      <c r="A117" s="55">
        <v>15</v>
      </c>
      <c r="B117" s="278" t="s">
        <v>40</v>
      </c>
      <c r="C117" s="278"/>
      <c r="D117" s="46">
        <v>1</v>
      </c>
      <c r="E117" s="43">
        <v>1</v>
      </c>
      <c r="F117" s="43">
        <v>1</v>
      </c>
      <c r="G117" s="148">
        <v>1</v>
      </c>
    </row>
    <row r="118" spans="1:7" ht="25.9" customHeight="1" outlineLevel="1" x14ac:dyDescent="0.25">
      <c r="A118" s="55">
        <v>16</v>
      </c>
      <c r="B118" s="282" t="s">
        <v>41</v>
      </c>
      <c r="C118" s="282"/>
      <c r="D118" s="47">
        <v>1</v>
      </c>
      <c r="E118" s="48">
        <v>1</v>
      </c>
      <c r="F118" s="48">
        <v>1</v>
      </c>
      <c r="G118" s="149">
        <v>1</v>
      </c>
    </row>
    <row r="119" spans="1:7" ht="14.45" customHeight="1" x14ac:dyDescent="0.25">
      <c r="A119" s="279" t="s">
        <v>8</v>
      </c>
      <c r="B119" s="280"/>
      <c r="C119" s="281"/>
      <c r="D119" s="59">
        <f>SUM(D103:D118)</f>
        <v>16</v>
      </c>
      <c r="E119" s="53">
        <f>SUM(E103:E118)</f>
        <v>16</v>
      </c>
      <c r="F119" s="53">
        <f>SUM(F103:F118)</f>
        <v>16</v>
      </c>
      <c r="G119" s="142">
        <f>SUM(G103:G118)</f>
        <v>16</v>
      </c>
    </row>
    <row r="120" spans="1:7" ht="15" thickBot="1" x14ac:dyDescent="0.3">
      <c r="A120" s="56"/>
      <c r="B120" s="57"/>
      <c r="C120" s="58" t="s">
        <v>9</v>
      </c>
      <c r="D120" s="54">
        <f>D119*'Audit Summary'!$C$15</f>
        <v>0.16666666666666666</v>
      </c>
      <c r="E120" s="54">
        <f>E119*'Audit Summary'!$C$15*0.8</f>
        <v>0.13333333333333333</v>
      </c>
      <c r="F120" s="54">
        <f>F119*'Audit Summary'!$C$15*0.8</f>
        <v>0.13333333333333333</v>
      </c>
      <c r="G120" s="143">
        <f>G119*'Audit Summary'!$C$15*0.8</f>
        <v>0.13333333333333333</v>
      </c>
    </row>
    <row r="121" spans="1:7" ht="14.45" customHeight="1" x14ac:dyDescent="0.25">
      <c r="A121" s="292" t="s">
        <v>90</v>
      </c>
      <c r="B121" s="292"/>
      <c r="C121" s="293"/>
      <c r="D121" s="126">
        <f>D19+D25+D44+D49+D69+D101+D120</f>
        <v>2.1236111111111109</v>
      </c>
      <c r="E121" s="126">
        <f>E19+E25+E44+E49+E69+E101+E120</f>
        <v>1.6988888888888889</v>
      </c>
      <c r="F121" s="126">
        <f>F19+F25+F44+F49+F69+F101+F120</f>
        <v>1.6988888888888889</v>
      </c>
      <c r="G121" s="126">
        <f>G19+G25+G44+G49+G69+G101+G120</f>
        <v>1.6988888888888889</v>
      </c>
    </row>
    <row r="122" spans="1:7" s="125" customFormat="1" ht="7.15" customHeight="1" x14ac:dyDescent="0.25">
      <c r="A122" s="129"/>
      <c r="B122" s="129"/>
      <c r="C122" s="130"/>
      <c r="D122" s="131"/>
      <c r="E122" s="131"/>
      <c r="F122" s="131"/>
      <c r="G122" s="131"/>
    </row>
    <row r="123" spans="1:7" ht="27.6" customHeight="1" x14ac:dyDescent="0.25">
      <c r="A123" s="290" t="s">
        <v>84</v>
      </c>
      <c r="B123" s="290"/>
      <c r="C123" s="291"/>
      <c r="D123" s="127"/>
      <c r="E123" s="128"/>
      <c r="F123" s="128"/>
      <c r="G123" s="128"/>
    </row>
    <row r="124" spans="1:7" s="125" customFormat="1" ht="7.15" customHeight="1" x14ac:dyDescent="0.25">
      <c r="A124" s="129"/>
      <c r="B124" s="129"/>
      <c r="C124" s="130"/>
      <c r="D124" s="131"/>
      <c r="E124" s="131"/>
      <c r="F124" s="131"/>
      <c r="G124" s="131"/>
    </row>
    <row r="125" spans="1:7" ht="14.45" customHeight="1" x14ac:dyDescent="0.25">
      <c r="A125" s="280" t="s">
        <v>94</v>
      </c>
      <c r="B125" s="280"/>
      <c r="C125" s="281"/>
      <c r="D125" s="107"/>
      <c r="E125" s="108"/>
      <c r="F125" s="108"/>
      <c r="G125" s="108"/>
    </row>
    <row r="126" spans="1:7" ht="14.45" customHeight="1" x14ac:dyDescent="0.25">
      <c r="A126" s="286" t="s">
        <v>91</v>
      </c>
      <c r="B126" s="286"/>
      <c r="C126" s="287"/>
      <c r="D126" s="133">
        <f>IF(D125&lt;0,CONCATENATE("- ",TEXT((D121+D123)*ABS(D125),"hh:mm")),(D121+D123)*D125)</f>
        <v>0</v>
      </c>
      <c r="E126" s="133">
        <f t="shared" ref="E126:G126" si="0">IF(E125&lt;0,CONCATENATE("- ",TEXT((E121+E123)*ABS(E125),"hh:mm")),(E121+E123)*E125)</f>
        <v>0</v>
      </c>
      <c r="F126" s="133">
        <f t="shared" si="0"/>
        <v>0</v>
      </c>
      <c r="G126" s="133">
        <f t="shared" si="0"/>
        <v>0</v>
      </c>
    </row>
    <row r="127" spans="1:7" s="125" customFormat="1" ht="7.15" customHeight="1" x14ac:dyDescent="0.25">
      <c r="A127" s="129"/>
      <c r="B127" s="129"/>
      <c r="C127" s="130"/>
      <c r="D127" s="131"/>
      <c r="E127" s="131"/>
      <c r="F127" s="131"/>
      <c r="G127" s="131"/>
    </row>
    <row r="128" spans="1:7" ht="14.45" customHeight="1" x14ac:dyDescent="0.25">
      <c r="A128" s="288" t="s">
        <v>89</v>
      </c>
      <c r="B128" s="288"/>
      <c r="C128" s="289"/>
      <c r="D128" s="106">
        <f>(D121+D123)*(1+D125)</f>
        <v>2.1236111111111109</v>
      </c>
      <c r="E128" s="106">
        <f t="shared" ref="E128:G128" si="1">(E121+E123)*(1+E125)</f>
        <v>1.6988888888888889</v>
      </c>
      <c r="F128" s="106">
        <f t="shared" si="1"/>
        <v>1.6988888888888889</v>
      </c>
      <c r="G128" s="106">
        <f t="shared" si="1"/>
        <v>1.6988888888888889</v>
      </c>
    </row>
    <row r="129" spans="1:7" x14ac:dyDescent="0.25">
      <c r="A129" s="26"/>
      <c r="B129" s="26"/>
      <c r="C129" s="45"/>
      <c r="D129" s="44"/>
      <c r="E129" s="44"/>
      <c r="F129" s="44"/>
      <c r="G129" s="44"/>
    </row>
    <row r="130" spans="1:7" x14ac:dyDescent="0.25">
      <c r="A130" s="284" t="s">
        <v>65</v>
      </c>
      <c r="B130" s="284"/>
      <c r="C130" s="284"/>
      <c r="D130" s="284"/>
      <c r="E130" s="284"/>
      <c r="F130" s="284"/>
      <c r="G130" s="284"/>
    </row>
    <row r="131" spans="1:7" ht="48.75" thickBot="1" x14ac:dyDescent="0.3">
      <c r="A131" s="112"/>
      <c r="B131" s="112"/>
      <c r="C131" s="112"/>
      <c r="D131" s="113" t="s">
        <v>93</v>
      </c>
      <c r="E131" s="114" t="s">
        <v>63</v>
      </c>
      <c r="F131" s="114" t="s">
        <v>64</v>
      </c>
      <c r="G131" s="114" t="s">
        <v>80</v>
      </c>
    </row>
    <row r="132" spans="1:7" ht="15.75" hidden="1" thickBot="1" x14ac:dyDescent="0.3">
      <c r="A132" s="274" t="s">
        <v>69</v>
      </c>
      <c r="B132" s="275"/>
      <c r="C132" s="115" t="s">
        <v>62</v>
      </c>
      <c r="D132" s="116">
        <f>INT(D128*3)</f>
        <v>6</v>
      </c>
      <c r="E132" s="116">
        <f t="shared" ref="E132:G132" si="2">INT(E128*3)</f>
        <v>5</v>
      </c>
      <c r="F132" s="116">
        <f t="shared" si="2"/>
        <v>5</v>
      </c>
      <c r="G132" s="116">
        <f t="shared" si="2"/>
        <v>5</v>
      </c>
    </row>
    <row r="133" spans="1:7" ht="15.75" hidden="1" thickBot="1" x14ac:dyDescent="0.3">
      <c r="A133" s="276"/>
      <c r="B133" s="277"/>
      <c r="C133" s="117" t="s">
        <v>61</v>
      </c>
      <c r="D133" s="118">
        <f>(ROUND(((D128-D132/3)*24),0))</f>
        <v>3</v>
      </c>
      <c r="E133" s="118">
        <f t="shared" ref="E133:G133" si="3">(ROUND(((E128-E132/3)*24),0))</f>
        <v>1</v>
      </c>
      <c r="F133" s="118">
        <f t="shared" si="3"/>
        <v>1</v>
      </c>
      <c r="G133" s="118">
        <f t="shared" si="3"/>
        <v>1</v>
      </c>
    </row>
    <row r="134" spans="1:7" ht="15" hidden="1" thickBot="1" x14ac:dyDescent="0.3">
      <c r="A134" s="112"/>
      <c r="B134" s="112"/>
      <c r="C134" s="112"/>
      <c r="D134" s="119"/>
      <c r="E134" s="119"/>
      <c r="F134" s="119"/>
      <c r="G134" s="119"/>
    </row>
    <row r="135" spans="1:7" ht="28.15" customHeight="1" thickBot="1" x14ac:dyDescent="0.3">
      <c r="A135" s="120"/>
      <c r="B135" s="121"/>
      <c r="C135" s="122" t="s">
        <v>85</v>
      </c>
      <c r="D135" s="123" t="str">
        <f>CONCATENATE(D132," days + ",D133," hours")</f>
        <v>6 days + 3 hours</v>
      </c>
      <c r="E135" s="123" t="str">
        <f>CONCATENATE(E132," days + ",E133," hours")</f>
        <v>5 days + 1 hours</v>
      </c>
      <c r="F135" s="123" t="str">
        <f>CONCATENATE(F132," days + ",F133," hours")</f>
        <v>5 days + 1 hours</v>
      </c>
      <c r="G135" s="150" t="str">
        <f>CONCATENATE(G132," days + ",G133," hours")</f>
        <v>5 days + 1 hours</v>
      </c>
    </row>
    <row r="137" spans="1:7" ht="16.5" x14ac:dyDescent="0.25">
      <c r="A137" s="124" t="s">
        <v>95</v>
      </c>
    </row>
  </sheetData>
  <sheetProtection selectLockedCells="1"/>
  <mergeCells count="106">
    <mergeCell ref="D4:G4"/>
    <mergeCell ref="A130:G130"/>
    <mergeCell ref="B96:C96"/>
    <mergeCell ref="B85:C85"/>
    <mergeCell ref="B86:C86"/>
    <mergeCell ref="B87:C87"/>
    <mergeCell ref="B72:C72"/>
    <mergeCell ref="B71:C71"/>
    <mergeCell ref="A1:B1"/>
    <mergeCell ref="A2:B2"/>
    <mergeCell ref="A3:B3"/>
    <mergeCell ref="B11:C11"/>
    <mergeCell ref="B12:C12"/>
    <mergeCell ref="A125:C125"/>
    <mergeCell ref="A126:C126"/>
    <mergeCell ref="A128:C128"/>
    <mergeCell ref="A123:C123"/>
    <mergeCell ref="A121:C121"/>
    <mergeCell ref="B93:C93"/>
    <mergeCell ref="B94:C94"/>
    <mergeCell ref="B95:C95"/>
    <mergeCell ref="B84:C84"/>
    <mergeCell ref="B73:C73"/>
    <mergeCell ref="B74:C74"/>
    <mergeCell ref="A132:B133"/>
    <mergeCell ref="B111:C111"/>
    <mergeCell ref="B105:C105"/>
    <mergeCell ref="B106:C106"/>
    <mergeCell ref="B107:C107"/>
    <mergeCell ref="B108:C108"/>
    <mergeCell ref="B109:C109"/>
    <mergeCell ref="B110:C110"/>
    <mergeCell ref="B97:C97"/>
    <mergeCell ref="B98:C98"/>
    <mergeCell ref="B99:C99"/>
    <mergeCell ref="B103:C103"/>
    <mergeCell ref="B104:C104"/>
    <mergeCell ref="A119:C119"/>
    <mergeCell ref="B118:C118"/>
    <mergeCell ref="B112:C112"/>
    <mergeCell ref="B113:C113"/>
    <mergeCell ref="B114:C114"/>
    <mergeCell ref="B115:C115"/>
    <mergeCell ref="B116:C116"/>
    <mergeCell ref="B117:C117"/>
    <mergeCell ref="B88:C88"/>
    <mergeCell ref="B89:C89"/>
    <mergeCell ref="B90:C90"/>
    <mergeCell ref="B91:C91"/>
    <mergeCell ref="B92:C92"/>
    <mergeCell ref="B63:C63"/>
    <mergeCell ref="B64:C64"/>
    <mergeCell ref="B65:C65"/>
    <mergeCell ref="B66:C66"/>
    <mergeCell ref="B67:C67"/>
    <mergeCell ref="B75:C75"/>
    <mergeCell ref="B76:C76"/>
    <mergeCell ref="B77:C77"/>
    <mergeCell ref="B78:C78"/>
    <mergeCell ref="B79:C79"/>
    <mergeCell ref="B80:C80"/>
    <mergeCell ref="B81:C81"/>
    <mergeCell ref="B82:C82"/>
    <mergeCell ref="B83:C83"/>
    <mergeCell ref="B58:C58"/>
    <mergeCell ref="B59:C59"/>
    <mergeCell ref="B60:C60"/>
    <mergeCell ref="B61:C61"/>
    <mergeCell ref="B62:C62"/>
    <mergeCell ref="B57:C57"/>
    <mergeCell ref="B40:C40"/>
    <mergeCell ref="B41:C41"/>
    <mergeCell ref="B42:C42"/>
    <mergeCell ref="B46:C46"/>
    <mergeCell ref="B47:C47"/>
    <mergeCell ref="B51:C51"/>
    <mergeCell ref="B52:C52"/>
    <mergeCell ref="B53:C53"/>
    <mergeCell ref="B54:C54"/>
    <mergeCell ref="B55:C55"/>
    <mergeCell ref="B56:C56"/>
    <mergeCell ref="B39:C39"/>
    <mergeCell ref="B28:C28"/>
    <mergeCell ref="B29:C29"/>
    <mergeCell ref="B30:C30"/>
    <mergeCell ref="B31:C31"/>
    <mergeCell ref="B32:C32"/>
    <mergeCell ref="B33:C33"/>
    <mergeCell ref="B34:C34"/>
    <mergeCell ref="B35:C35"/>
    <mergeCell ref="B36:C36"/>
    <mergeCell ref="B37:C37"/>
    <mergeCell ref="B38:C38"/>
    <mergeCell ref="B27:C27"/>
    <mergeCell ref="B7:C7"/>
    <mergeCell ref="B8:C8"/>
    <mergeCell ref="B9:C9"/>
    <mergeCell ref="B10:C10"/>
    <mergeCell ref="B17:C17"/>
    <mergeCell ref="B21:C21"/>
    <mergeCell ref="B22:C22"/>
    <mergeCell ref="B23:C23"/>
    <mergeCell ref="B13:C13"/>
    <mergeCell ref="B14:C14"/>
    <mergeCell ref="B15:C15"/>
    <mergeCell ref="B16:C16"/>
  </mergeCells>
  <pageMargins left="0.23622047244094491" right="0.23622047244094491" top="0.55118110236220474" bottom="0.55118110236220474" header="0.31496062992125984" footer="0.31496062992125984"/>
  <pageSetup scale="90" fitToHeight="9" orientation="landscape" r:id="rId1"/>
  <headerFooter>
    <oddHeader>&amp;CMDSAP AUDIT DURATION CALCULATION SPREADSHEET&amp;R(for Audit Model version 2013, 
reflecting ISO 13485:2003)</oddHeader>
    <oddFooter>&amp;L&amp;F&amp;RPage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O18"/>
  <sheetViews>
    <sheetView workbookViewId="0">
      <selection activeCell="A2" sqref="A2"/>
    </sheetView>
  </sheetViews>
  <sheetFormatPr defaultRowHeight="15" x14ac:dyDescent="0.25"/>
  <sheetData>
    <row r="1" spans="1:15" x14ac:dyDescent="0.25">
      <c r="A1" s="294" t="s">
        <v>73</v>
      </c>
      <c r="B1" s="294"/>
      <c r="C1" s="294"/>
      <c r="D1" s="294"/>
      <c r="E1" s="294"/>
      <c r="F1" s="294"/>
      <c r="G1" s="294"/>
      <c r="H1" s="294"/>
      <c r="I1" s="294"/>
      <c r="J1" s="294"/>
      <c r="K1" s="294"/>
      <c r="L1" s="294"/>
      <c r="M1" s="294"/>
      <c r="N1" s="306"/>
      <c r="O1" s="306"/>
    </row>
    <row r="4" spans="1:15" x14ac:dyDescent="0.25">
      <c r="A4" s="138" t="s">
        <v>160</v>
      </c>
    </row>
    <row r="6" spans="1:15" x14ac:dyDescent="0.25">
      <c r="A6" s="1" t="s">
        <v>58</v>
      </c>
    </row>
    <row r="7" spans="1:15" x14ac:dyDescent="0.25">
      <c r="A7" t="s">
        <v>60</v>
      </c>
    </row>
    <row r="8" spans="1:15" x14ac:dyDescent="0.25">
      <c r="A8" t="s">
        <v>76</v>
      </c>
    </row>
    <row r="10" spans="1:15" x14ac:dyDescent="0.25">
      <c r="A10" s="1" t="s">
        <v>59</v>
      </c>
    </row>
    <row r="11" spans="1:15" x14ac:dyDescent="0.25">
      <c r="A11" t="s">
        <v>71</v>
      </c>
    </row>
    <row r="12" spans="1:15" x14ac:dyDescent="0.25">
      <c r="B12" t="s">
        <v>66</v>
      </c>
    </row>
    <row r="13" spans="1:15" x14ac:dyDescent="0.25">
      <c r="B13" t="s">
        <v>67</v>
      </c>
    </row>
    <row r="14" spans="1:15" x14ac:dyDescent="0.25">
      <c r="B14" t="s">
        <v>74</v>
      </c>
    </row>
    <row r="16" spans="1:15" x14ac:dyDescent="0.25">
      <c r="A16" t="s">
        <v>72</v>
      </c>
    </row>
    <row r="17" spans="1:2" x14ac:dyDescent="0.25">
      <c r="A17" t="s">
        <v>159</v>
      </c>
      <c r="B17" s="1"/>
    </row>
    <row r="18" spans="1:2" x14ac:dyDescent="0.25">
      <c r="B18" s="1"/>
    </row>
  </sheetData>
  <mergeCells count="1">
    <mergeCell ref="A1:M1"/>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6"/>
  <sheetViews>
    <sheetView workbookViewId="0">
      <selection activeCell="D3" sqref="D3:H10"/>
    </sheetView>
  </sheetViews>
  <sheetFormatPr defaultRowHeight="15" x14ac:dyDescent="0.25"/>
  <cols>
    <col min="9" max="9" width="14.7109375" customWidth="1"/>
  </cols>
  <sheetData>
    <row r="1" spans="1:15" x14ac:dyDescent="0.25">
      <c r="A1" s="151"/>
      <c r="B1" s="151"/>
      <c r="C1" s="151"/>
      <c r="D1" s="151"/>
      <c r="E1" s="151"/>
      <c r="F1" s="151"/>
      <c r="G1" s="151"/>
      <c r="H1" s="151"/>
      <c r="I1" s="151"/>
      <c r="J1" s="151"/>
      <c r="K1" s="151"/>
      <c r="L1" s="151"/>
      <c r="M1" s="151"/>
      <c r="N1" s="151"/>
      <c r="O1" s="151"/>
    </row>
    <row r="2" spans="1:15" x14ac:dyDescent="0.25">
      <c r="A2" s="151"/>
      <c r="B2" s="151"/>
      <c r="C2" s="151"/>
      <c r="D2" s="151"/>
      <c r="E2" s="151"/>
      <c r="F2" s="151"/>
      <c r="G2" s="151"/>
      <c r="H2" s="151"/>
      <c r="I2" s="151"/>
      <c r="J2" s="151"/>
      <c r="K2" s="295" t="s">
        <v>162</v>
      </c>
      <c r="L2" s="296"/>
      <c r="M2" s="296"/>
      <c r="N2" s="296"/>
      <c r="O2" s="296"/>
    </row>
    <row r="3" spans="1:15" x14ac:dyDescent="0.25">
      <c r="A3" s="151"/>
      <c r="B3" s="151"/>
      <c r="C3" s="151"/>
      <c r="D3" s="151">
        <v>0</v>
      </c>
      <c r="E3" s="151">
        <v>3</v>
      </c>
      <c r="F3" s="151">
        <v>3</v>
      </c>
      <c r="G3" s="151">
        <v>0</v>
      </c>
      <c r="H3" s="151">
        <v>6</v>
      </c>
      <c r="I3" s="151"/>
      <c r="J3" s="151"/>
      <c r="K3" s="296"/>
      <c r="L3" s="296"/>
      <c r="M3" s="296"/>
      <c r="N3" s="296"/>
      <c r="O3" s="296"/>
    </row>
    <row r="4" spans="1:15" x14ac:dyDescent="0.25">
      <c r="A4" s="151"/>
      <c r="B4" s="151"/>
      <c r="C4" s="151"/>
      <c r="D4" s="151">
        <v>1</v>
      </c>
      <c r="E4" s="151">
        <v>87654</v>
      </c>
      <c r="F4" s="151">
        <v>3</v>
      </c>
      <c r="G4" s="151">
        <v>2</v>
      </c>
      <c r="H4" s="151">
        <v>5</v>
      </c>
      <c r="I4" s="151"/>
      <c r="J4" s="151"/>
      <c r="K4" s="296"/>
      <c r="L4" s="296"/>
      <c r="M4" s="296"/>
      <c r="N4" s="296"/>
      <c r="O4" s="296"/>
    </row>
    <row r="5" spans="1:15" x14ac:dyDescent="0.25">
      <c r="A5" s="151"/>
      <c r="B5" s="151"/>
      <c r="C5" s="151"/>
      <c r="D5" s="151">
        <v>2</v>
      </c>
      <c r="E5" s="151">
        <v>2</v>
      </c>
      <c r="F5" s="151">
        <v>3</v>
      </c>
      <c r="G5" s="151">
        <v>4</v>
      </c>
      <c r="H5" s="151">
        <v>4</v>
      </c>
      <c r="I5" s="151" t="str">
        <f>"product = "&amp;PRODUCT(D5:H5)</f>
        <v>product = 192</v>
      </c>
      <c r="J5" s="151"/>
      <c r="K5" s="296"/>
      <c r="L5" s="296"/>
      <c r="M5" s="296"/>
      <c r="N5" s="296"/>
      <c r="O5" s="296"/>
    </row>
    <row r="6" spans="1:15" ht="30" x14ac:dyDescent="0.25">
      <c r="A6" s="151"/>
      <c r="B6" s="151"/>
      <c r="C6" s="151"/>
      <c r="D6" s="151">
        <v>3</v>
      </c>
      <c r="E6" s="152" t="s">
        <v>163</v>
      </c>
      <c r="F6" s="151">
        <v>3</v>
      </c>
      <c r="G6" s="151">
        <v>6</v>
      </c>
      <c r="H6" s="151">
        <v>3</v>
      </c>
      <c r="I6" s="151"/>
      <c r="J6" s="151"/>
      <c r="K6" s="296"/>
      <c r="L6" s="296"/>
      <c r="M6" s="296"/>
      <c r="N6" s="296"/>
      <c r="O6" s="296"/>
    </row>
    <row r="7" spans="1:15" x14ac:dyDescent="0.25">
      <c r="A7" s="151"/>
      <c r="B7" s="151"/>
      <c r="C7" s="151"/>
      <c r="D7" s="151">
        <v>4</v>
      </c>
      <c r="E7" s="151">
        <v>1</v>
      </c>
      <c r="F7" s="151">
        <v>3</v>
      </c>
      <c r="G7" s="151">
        <v>8</v>
      </c>
      <c r="H7" s="151">
        <v>2</v>
      </c>
      <c r="I7" s="151"/>
      <c r="J7" s="151"/>
      <c r="K7" s="296"/>
      <c r="L7" s="296"/>
      <c r="M7" s="296"/>
      <c r="N7" s="296"/>
      <c r="O7" s="296"/>
    </row>
    <row r="8" spans="1:15" x14ac:dyDescent="0.25">
      <c r="A8" s="151"/>
      <c r="B8" s="151"/>
      <c r="C8" s="151"/>
      <c r="D8" s="151">
        <v>5</v>
      </c>
      <c r="E8" s="151">
        <v>7.5</v>
      </c>
      <c r="F8" s="151">
        <v>3</v>
      </c>
      <c r="G8" s="151">
        <v>10</v>
      </c>
      <c r="H8" s="151">
        <v>1</v>
      </c>
      <c r="I8" s="151"/>
      <c r="J8" s="151"/>
      <c r="K8" s="296"/>
      <c r="L8" s="296"/>
      <c r="M8" s="296"/>
      <c r="N8" s="296"/>
      <c r="O8" s="296"/>
    </row>
    <row r="9" spans="1:15" x14ac:dyDescent="0.25">
      <c r="A9" s="151"/>
      <c r="B9" s="151"/>
      <c r="C9" s="151"/>
      <c r="D9" s="151">
        <v>6</v>
      </c>
      <c r="E9" s="151">
        <v>5</v>
      </c>
      <c r="F9" s="151">
        <v>3</v>
      </c>
      <c r="G9" s="151">
        <v>12</v>
      </c>
      <c r="H9" s="151">
        <v>0</v>
      </c>
      <c r="I9" s="151"/>
      <c r="J9" s="151"/>
      <c r="K9" s="151"/>
      <c r="L9" s="151"/>
      <c r="M9" s="151"/>
      <c r="N9" s="151"/>
      <c r="O9" s="151"/>
    </row>
    <row r="10" spans="1:15" x14ac:dyDescent="0.25">
      <c r="A10" s="151"/>
      <c r="B10" s="151"/>
      <c r="C10" s="153" t="s">
        <v>164</v>
      </c>
      <c r="D10" s="154">
        <f>SUM(D3:D9)</f>
        <v>21</v>
      </c>
      <c r="E10" s="154">
        <f>SUM(E3:E9)</f>
        <v>87672.5</v>
      </c>
      <c r="F10" s="154">
        <f>SUM(F3:F9)</f>
        <v>21</v>
      </c>
      <c r="G10" s="154">
        <f>SUM(G3:G9)</f>
        <v>42</v>
      </c>
      <c r="H10" s="154">
        <f>SUM(H3:H9)</f>
        <v>21</v>
      </c>
      <c r="I10" s="154" t="str">
        <f>"result = "&amp;SUM(D10:H10)</f>
        <v>result = 87777,5</v>
      </c>
      <c r="J10" s="151"/>
      <c r="K10" s="151"/>
      <c r="L10" s="151"/>
      <c r="M10" s="151"/>
      <c r="N10" s="151"/>
      <c r="O10" s="151"/>
    </row>
    <row r="11" spans="1:15" ht="15.75" thickBot="1" x14ac:dyDescent="0.3">
      <c r="A11" s="151"/>
      <c r="B11" s="151"/>
      <c r="C11" s="151"/>
      <c r="D11" s="151"/>
      <c r="E11" s="151"/>
      <c r="F11" s="151"/>
      <c r="G11" s="151"/>
      <c r="H11" s="151"/>
      <c r="I11" s="151"/>
      <c r="J11" s="151"/>
      <c r="K11" s="151"/>
      <c r="L11" s="151"/>
      <c r="M11" s="151"/>
      <c r="N11" s="151"/>
      <c r="O11" s="151"/>
    </row>
    <row r="12" spans="1:15" ht="15.75" thickTop="1" x14ac:dyDescent="0.25">
      <c r="A12" s="151"/>
      <c r="B12" s="155" t="s">
        <v>165</v>
      </c>
      <c r="C12" s="156" t="s">
        <v>166</v>
      </c>
      <c r="D12" s="156" t="s">
        <v>167</v>
      </c>
      <c r="E12" s="157" t="s">
        <v>168</v>
      </c>
      <c r="F12" s="151"/>
      <c r="G12" s="151"/>
      <c r="H12" s="151"/>
      <c r="I12" s="151"/>
      <c r="J12" s="151"/>
      <c r="K12" s="151"/>
      <c r="L12" s="151"/>
      <c r="M12" s="151"/>
      <c r="N12" s="151"/>
      <c r="O12" s="151"/>
    </row>
    <row r="13" spans="1:15" x14ac:dyDescent="0.25">
      <c r="A13" s="151"/>
      <c r="B13" s="158" t="s">
        <v>169</v>
      </c>
      <c r="C13" s="159" t="s">
        <v>170</v>
      </c>
      <c r="D13" s="159" t="s">
        <v>171</v>
      </c>
      <c r="E13" s="160" t="s">
        <v>172</v>
      </c>
      <c r="F13" s="151"/>
      <c r="G13" s="151"/>
      <c r="H13" s="138"/>
      <c r="I13" s="151"/>
      <c r="J13" s="138"/>
      <c r="K13" s="151"/>
      <c r="L13" s="151"/>
      <c r="M13" s="151"/>
      <c r="N13" s="151"/>
      <c r="O13" s="151"/>
    </row>
    <row r="14" spans="1:15" x14ac:dyDescent="0.25">
      <c r="A14" s="151"/>
      <c r="B14" s="158" t="s">
        <v>173</v>
      </c>
      <c r="C14" s="159" t="s">
        <v>174</v>
      </c>
      <c r="D14" s="159" t="s">
        <v>175</v>
      </c>
      <c r="E14" s="160" t="s">
        <v>176</v>
      </c>
      <c r="F14" s="151"/>
      <c r="G14" s="151"/>
      <c r="H14" s="151" t="s">
        <v>177</v>
      </c>
      <c r="I14" s="161">
        <f ca="1">TODAY()</f>
        <v>42951</v>
      </c>
      <c r="J14" s="151"/>
      <c r="K14" s="151"/>
      <c r="L14" s="151"/>
      <c r="M14" s="151"/>
      <c r="N14" s="151"/>
      <c r="O14" s="151"/>
    </row>
    <row r="15" spans="1:15" ht="15.75" thickBot="1" x14ac:dyDescent="0.3">
      <c r="A15" s="151"/>
      <c r="B15" s="162" t="s">
        <v>178</v>
      </c>
      <c r="C15" s="163" t="s">
        <v>179</v>
      </c>
      <c r="D15" s="163" t="s">
        <v>180</v>
      </c>
      <c r="E15" s="164" t="s">
        <v>181</v>
      </c>
      <c r="F15" s="151"/>
      <c r="G15" s="151"/>
      <c r="H15" s="151"/>
      <c r="I15" s="151"/>
      <c r="J15" s="151"/>
      <c r="K15" s="151"/>
      <c r="L15" s="151"/>
      <c r="M15" s="151"/>
      <c r="N15" s="151"/>
      <c r="O15" s="151"/>
    </row>
    <row r="16" spans="1:15" ht="15.75" thickTop="1" x14ac:dyDescent="0.25">
      <c r="A16" s="138"/>
      <c r="B16" s="138"/>
      <c r="C16" s="138"/>
      <c r="D16" s="138"/>
      <c r="E16" s="138"/>
      <c r="F16" s="138"/>
      <c r="G16" s="138"/>
      <c r="H16" s="138"/>
      <c r="I16" s="138"/>
      <c r="J16" s="138"/>
      <c r="K16" s="138"/>
      <c r="L16" s="138"/>
      <c r="M16" s="138"/>
      <c r="N16" s="138"/>
      <c r="O16" s="138"/>
    </row>
  </sheetData>
  <mergeCells count="1">
    <mergeCell ref="K2:O8"/>
  </mergeCells>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workbookViewId="0"/>
  </sheetViews>
  <sheetFormatPr defaultRowHeight="15" x14ac:dyDescent="0.25"/>
  <cols>
    <col min="1" max="1" width="15.42578125" customWidth="1"/>
    <col min="2" max="2" width="23.85546875" customWidth="1"/>
    <col min="3" max="3" width="16.42578125" customWidth="1"/>
    <col min="4" max="4" width="17.42578125" customWidth="1"/>
  </cols>
  <sheetData>
    <row r="1" spans="1:4" x14ac:dyDescent="0.25">
      <c r="A1" s="138" t="s">
        <v>182</v>
      </c>
      <c r="B1" s="138" t="s">
        <v>183</v>
      </c>
      <c r="C1" s="165" t="s">
        <v>184</v>
      </c>
      <c r="D1" s="138" t="s">
        <v>185</v>
      </c>
    </row>
    <row r="2" spans="1:4" x14ac:dyDescent="0.25">
      <c r="A2" s="138" t="s">
        <v>186</v>
      </c>
      <c r="B2" s="166">
        <v>42125</v>
      </c>
      <c r="C2" s="165">
        <v>5</v>
      </c>
      <c r="D2" s="167">
        <v>0</v>
      </c>
    </row>
    <row r="3" spans="1:4" x14ac:dyDescent="0.25">
      <c r="A3" s="138" t="s">
        <v>187</v>
      </c>
      <c r="B3" s="166">
        <v>42009</v>
      </c>
      <c r="C3" s="168">
        <v>0</v>
      </c>
      <c r="D3" s="169" t="s">
        <v>188</v>
      </c>
    </row>
    <row r="4" spans="1:4" x14ac:dyDescent="0.25">
      <c r="A4" s="138" t="s">
        <v>189</v>
      </c>
      <c r="B4" s="170">
        <v>0.43767361111111108</v>
      </c>
      <c r="C4" s="165">
        <v>-1</v>
      </c>
      <c r="D4" s="171">
        <v>12.1</v>
      </c>
    </row>
    <row r="5" spans="1:4" x14ac:dyDescent="0.25">
      <c r="A5" s="138" t="s">
        <v>190</v>
      </c>
      <c r="B5" s="172">
        <v>0.71562500000000007</v>
      </c>
      <c r="C5" s="165">
        <v>14</v>
      </c>
      <c r="D5" s="138">
        <v>15.555</v>
      </c>
    </row>
    <row r="6" spans="1:4" x14ac:dyDescent="0.25">
      <c r="A6" s="138"/>
      <c r="B6" s="173">
        <v>36891.22934027778</v>
      </c>
      <c r="C6" s="165">
        <v>5</v>
      </c>
      <c r="D6" s="138"/>
    </row>
    <row r="7" spans="1:4" x14ac:dyDescent="0.25">
      <c r="A7" s="138"/>
      <c r="B7" s="173"/>
      <c r="C7" s="165"/>
      <c r="D7" s="138">
        <v>10</v>
      </c>
    </row>
    <row r="8" spans="1:4" x14ac:dyDescent="0.25">
      <c r="A8" s="138"/>
      <c r="B8" s="173"/>
      <c r="C8" s="165">
        <v>10</v>
      </c>
      <c r="D8" s="138"/>
    </row>
    <row r="9" spans="1:4" x14ac:dyDescent="0.25">
      <c r="A9" s="138"/>
      <c r="B9" s="174">
        <v>36891.22934027778</v>
      </c>
      <c r="C9" s="165">
        <v>-5</v>
      </c>
      <c r="D9" s="138"/>
    </row>
    <row r="10" spans="1:4" x14ac:dyDescent="0.25">
      <c r="A10" s="138"/>
      <c r="B10" s="175">
        <v>40543.22934027778</v>
      </c>
      <c r="C10" s="165"/>
      <c r="D10" s="138"/>
    </row>
    <row r="11" spans="1:4" x14ac:dyDescent="0.25">
      <c r="A11" s="138"/>
      <c r="B11" s="176">
        <v>42735.22934027778</v>
      </c>
      <c r="C11" s="165"/>
      <c r="D11" s="138"/>
    </row>
    <row r="12" spans="1:4" x14ac:dyDescent="0.25">
      <c r="A12" s="138"/>
      <c r="B12" s="176">
        <v>42735.72934027778</v>
      </c>
      <c r="C12" s="165"/>
      <c r="D12" s="138"/>
    </row>
    <row r="13" spans="1:4" x14ac:dyDescent="0.25">
      <c r="A13" s="138"/>
      <c r="B13" s="175">
        <v>42735.646006944444</v>
      </c>
      <c r="C13" s="165"/>
      <c r="D13" s="138"/>
    </row>
    <row r="14" spans="1:4" x14ac:dyDescent="0.25">
      <c r="A14" s="138"/>
      <c r="B14" s="177">
        <v>42735.437673611108</v>
      </c>
      <c r="C14" s="165"/>
      <c r="D14" s="138"/>
    </row>
    <row r="15" spans="1:4" x14ac:dyDescent="0.25">
      <c r="A15" s="178" t="s">
        <v>191</v>
      </c>
      <c r="B15" s="138" t="s">
        <v>188</v>
      </c>
      <c r="C15" s="165">
        <v>17</v>
      </c>
      <c r="D15" s="138">
        <v>18</v>
      </c>
    </row>
    <row r="16" spans="1:4" x14ac:dyDescent="0.25">
      <c r="A16" s="138" t="s">
        <v>192</v>
      </c>
      <c r="B16" s="179">
        <v>42734</v>
      </c>
      <c r="C16" s="165"/>
      <c r="D16" s="166">
        <v>42735</v>
      </c>
    </row>
    <row r="17" spans="1:4" ht="30" x14ac:dyDescent="0.25">
      <c r="A17" s="180" t="s">
        <v>193</v>
      </c>
      <c r="B17" s="181">
        <v>22</v>
      </c>
      <c r="C17" s="182">
        <v>23</v>
      </c>
      <c r="D17" s="181">
        <v>24</v>
      </c>
    </row>
    <row r="18" spans="1:4" ht="30" x14ac:dyDescent="0.25">
      <c r="A18" s="183" t="s">
        <v>194</v>
      </c>
      <c r="B18" s="184">
        <v>22</v>
      </c>
      <c r="C18" s="185">
        <f>SUM(C2:C17)</f>
        <v>68</v>
      </c>
      <c r="D18" s="184">
        <v>24</v>
      </c>
    </row>
  </sheetData>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8"/>
  <sheetViews>
    <sheetView workbookViewId="0">
      <selection activeCell="E16" sqref="E16:F17"/>
    </sheetView>
  </sheetViews>
  <sheetFormatPr defaultRowHeight="15" x14ac:dyDescent="0.25"/>
  <cols>
    <col min="1" max="1" width="29.42578125" customWidth="1"/>
    <col min="2" max="2" width="17" customWidth="1"/>
    <col min="3" max="3" width="13.85546875" customWidth="1"/>
    <col min="4" max="4" width="16.42578125" customWidth="1"/>
    <col min="5" max="5" width="12" customWidth="1"/>
    <col min="6" max="6" width="13.85546875" customWidth="1"/>
    <col min="7" max="7" width="16.5703125" customWidth="1"/>
  </cols>
  <sheetData>
    <row r="1" spans="1:8" x14ac:dyDescent="0.25">
      <c r="A1" s="186" t="s">
        <v>186</v>
      </c>
      <c r="B1" s="187" t="s">
        <v>195</v>
      </c>
      <c r="C1" s="186">
        <v>5</v>
      </c>
      <c r="D1" s="186">
        <v>6</v>
      </c>
      <c r="E1" s="188" t="s">
        <v>196</v>
      </c>
      <c r="F1" s="188" t="s">
        <v>197</v>
      </c>
      <c r="G1" s="186" t="s">
        <v>198</v>
      </c>
      <c r="H1" s="189">
        <v>0</v>
      </c>
    </row>
    <row r="2" spans="1:8" x14ac:dyDescent="0.25">
      <c r="A2" s="190" t="s">
        <v>187</v>
      </c>
      <c r="B2" s="191">
        <v>7</v>
      </c>
      <c r="C2" s="192">
        <v>0</v>
      </c>
      <c r="D2" s="193" t="s">
        <v>199</v>
      </c>
      <c r="E2" s="193" t="s">
        <v>200</v>
      </c>
      <c r="F2" s="194" t="s">
        <v>201</v>
      </c>
      <c r="G2" s="193" t="s">
        <v>202</v>
      </c>
      <c r="H2" s="195">
        <v>1</v>
      </c>
    </row>
    <row r="3" spans="1:8" x14ac:dyDescent="0.25">
      <c r="A3" s="138" t="s">
        <v>189</v>
      </c>
      <c r="B3" s="196">
        <v>10</v>
      </c>
      <c r="C3" s="138">
        <v>1</v>
      </c>
      <c r="D3" s="197" t="s">
        <v>203</v>
      </c>
      <c r="E3" s="197" t="s">
        <v>204</v>
      </c>
      <c r="F3" s="198" t="s">
        <v>205</v>
      </c>
      <c r="G3" s="197" t="s">
        <v>206</v>
      </c>
      <c r="H3" s="199">
        <v>2</v>
      </c>
    </row>
    <row r="4" spans="1:8" x14ac:dyDescent="0.25">
      <c r="A4" s="138" t="s">
        <v>207</v>
      </c>
      <c r="B4" s="196">
        <v>13</v>
      </c>
      <c r="C4" s="138">
        <v>14</v>
      </c>
      <c r="D4" s="200" t="s">
        <v>208</v>
      </c>
      <c r="E4" s="200" t="s">
        <v>209</v>
      </c>
      <c r="F4" s="201" t="s">
        <v>210</v>
      </c>
      <c r="G4" s="200" t="s">
        <v>211</v>
      </c>
      <c r="H4" s="199">
        <v>3</v>
      </c>
    </row>
    <row r="5" spans="1:8" x14ac:dyDescent="0.25">
      <c r="A5" s="202" t="s">
        <v>212</v>
      </c>
      <c r="B5" s="203" t="s">
        <v>213</v>
      </c>
      <c r="C5" s="204">
        <v>17</v>
      </c>
      <c r="D5" s="202" t="s">
        <v>214</v>
      </c>
      <c r="E5" s="202" t="s">
        <v>215</v>
      </c>
      <c r="F5" s="205" t="s">
        <v>216</v>
      </c>
      <c r="G5" s="202" t="s">
        <v>217</v>
      </c>
      <c r="H5" s="206">
        <v>4</v>
      </c>
    </row>
    <row r="6" spans="1:8" ht="18.75" x14ac:dyDescent="0.3">
      <c r="A6" s="200" t="s">
        <v>218</v>
      </c>
      <c r="B6" s="207" t="s">
        <v>219</v>
      </c>
      <c r="C6" s="171">
        <v>12.1</v>
      </c>
      <c r="D6" s="200" t="s">
        <v>220</v>
      </c>
      <c r="E6" s="200" t="s">
        <v>221</v>
      </c>
      <c r="F6" s="201" t="s">
        <v>222</v>
      </c>
      <c r="G6" s="200" t="s">
        <v>223</v>
      </c>
      <c r="H6" s="199">
        <v>5</v>
      </c>
    </row>
    <row r="7" spans="1:8" x14ac:dyDescent="0.25">
      <c r="A7" s="200" t="s">
        <v>224</v>
      </c>
      <c r="B7" s="208" t="s">
        <v>225</v>
      </c>
      <c r="C7" s="138">
        <v>15.555</v>
      </c>
      <c r="D7" s="200" t="s">
        <v>226</v>
      </c>
      <c r="E7" s="200" t="s">
        <v>227</v>
      </c>
      <c r="F7" s="201" t="s">
        <v>228</v>
      </c>
      <c r="G7" s="200" t="s">
        <v>229</v>
      </c>
      <c r="H7" s="199">
        <v>6</v>
      </c>
    </row>
    <row r="8" spans="1:8" x14ac:dyDescent="0.25">
      <c r="A8" s="200" t="s">
        <v>230</v>
      </c>
      <c r="B8" s="209" t="s">
        <v>231</v>
      </c>
      <c r="C8" s="138">
        <v>18</v>
      </c>
      <c r="D8" s="200" t="s">
        <v>232</v>
      </c>
      <c r="E8" s="200" t="s">
        <v>233</v>
      </c>
      <c r="F8" s="201" t="s">
        <v>234</v>
      </c>
      <c r="G8" s="200" t="s">
        <v>235</v>
      </c>
      <c r="H8" s="199">
        <v>7</v>
      </c>
    </row>
    <row r="9" spans="1:8" x14ac:dyDescent="0.25">
      <c r="A9" s="200" t="s">
        <v>236</v>
      </c>
      <c r="B9" s="210" t="s">
        <v>237</v>
      </c>
      <c r="C9" s="297" t="s">
        <v>238</v>
      </c>
      <c r="D9" s="200" t="s">
        <v>239</v>
      </c>
      <c r="E9" s="200" t="s">
        <v>240</v>
      </c>
      <c r="F9" s="201" t="s">
        <v>241</v>
      </c>
      <c r="G9" s="200" t="s">
        <v>242</v>
      </c>
      <c r="H9" s="199">
        <v>8</v>
      </c>
    </row>
    <row r="10" spans="1:8" x14ac:dyDescent="0.25">
      <c r="A10" s="200"/>
      <c r="B10" s="210"/>
      <c r="C10" s="297"/>
      <c r="D10" s="200" t="s">
        <v>243</v>
      </c>
      <c r="E10" s="200" t="s">
        <v>244</v>
      </c>
      <c r="F10" s="201" t="s">
        <v>245</v>
      </c>
      <c r="G10" s="200" t="s">
        <v>246</v>
      </c>
      <c r="H10" s="199">
        <v>9</v>
      </c>
    </row>
    <row r="11" spans="1:8" x14ac:dyDescent="0.25">
      <c r="A11" s="200" t="s">
        <v>247</v>
      </c>
      <c r="B11" s="211" t="s">
        <v>248</v>
      </c>
      <c r="C11" s="297"/>
      <c r="D11" s="200" t="s">
        <v>249</v>
      </c>
      <c r="E11" s="200" t="s">
        <v>250</v>
      </c>
      <c r="F11" s="201" t="s">
        <v>251</v>
      </c>
      <c r="G11" s="200" t="s">
        <v>252</v>
      </c>
      <c r="H11" s="199">
        <v>10</v>
      </c>
    </row>
    <row r="12" spans="1:8" x14ac:dyDescent="0.25">
      <c r="A12" s="212" t="s">
        <v>253</v>
      </c>
      <c r="B12" s="213" t="s">
        <v>254</v>
      </c>
      <c r="C12" s="214"/>
      <c r="D12" s="212"/>
      <c r="E12" s="212"/>
      <c r="F12" s="215"/>
      <c r="G12" s="212"/>
      <c r="H12" s="216">
        <v>11</v>
      </c>
    </row>
    <row r="13" spans="1:8" x14ac:dyDescent="0.25">
      <c r="A13" s="217" t="s">
        <v>255</v>
      </c>
      <c r="B13" s="208" t="s">
        <v>256</v>
      </c>
      <c r="C13" s="217"/>
      <c r="D13" s="217" t="s">
        <v>257</v>
      </c>
      <c r="E13" s="218" t="s">
        <v>258</v>
      </c>
      <c r="F13" s="219" t="s">
        <v>259</v>
      </c>
      <c r="G13" s="217"/>
      <c r="H13" s="220">
        <v>12</v>
      </c>
    </row>
    <row r="14" spans="1:8" x14ac:dyDescent="0.25">
      <c r="A14" s="138" t="s">
        <v>260</v>
      </c>
      <c r="B14" s="221">
        <v>42734</v>
      </c>
      <c r="C14" s="138"/>
      <c r="D14" s="222">
        <v>42735</v>
      </c>
      <c r="E14" s="223"/>
      <c r="F14" s="223"/>
      <c r="G14" s="298"/>
      <c r="H14" s="199">
        <v>13</v>
      </c>
    </row>
    <row r="15" spans="1:8" x14ac:dyDescent="0.25">
      <c r="A15" s="224"/>
      <c r="B15" s="300" t="s">
        <v>261</v>
      </c>
      <c r="C15" s="300"/>
      <c r="D15" s="300"/>
      <c r="E15" s="223"/>
      <c r="F15" s="223"/>
      <c r="G15" s="299"/>
      <c r="H15" s="199">
        <v>14</v>
      </c>
    </row>
    <row r="16" spans="1:8" x14ac:dyDescent="0.25">
      <c r="A16" s="138"/>
      <c r="B16" s="301" t="s">
        <v>262</v>
      </c>
      <c r="C16" s="301"/>
      <c r="D16" s="222"/>
      <c r="E16" s="302" t="s">
        <v>263</v>
      </c>
      <c r="F16" s="302"/>
      <c r="G16" s="225"/>
      <c r="H16" s="199">
        <v>15</v>
      </c>
    </row>
    <row r="17" spans="1:8" ht="30" x14ac:dyDescent="0.25">
      <c r="A17" s="226" t="s">
        <v>193</v>
      </c>
      <c r="B17" s="227">
        <v>22</v>
      </c>
      <c r="C17" s="228">
        <v>23</v>
      </c>
      <c r="D17" s="229">
        <v>24</v>
      </c>
      <c r="E17" s="303"/>
      <c r="F17" s="303"/>
      <c r="G17" s="304" t="s">
        <v>264</v>
      </c>
      <c r="H17" s="230">
        <v>16</v>
      </c>
    </row>
    <row r="18" spans="1:8" ht="30" x14ac:dyDescent="0.25">
      <c r="A18" s="231" t="s">
        <v>194</v>
      </c>
      <c r="B18" s="232">
        <v>22</v>
      </c>
      <c r="C18" s="232">
        <f>SUM(C1:C17)</f>
        <v>105.655</v>
      </c>
      <c r="D18" s="233">
        <v>24</v>
      </c>
      <c r="E18" s="234"/>
      <c r="F18" s="235"/>
      <c r="G18" s="305"/>
      <c r="H18" s="199">
        <v>17</v>
      </c>
    </row>
  </sheetData>
  <mergeCells count="6">
    <mergeCell ref="C9:C11"/>
    <mergeCell ref="G14:G15"/>
    <mergeCell ref="B15:D15"/>
    <mergeCell ref="B16:C16"/>
    <mergeCell ref="E16:F17"/>
    <mergeCell ref="G17:G18"/>
  </mergeCells>
  <pageMargins left="0.7" right="0.7" top="0.78740157499999996" bottom="0.78740157499999996"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Unknown Document Type" ma:contentTypeID="0x010104" ma:contentTypeVersion="0" ma:contentTypeDescription="" ma:contentTypeScope="" ma:versionID="05d83ceaa0bbd2e3bc716e6e66bd857a">
  <xsd:schema xmlns:xsd="http://www.w3.org/2001/XMLSchema" xmlns:xs="http://www.w3.org/2001/XMLSchema" xmlns:p="http://schemas.microsoft.com/office/2006/metadata/properties" targetNamespace="http://schemas.microsoft.com/office/2006/metadata/properties" ma:root="true" ma:fieldsID="b3d69fe45253d5ff147bb69036b756a7">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AED866E-8D0A-4461-8281-265C509C6464}">
  <ds:schemaRefs>
    <ds:schemaRef ds:uri="http://schemas.microsoft.com/sharepoint/v3/contenttype/forms"/>
  </ds:schemaRefs>
</ds:datastoreItem>
</file>

<file path=customXml/itemProps2.xml><?xml version="1.0" encoding="utf-8"?>
<ds:datastoreItem xmlns:ds="http://schemas.openxmlformats.org/officeDocument/2006/customXml" ds:itemID="{E77C5940-DD94-4232-BB19-227D8827FAD8}">
  <ds:schemaRefs>
    <ds:schemaRef ds:uri="http://www.w3.org/XML/1998/namespace"/>
    <ds:schemaRef ds:uri="http://schemas.microsoft.com/office/2006/documentManagement/types"/>
    <ds:schemaRef ds:uri="http://purl.org/dc/elements/1.1/"/>
    <ds:schemaRef ds:uri="http://schemas.openxmlformats.org/package/2006/metadata/core-properties"/>
    <ds:schemaRef ds:uri="http://purl.org/dc/terms/"/>
    <ds:schemaRef ds:uri="http://schemas.microsoft.com/office/infopath/2007/PartnerControls"/>
    <ds:schemaRef ds:uri="http://schemas.microsoft.com/office/2006/metadata/properties"/>
    <ds:schemaRef ds:uri="http://purl.org/dc/dcmitype/"/>
  </ds:schemaRefs>
</ds:datastoreItem>
</file>

<file path=customXml/itemProps3.xml><?xml version="1.0" encoding="utf-8"?>
<ds:datastoreItem xmlns:ds="http://schemas.openxmlformats.org/officeDocument/2006/customXml" ds:itemID="{5ADC8A76-3512-49C6-98EC-46B9B52BABD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listy</vt:lpstr>
      </vt:variant>
      <vt:variant>
        <vt:i4>6</vt:i4>
      </vt:variant>
      <vt:variant>
        <vt:lpstr>Pojmenované oblasti</vt:lpstr>
      </vt:variant>
      <vt:variant>
        <vt:i4>2</vt:i4>
      </vt:variant>
    </vt:vector>
  </HeadingPairs>
  <TitlesOfParts>
    <vt:vector size="8" baseType="lpstr">
      <vt:lpstr>Audit Summary</vt:lpstr>
      <vt:lpstr>Audit Data</vt:lpstr>
      <vt:lpstr>Audit Instructions</vt:lpstr>
      <vt:lpstr>Sample 1</vt:lpstr>
      <vt:lpstr>Sample 2</vt:lpstr>
      <vt:lpstr>Sample 3</vt:lpstr>
      <vt:lpstr>'Audit Data'!Oblast_tisku</vt:lpstr>
      <vt:lpstr>'Audit Summary'!Oblast_tisku</vt:lpstr>
    </vt:vector>
  </TitlesOfParts>
  <Company>US FDA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Winter, Marc-Henri</dc:creator>
  <cp:lastModifiedBy>Jan</cp:lastModifiedBy>
  <cp:lastPrinted>2017-01-13T17:51:05Z</cp:lastPrinted>
  <dcterms:created xsi:type="dcterms:W3CDTF">2013-12-04T15:58:59Z</dcterms:created>
  <dcterms:modified xsi:type="dcterms:W3CDTF">2017-08-03T22:05:20Z</dcterms:modified>
</cp:coreProperties>
</file>