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2907\Desktop\Zalora\9. Operational Excellence\26. Business Excellence\3. Automation\5. Interviews\Assignments\Excel VBA\Working File\"/>
    </mc:Choice>
  </mc:AlternateContent>
  <xr:revisionPtr revIDLastSave="0" documentId="13_ncr:1_{CCFA5064-315D-46F3-A7F1-85C558DBC9EE}" xr6:coauthVersionLast="47" xr6:coauthVersionMax="47" xr10:uidLastSave="{00000000-0000-0000-0000-000000000000}"/>
  <bookViews>
    <workbookView xWindow="-108" yWindow="-108" windowWidth="23256" windowHeight="12576" xr2:uid="{75851268-FD0C-4470-B48C-07B75F61362B}"/>
  </bookViews>
  <sheets>
    <sheet name="SC_ZHK" sheetId="7" r:id="rId1"/>
    <sheet name="SC_ZID" sheetId="6" r:id="rId2"/>
    <sheet name="SC_ZMY" sheetId="5" r:id="rId3"/>
    <sheet name="SC_ZPH" sheetId="4" r:id="rId4"/>
    <sheet name="SC_ZSG" sheetId="3" r:id="rId5"/>
    <sheet name="SC_ZTW" sheetId="2" r:id="rId6"/>
  </sheets>
  <definedNames>
    <definedName name="_xlnm._FilterDatabase" localSheetId="0" hidden="1">SC_ZHK!$A$1:$AO$11</definedName>
    <definedName name="_xlnm._FilterDatabase" localSheetId="1" hidden="1">SC_ZID!$A$1:$AO$12</definedName>
    <definedName name="_xlnm._FilterDatabase" localSheetId="2" hidden="1">SC_ZMY!$A$1:$AO$12</definedName>
    <definedName name="_xlnm._FilterDatabase" localSheetId="3" hidden="1">SC_ZPH!$A$1:$AO$10</definedName>
    <definedName name="_xlnm._FilterDatabase" localSheetId="4" hidden="1">SC_ZSG!$A$1:$AO$11</definedName>
    <definedName name="_xlnm._FilterDatabase" localSheetId="5" hidden="1">SC_ZTW!$A$1:$AO$12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7" l="1"/>
  <c r="AD7" i="7"/>
  <c r="AC7" i="7"/>
  <c r="AB7" i="7"/>
  <c r="AA7" i="7"/>
  <c r="Z7" i="7"/>
  <c r="Y7" i="7"/>
  <c r="X7" i="7"/>
  <c r="W7" i="7"/>
  <c r="V7" i="7"/>
  <c r="U7" i="7"/>
  <c r="AD6" i="7"/>
  <c r="AE6" i="7" s="1"/>
  <c r="AC6" i="7"/>
  <c r="Y6" i="7"/>
  <c r="AB6" i="7" s="1"/>
  <c r="W6" i="7"/>
  <c r="V6" i="7"/>
  <c r="U6" i="7"/>
  <c r="AE5" i="7"/>
  <c r="AD5" i="7"/>
  <c r="AC5" i="7"/>
  <c r="AB5" i="7"/>
  <c r="Y5" i="7"/>
  <c r="V5" i="7"/>
  <c r="U5" i="7"/>
  <c r="W5" i="7" s="1"/>
  <c r="AD4" i="7"/>
  <c r="AC4" i="7"/>
  <c r="AE4" i="7" s="1"/>
  <c r="AB4" i="7"/>
  <c r="Y4" i="7"/>
  <c r="V4" i="7"/>
  <c r="U4" i="7"/>
  <c r="W4" i="7" s="1"/>
  <c r="AD3" i="7"/>
  <c r="AC3" i="7"/>
  <c r="AE3" i="7" s="1"/>
  <c r="AB3" i="7"/>
  <c r="Y3" i="7"/>
  <c r="V3" i="7"/>
  <c r="W3" i="7" s="1"/>
  <c r="U3" i="7"/>
  <c r="AD2" i="7"/>
  <c r="AE2" i="7" s="1"/>
  <c r="AC2" i="7"/>
  <c r="Y2" i="7"/>
  <c r="AB2" i="7" s="1"/>
  <c r="W2" i="7"/>
  <c r="V2" i="7"/>
  <c r="U2" i="7"/>
  <c r="AD12" i="6"/>
  <c r="AE12" i="6" s="1"/>
  <c r="AC12" i="6"/>
  <c r="Y12" i="6"/>
  <c r="AB12" i="6" s="1"/>
  <c r="V12" i="6"/>
  <c r="W12" i="6" s="1"/>
  <c r="U12" i="6"/>
  <c r="AD11" i="6"/>
  <c r="AE11" i="6" s="1"/>
  <c r="AC11" i="6"/>
  <c r="Y11" i="6"/>
  <c r="AB11" i="6" s="1"/>
  <c r="V11" i="6"/>
  <c r="W11" i="6" s="1"/>
  <c r="U11" i="6"/>
  <c r="AD6" i="6"/>
  <c r="AA6" i="6"/>
  <c r="Z6" i="6"/>
  <c r="Y6" i="6"/>
  <c r="X6" i="6"/>
  <c r="AD5" i="6"/>
  <c r="AC5" i="6"/>
  <c r="AE5" i="6" s="1"/>
  <c r="AB5" i="6"/>
  <c r="Y5" i="6"/>
  <c r="V5" i="6"/>
  <c r="W5" i="6" s="1"/>
  <c r="U5" i="6"/>
  <c r="AD4" i="6"/>
  <c r="AC4" i="6"/>
  <c r="AE4" i="6" s="1"/>
  <c r="AB4" i="6"/>
  <c r="Y4" i="6"/>
  <c r="V4" i="6"/>
  <c r="W4" i="6" s="1"/>
  <c r="U4" i="6"/>
  <c r="AD3" i="6"/>
  <c r="AC3" i="6"/>
  <c r="AE3" i="6" s="1"/>
  <c r="AB3" i="6"/>
  <c r="Y3" i="6"/>
  <c r="V3" i="6"/>
  <c r="W3" i="6" s="1"/>
  <c r="U3" i="6"/>
  <c r="AD2" i="6"/>
  <c r="AC2" i="6"/>
  <c r="AC6" i="6" s="1"/>
  <c r="AB2" i="6"/>
  <c r="AB6" i="6" s="1"/>
  <c r="Y2" i="6"/>
  <c r="V2" i="6"/>
  <c r="W2" i="6" s="1"/>
  <c r="U2" i="6"/>
  <c r="U6" i="6" s="1"/>
  <c r="AD12" i="5"/>
  <c r="AC12" i="5"/>
  <c r="AE12" i="5" s="1"/>
  <c r="Y12" i="5"/>
  <c r="AB12" i="5" s="1"/>
  <c r="V12" i="5"/>
  <c r="U12" i="5"/>
  <c r="W12" i="5" s="1"/>
  <c r="AD11" i="5"/>
  <c r="AC11" i="5"/>
  <c r="AE11" i="5" s="1"/>
  <c r="AB11" i="5"/>
  <c r="Y11" i="5"/>
  <c r="V11" i="5"/>
  <c r="U11" i="5"/>
  <c r="W11" i="5" s="1"/>
  <c r="AA6" i="5"/>
  <c r="Z6" i="5"/>
  <c r="X6" i="5"/>
  <c r="AE5" i="5"/>
  <c r="AD5" i="5"/>
  <c r="AC5" i="5"/>
  <c r="Y5" i="5"/>
  <c r="AB5" i="5" s="1"/>
  <c r="V5" i="5"/>
  <c r="U5" i="5"/>
  <c r="W5" i="5" s="1"/>
  <c r="AE4" i="5"/>
  <c r="AD4" i="5"/>
  <c r="AC4" i="5"/>
  <c r="Y4" i="5"/>
  <c r="AB4" i="5" s="1"/>
  <c r="V4" i="5"/>
  <c r="U4" i="5"/>
  <c r="W4" i="5" s="1"/>
  <c r="AE3" i="5"/>
  <c r="AD3" i="5"/>
  <c r="AC3" i="5"/>
  <c r="Y3" i="5"/>
  <c r="AB3" i="5" s="1"/>
  <c r="V3" i="5"/>
  <c r="U3" i="5"/>
  <c r="W3" i="5" s="1"/>
  <c r="AE2" i="5"/>
  <c r="AE6" i="5" s="1"/>
  <c r="AD2" i="5"/>
  <c r="AD6" i="5" s="1"/>
  <c r="AC2" i="5"/>
  <c r="AC6" i="5" s="1"/>
  <c r="Y2" i="5"/>
  <c r="Y6" i="5" s="1"/>
  <c r="V2" i="5"/>
  <c r="V6" i="5" s="1"/>
  <c r="U2" i="5"/>
  <c r="W2" i="5" s="1"/>
  <c r="W6" i="5" s="1"/>
  <c r="AD10" i="4"/>
  <c r="AC10" i="4"/>
  <c r="AE10" i="4" s="1"/>
  <c r="Y10" i="4"/>
  <c r="AB10" i="4" s="1"/>
  <c r="V10" i="4"/>
  <c r="W10" i="4" s="1"/>
  <c r="U10" i="4"/>
  <c r="AD9" i="4"/>
  <c r="AC9" i="4"/>
  <c r="AE9" i="4" s="1"/>
  <c r="Y9" i="4"/>
  <c r="AB9" i="4" s="1"/>
  <c r="V9" i="4"/>
  <c r="W9" i="4" s="1"/>
  <c r="U9" i="4"/>
  <c r="AD4" i="4"/>
  <c r="AC4" i="4"/>
  <c r="AA4" i="4"/>
  <c r="Z4" i="4"/>
  <c r="Y4" i="4"/>
  <c r="X4" i="4"/>
  <c r="AD3" i="4"/>
  <c r="AC3" i="4"/>
  <c r="AE3" i="4" s="1"/>
  <c r="AB3" i="4"/>
  <c r="Y3" i="4"/>
  <c r="V3" i="4"/>
  <c r="U3" i="4"/>
  <c r="W3" i="4" s="1"/>
  <c r="AD2" i="4"/>
  <c r="AC2" i="4"/>
  <c r="AE2" i="4" s="1"/>
  <c r="AE4" i="4" s="1"/>
  <c r="AB2" i="4"/>
  <c r="AB4" i="4" s="1"/>
  <c r="Y2" i="4"/>
  <c r="V2" i="4"/>
  <c r="V4" i="4" s="1"/>
  <c r="U2" i="4"/>
  <c r="W2" i="4" s="1"/>
  <c r="AD11" i="3"/>
  <c r="AC11" i="3"/>
  <c r="AE11" i="3" s="1"/>
  <c r="Y11" i="3"/>
  <c r="AB11" i="3" s="1"/>
  <c r="V11" i="3"/>
  <c r="W11" i="3" s="1"/>
  <c r="U11" i="3"/>
  <c r="AD10" i="3"/>
  <c r="AC10" i="3"/>
  <c r="AE10" i="3" s="1"/>
  <c r="Y10" i="3"/>
  <c r="AB10" i="3" s="1"/>
  <c r="V10" i="3"/>
  <c r="W10" i="3" s="1"/>
  <c r="U10" i="3"/>
  <c r="AD5" i="3"/>
  <c r="AC5" i="3"/>
  <c r="AA5" i="3"/>
  <c r="Z5" i="3"/>
  <c r="Y5" i="3"/>
  <c r="X5" i="3"/>
  <c r="AD4" i="3"/>
  <c r="AC4" i="3"/>
  <c r="AE4" i="3" s="1"/>
  <c r="AB4" i="3"/>
  <c r="Y4" i="3"/>
  <c r="V4" i="3"/>
  <c r="U4" i="3"/>
  <c r="W4" i="3" s="1"/>
  <c r="AD3" i="3"/>
  <c r="AC3" i="3"/>
  <c r="AE3" i="3" s="1"/>
  <c r="AB3" i="3"/>
  <c r="Y3" i="3"/>
  <c r="V3" i="3"/>
  <c r="U3" i="3"/>
  <c r="W3" i="3" s="1"/>
  <c r="AD2" i="3"/>
  <c r="AC2" i="3"/>
  <c r="AE2" i="3" s="1"/>
  <c r="AE5" i="3" s="1"/>
  <c r="AB2" i="3"/>
  <c r="AB5" i="3" s="1"/>
  <c r="Y2" i="3"/>
  <c r="V2" i="3"/>
  <c r="V5" i="3" s="1"/>
  <c r="U2" i="3"/>
  <c r="W2" i="3" s="1"/>
  <c r="AD12" i="2"/>
  <c r="AC12" i="2"/>
  <c r="AE12" i="2" s="1"/>
  <c r="Y12" i="2"/>
  <c r="AB12" i="2" s="1"/>
  <c r="V12" i="2"/>
  <c r="U12" i="2"/>
  <c r="W12" i="2" s="1"/>
  <c r="AD11" i="2"/>
  <c r="AC11" i="2"/>
  <c r="AE11" i="2" s="1"/>
  <c r="Y11" i="2"/>
  <c r="AB11" i="2" s="1"/>
  <c r="V11" i="2"/>
  <c r="U11" i="2"/>
  <c r="W11" i="2" s="1"/>
  <c r="AC6" i="2"/>
  <c r="AA6" i="2"/>
  <c r="Z6" i="2"/>
  <c r="Y6" i="2"/>
  <c r="X6" i="2"/>
  <c r="AD5" i="2"/>
  <c r="AC5" i="2"/>
  <c r="AE5" i="2" s="1"/>
  <c r="AB5" i="2"/>
  <c r="Y5" i="2"/>
  <c r="V5" i="2"/>
  <c r="W5" i="2" s="1"/>
  <c r="U5" i="2"/>
  <c r="AD4" i="2"/>
  <c r="AC4" i="2"/>
  <c r="AE4" i="2" s="1"/>
  <c r="AB4" i="2"/>
  <c r="Y4" i="2"/>
  <c r="V4" i="2"/>
  <c r="W4" i="2" s="1"/>
  <c r="U4" i="2"/>
  <c r="AD3" i="2"/>
  <c r="AC3" i="2"/>
  <c r="AE3" i="2" s="1"/>
  <c r="AB3" i="2"/>
  <c r="Y3" i="2"/>
  <c r="V3" i="2"/>
  <c r="U3" i="2"/>
  <c r="W3" i="2" s="1"/>
  <c r="AD2" i="2"/>
  <c r="AD6" i="2" s="1"/>
  <c r="AC2" i="2"/>
  <c r="AE2" i="2" s="1"/>
  <c r="AB2" i="2"/>
  <c r="AB6" i="2" s="1"/>
  <c r="Y2" i="2"/>
  <c r="V2" i="2"/>
  <c r="V6" i="2" s="1"/>
  <c r="U2" i="2"/>
  <c r="W2" i="2" s="1"/>
  <c r="W6" i="6" l="1"/>
  <c r="V6" i="6"/>
  <c r="AE2" i="6"/>
  <c r="AE6" i="6" s="1"/>
  <c r="AB2" i="5"/>
  <c r="AB6" i="5" s="1"/>
  <c r="U6" i="5"/>
  <c r="W4" i="4"/>
  <c r="U4" i="4"/>
  <c r="W5" i="3"/>
  <c r="U5" i="3"/>
  <c r="W6" i="2"/>
  <c r="AE6" i="2"/>
  <c r="U6" i="2"/>
</calcChain>
</file>

<file path=xl/sharedStrings.xml><?xml version="1.0" encoding="utf-8"?>
<sst xmlns="http://schemas.openxmlformats.org/spreadsheetml/2006/main" count="742" uniqueCount="148">
  <si>
    <t>Statement No</t>
  </si>
  <si>
    <t>Statement Id</t>
  </si>
  <si>
    <t>Time Frame</t>
  </si>
  <si>
    <t>#</t>
  </si>
  <si>
    <t>Seller Id</t>
  </si>
  <si>
    <t>Supplier Id</t>
  </si>
  <si>
    <t>Seller Name</t>
  </si>
  <si>
    <t>Opening Balance</t>
  </si>
  <si>
    <t>Item Revenue</t>
  </si>
  <si>
    <t>Other revenue</t>
  </si>
  <si>
    <t>Fees (Total)</t>
  </si>
  <si>
    <t>Refunds</t>
  </si>
  <si>
    <t>Debit other revenues</t>
  </si>
  <si>
    <t>Fees on Refunds (Total)</t>
  </si>
  <si>
    <t>Others (Total)</t>
  </si>
  <si>
    <t>Closing Balance</t>
  </si>
  <si>
    <t>Guarantee Deposit</t>
  </si>
  <si>
    <t>Payout</t>
  </si>
  <si>
    <t>Paid</t>
  </si>
  <si>
    <t>Currency</t>
  </si>
  <si>
    <t>Payout 1</t>
  </si>
  <si>
    <t>Payout 2</t>
  </si>
  <si>
    <t>Variance</t>
  </si>
  <si>
    <t>Total Revenue &amp; Refund</t>
  </si>
  <si>
    <t>SAP</t>
  </si>
  <si>
    <t>SAP1</t>
  </si>
  <si>
    <t>Diff</t>
  </si>
  <si>
    <t>Total Revenue Fee</t>
  </si>
  <si>
    <t>Total Refund Fee</t>
  </si>
  <si>
    <t xml:space="preserve">Total </t>
  </si>
  <si>
    <t>SQL File</t>
  </si>
  <si>
    <t>Period</t>
  </si>
  <si>
    <t>Voucher Subscription Fee</t>
  </si>
  <si>
    <t>Voucher Subscription Fee credit</t>
  </si>
  <si>
    <r>
      <t>Item should be excluded -</t>
    </r>
    <r>
      <rPr>
        <b/>
        <i/>
        <sz val="11"/>
        <rFont val="Calibri"/>
        <family val="2"/>
        <scheme val="minor"/>
      </rPr>
      <t>Shipping Fee (Item Level) Credit</t>
    </r>
  </si>
  <si>
    <t>Checking</t>
  </si>
  <si>
    <t>HKKKOHYE-20220701-TW</t>
  </si>
  <si>
    <t>120203</t>
  </si>
  <si>
    <t>2022-07-01 - 2022-07-14</t>
  </si>
  <si>
    <t>290</t>
  </si>
  <si>
    <t>HKKKOHYE</t>
  </si>
  <si>
    <t>YC Boutique</t>
  </si>
  <si>
    <t>124819.54 MYR</t>
  </si>
  <si>
    <t>1</t>
  </si>
  <si>
    <t>TWD</t>
  </si>
  <si>
    <t>01-31DECEMBER</t>
  </si>
  <si>
    <t>HKKKOI9N-20220701-TW</t>
  </si>
  <si>
    <t>120224</t>
  </si>
  <si>
    <t>920</t>
  </si>
  <si>
    <t>HKKKOI9N</t>
  </si>
  <si>
    <t>Lussonet</t>
  </si>
  <si>
    <t>0.00 MYR</t>
  </si>
  <si>
    <t>HKKKOIFK-20220701-TW</t>
  </si>
  <si>
    <t>125027</t>
  </si>
  <si>
    <t>2022-07-01 - 2022-07-31</t>
  </si>
  <si>
    <t>1295</t>
  </si>
  <si>
    <t>HKKKOIFK</t>
  </si>
  <si>
    <t>Kate Spade New York</t>
  </si>
  <si>
    <t>1742.09 MYR</t>
  </si>
  <si>
    <t>HKKKOI1A-20220701-TW</t>
  </si>
  <si>
    <t>122575</t>
  </si>
  <si>
    <t>382</t>
  </si>
  <si>
    <t>HKKKOI1A</t>
  </si>
  <si>
    <t>Papillon Clutch</t>
  </si>
  <si>
    <t>HKKKOI5W-20220701-TW</t>
  </si>
  <si>
    <t>120212</t>
  </si>
  <si>
    <t>2022-07-15 - 2022-07-31</t>
  </si>
  <si>
    <t>637</t>
  </si>
  <si>
    <t>HKKKOI5W</t>
  </si>
  <si>
    <t>Dr. Martens Hong Kong</t>
  </si>
  <si>
    <t>15-31DECEMBER</t>
  </si>
  <si>
    <t>HKKKOI6S-20220701-TW</t>
  </si>
  <si>
    <t>120217</t>
  </si>
  <si>
    <t>709</t>
  </si>
  <si>
    <t>HKKKOI6S</t>
  </si>
  <si>
    <t>Macie Department Store</t>
  </si>
  <si>
    <t>HKKKOHYE-20220701-SG</t>
  </si>
  <si>
    <t>120201</t>
  </si>
  <si>
    <t>18595.49 MYR</t>
  </si>
  <si>
    <t>SGD</t>
  </si>
  <si>
    <t>HKKKOI5W-20220701-SG</t>
  </si>
  <si>
    <t>120209</t>
  </si>
  <si>
    <t>HKKKOI1A-20220701-SG</t>
  </si>
  <si>
    <t>122573</t>
  </si>
  <si>
    <t>294.94 MYR</t>
  </si>
  <si>
    <t>HKKKOI6S-20220701-SG</t>
  </si>
  <si>
    <t>120213</t>
  </si>
  <si>
    <t>289.68 MYR</t>
  </si>
  <si>
    <t>HKKKOI9N-20220701-SG</t>
  </si>
  <si>
    <t>120222</t>
  </si>
  <si>
    <t>17680.16 MYR</t>
  </si>
  <si>
    <t>HKKKOHYE-20220701-PH</t>
  </si>
  <si>
    <t>120205</t>
  </si>
  <si>
    <t>PHP</t>
  </si>
  <si>
    <t>HKKKOI1A-20220701-PH</t>
  </si>
  <si>
    <t>122577</t>
  </si>
  <si>
    <t>HKKKOI5W-20220701-PH</t>
  </si>
  <si>
    <t>120216</t>
  </si>
  <si>
    <t>HKKKOI6S-20220701-PH</t>
  </si>
  <si>
    <t>120219</t>
  </si>
  <si>
    <t>HKKKOHYE-20220701-MY</t>
  </si>
  <si>
    <t>120202</t>
  </si>
  <si>
    <t>10718.14 MYR</t>
  </si>
  <si>
    <t>MYR</t>
  </si>
  <si>
    <t>HKKKOI5W-20220701-MY</t>
  </si>
  <si>
    <t>120211</t>
  </si>
  <si>
    <t>37081.50 MYR</t>
  </si>
  <si>
    <t>HKKKOI9N-20220701-MY</t>
  </si>
  <si>
    <t>120223</t>
  </si>
  <si>
    <t>77798.61 MYR</t>
  </si>
  <si>
    <t>HKKKOI1A-20220701-MY</t>
  </si>
  <si>
    <t>122574</t>
  </si>
  <si>
    <t>2258.05 MYR</t>
  </si>
  <si>
    <t>HKKKOI6S-20220701-MY</t>
  </si>
  <si>
    <t>120215</t>
  </si>
  <si>
    <t>591.59 MYR</t>
  </si>
  <si>
    <t>HKKKOI5W-20220715-MY</t>
  </si>
  <si>
    <t>122647</t>
  </si>
  <si>
    <t>41859.75 MYR</t>
  </si>
  <si>
    <t>HKKKOHYE-20220701-ID</t>
  </si>
  <si>
    <t>120204</t>
  </si>
  <si>
    <t>24480125.64 MYR</t>
  </si>
  <si>
    <t>IDR</t>
  </si>
  <si>
    <t>HKKKOI9N-20220701-ID</t>
  </si>
  <si>
    <t>120225</t>
  </si>
  <si>
    <t>HKKKOIFK-20220701-ID</t>
  </si>
  <si>
    <t>125028</t>
  </si>
  <si>
    <t>171.86 MYR</t>
  </si>
  <si>
    <t>HKKKOI1A-20220701-ID</t>
  </si>
  <si>
    <t>122576</t>
  </si>
  <si>
    <t>HKKKOI5W-20220701-ID</t>
  </si>
  <si>
    <t>120214</t>
  </si>
  <si>
    <t>HKKKOI6S-20220701-ID</t>
  </si>
  <si>
    <t>120218</t>
  </si>
  <si>
    <t>HKKKOHYE-20220701-HK</t>
  </si>
  <si>
    <t>120200</t>
  </si>
  <si>
    <t>44923.61 MYR</t>
  </si>
  <si>
    <t>HKD</t>
  </si>
  <si>
    <t>HKKKOI5W-20220701-HK</t>
  </si>
  <si>
    <t>120207</t>
  </si>
  <si>
    <t>48489.38 MYR</t>
  </si>
  <si>
    <t>HKKKOI6S-20220701-HK</t>
  </si>
  <si>
    <t>120210</t>
  </si>
  <si>
    <t>1461.72 MYR</t>
  </si>
  <si>
    <t>HKKKOI9N-20220701-HK</t>
  </si>
  <si>
    <t>120220</t>
  </si>
  <si>
    <t>HKKKOI1A-20220701-HK</t>
  </si>
  <si>
    <t>122572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</si>
</sst>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164" fontId="3" fillId="3" borderId="0" xfId="0" applyNumberFormat="1" applyFont="1" applyFill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4" borderId="0" xfId="0" applyNumberFormat="1" applyFont="1" applyFill="1" applyAlignment="1">
      <alignment horizontal="left" vertical="center" wrapText="1"/>
    </xf>
    <xf numFmtId="164" fontId="3" fillId="5" borderId="0" xfId="0" applyNumberFormat="1" applyFont="1" applyFill="1" applyAlignment="1">
      <alignment horizontal="left" vertical="center" wrapText="1"/>
    </xf>
    <xf numFmtId="164" fontId="4" fillId="6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52C1-452D-4C16-B366-40FB7C24F524}">
  <sheetPr>
    <tabColor rgb="FFFF0000"/>
  </sheetPr>
  <dimension ref="A1:AO11"/>
  <sheetViews>
    <sheetView tabSelected="1" workbookViewId="0"/>
  </sheetViews>
  <sheetFormatPr defaultRowHeight="14.4" x14ac:dyDescent="0.3"/>
  <cols>
    <col min="1" max="1" width="21.77734375" bestFit="1" customWidth="1"/>
    <col min="2" max="2" width="8" bestFit="1" customWidth="1"/>
    <col min="3" max="3" width="21.5546875" bestFit="1" customWidth="1"/>
    <col min="4" max="4" width="4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109375" bestFit="1" customWidth="1"/>
    <col min="9" max="9" width="8.33203125" bestFit="1" customWidth="1"/>
    <col min="10" max="10" width="7.88671875" bestFit="1" customWidth="1"/>
    <col min="11" max="11" width="9.6640625" bestFit="1" customWidth="1"/>
    <col min="12" max="12" width="7.88671875" bestFit="1" customWidth="1"/>
    <col min="13" max="13" width="8.6640625" bestFit="1" customWidth="1"/>
    <col min="14" max="14" width="7.88671875" bestFit="1" customWidth="1"/>
    <col min="15" max="15" width="6.5546875" bestFit="1" customWidth="1"/>
    <col min="16" max="16" width="9" bestFit="1" customWidth="1"/>
    <col min="17" max="17" width="8.77734375" bestFit="1" customWidth="1"/>
    <col min="18" max="18" width="12.77734375" bestFit="1" customWidth="1"/>
    <col min="19" max="19" width="4.6640625" bestFit="1" customWidth="1"/>
    <col min="20" max="20" width="8.5546875" bestFit="1" customWidth="1"/>
    <col min="21" max="22" width="9.6640625" bestFit="1" customWidth="1"/>
    <col min="23" max="23" width="8.33203125" bestFit="1" customWidth="1"/>
    <col min="24" max="24" width="5.109375" bestFit="1" customWidth="1"/>
    <col min="25" max="25" width="10.6640625" bestFit="1" customWidth="1"/>
    <col min="26" max="26" width="5.109375" bestFit="1" customWidth="1"/>
    <col min="27" max="27" width="5.33203125" bestFit="1" customWidth="1"/>
    <col min="28" max="28" width="10.6640625" bestFit="1" customWidth="1"/>
    <col min="29" max="29" width="10.33203125" bestFit="1" customWidth="1"/>
    <col min="30" max="30" width="8.6640625" bestFit="1" customWidth="1"/>
    <col min="31" max="31" width="10.3320312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134</v>
      </c>
      <c r="B2" s="11" t="s">
        <v>135</v>
      </c>
      <c r="C2" s="11" t="s">
        <v>38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>
        <v>23056</v>
      </c>
      <c r="J2" s="11"/>
      <c r="K2" s="11">
        <v>-4993.2</v>
      </c>
      <c r="L2" s="11">
        <v>-1980</v>
      </c>
      <c r="M2" s="11"/>
      <c r="N2" s="11">
        <v>356.4</v>
      </c>
      <c r="O2" s="11"/>
      <c r="P2" s="11">
        <v>16439.2</v>
      </c>
      <c r="Q2" s="11"/>
      <c r="R2" s="11" t="s">
        <v>136</v>
      </c>
      <c r="S2" s="11">
        <v>1</v>
      </c>
      <c r="T2" s="11" t="s">
        <v>137</v>
      </c>
      <c r="U2" s="12">
        <f>P2-H2</f>
        <v>16439.2</v>
      </c>
      <c r="V2" s="12">
        <f>SUM(I2:O2)</f>
        <v>16439.2</v>
      </c>
      <c r="W2" s="12">
        <f>U2-V2</f>
        <v>0</v>
      </c>
      <c r="X2" s="12"/>
      <c r="Y2" s="12">
        <f>I2+L2</f>
        <v>21076</v>
      </c>
      <c r="Z2" s="12"/>
      <c r="AA2" s="12"/>
      <c r="AB2" s="12">
        <f>Y2+AA2</f>
        <v>21076</v>
      </c>
      <c r="AC2" s="12">
        <f>J2+K2+O2</f>
        <v>-4993.2</v>
      </c>
      <c r="AD2" s="12">
        <f>M2+N2</f>
        <v>356.4</v>
      </c>
      <c r="AE2" s="12">
        <f>AC2+AD2</f>
        <v>-4636.8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138</v>
      </c>
      <c r="B3" s="11" t="s">
        <v>139</v>
      </c>
      <c r="C3" s="11" t="s">
        <v>54</v>
      </c>
      <c r="D3" s="11" t="s">
        <v>67</v>
      </c>
      <c r="E3" s="11" t="s">
        <v>68</v>
      </c>
      <c r="F3" s="11">
        <v>5563782</v>
      </c>
      <c r="G3" s="11" t="s">
        <v>69</v>
      </c>
      <c r="H3" s="11"/>
      <c r="I3" s="11">
        <v>80381</v>
      </c>
      <c r="J3" s="11"/>
      <c r="K3" s="11">
        <v>-25456.67</v>
      </c>
      <c r="L3" s="11">
        <v>-8770</v>
      </c>
      <c r="M3" s="11"/>
      <c r="N3" s="11">
        <v>3486.5</v>
      </c>
      <c r="O3" s="11"/>
      <c r="P3" s="11">
        <v>49640.83</v>
      </c>
      <c r="Q3" s="11"/>
      <c r="R3" s="11" t="s">
        <v>140</v>
      </c>
      <c r="S3" s="11" t="s">
        <v>43</v>
      </c>
      <c r="T3" s="11" t="s">
        <v>137</v>
      </c>
      <c r="U3" s="12">
        <f>P3-H3</f>
        <v>49640.83</v>
      </c>
      <c r="V3" s="12">
        <f>SUM(I3:O3)</f>
        <v>49640.83</v>
      </c>
      <c r="W3" s="12">
        <f>U3-V3</f>
        <v>0</v>
      </c>
      <c r="X3" s="12"/>
      <c r="Y3" s="12">
        <f>I3+L3</f>
        <v>71611</v>
      </c>
      <c r="Z3" s="12"/>
      <c r="AA3" s="12"/>
      <c r="AB3" s="12">
        <f>Y3+AA3</f>
        <v>71611</v>
      </c>
      <c r="AC3" s="12">
        <f>J3+K3+O3</f>
        <v>-25456.67</v>
      </c>
      <c r="AD3" s="12">
        <f>M3+N3</f>
        <v>3486.5</v>
      </c>
      <c r="AE3" s="12">
        <f>AC3+AD3</f>
        <v>-21970.17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x14ac:dyDescent="0.3">
      <c r="A4" s="11" t="s">
        <v>141</v>
      </c>
      <c r="B4" s="11" t="s">
        <v>142</v>
      </c>
      <c r="C4" s="11" t="s">
        <v>54</v>
      </c>
      <c r="D4" s="11" t="s">
        <v>73</v>
      </c>
      <c r="E4" s="11" t="s">
        <v>74</v>
      </c>
      <c r="F4" s="11">
        <v>9890124</v>
      </c>
      <c r="G4" s="11" t="s">
        <v>75</v>
      </c>
      <c r="H4" s="11"/>
      <c r="I4" s="11">
        <v>19709</v>
      </c>
      <c r="J4" s="11"/>
      <c r="K4" s="11">
        <v>-7652.76</v>
      </c>
      <c r="L4" s="11">
        <v>-3213</v>
      </c>
      <c r="M4" s="11"/>
      <c r="N4" s="11">
        <v>825.47</v>
      </c>
      <c r="O4" s="11"/>
      <c r="P4" s="11">
        <v>9668.7099999999991</v>
      </c>
      <c r="Q4" s="11"/>
      <c r="R4" s="11" t="s">
        <v>143</v>
      </c>
      <c r="S4" s="11" t="s">
        <v>43</v>
      </c>
      <c r="T4" s="11" t="s">
        <v>137</v>
      </c>
      <c r="U4" s="12">
        <f>P4-H4</f>
        <v>9668.7099999999991</v>
      </c>
      <c r="V4" s="12">
        <f>SUM(I4:O4)</f>
        <v>9668.7099999999991</v>
      </c>
      <c r="W4" s="12">
        <f>U4-V4</f>
        <v>0</v>
      </c>
      <c r="X4" s="12"/>
      <c r="Y4" s="12">
        <f>I4+L4</f>
        <v>16496</v>
      </c>
      <c r="Z4" s="12"/>
      <c r="AA4" s="12"/>
      <c r="AB4" s="12">
        <f>Y4+AA4</f>
        <v>16496</v>
      </c>
      <c r="AC4" s="12">
        <f>J4+K4+O4</f>
        <v>-7652.76</v>
      </c>
      <c r="AD4" s="12">
        <f>M4+N4</f>
        <v>825.47</v>
      </c>
      <c r="AE4" s="12">
        <f>AC4+AD4</f>
        <v>-6827.29</v>
      </c>
      <c r="AF4" s="12"/>
      <c r="AG4" s="12"/>
      <c r="AH4" s="12" t="s">
        <v>45</v>
      </c>
      <c r="AI4" s="12"/>
      <c r="AJ4" s="12"/>
      <c r="AK4" s="12"/>
      <c r="AL4" s="12"/>
      <c r="AM4" s="12"/>
    </row>
    <row r="5" spans="1:41" x14ac:dyDescent="0.3">
      <c r="A5" s="11" t="s">
        <v>144</v>
      </c>
      <c r="B5" s="11" t="s">
        <v>145</v>
      </c>
      <c r="C5" s="11" t="s">
        <v>38</v>
      </c>
      <c r="D5" s="11" t="s">
        <v>48</v>
      </c>
      <c r="E5" s="11" t="s">
        <v>49</v>
      </c>
      <c r="F5" s="11">
        <v>7882213</v>
      </c>
      <c r="G5" s="11" t="s">
        <v>50</v>
      </c>
      <c r="H5" s="11"/>
      <c r="I5" s="11">
        <v>987</v>
      </c>
      <c r="J5" s="11"/>
      <c r="K5" s="11">
        <v>-314.88</v>
      </c>
      <c r="L5" s="11"/>
      <c r="M5" s="11"/>
      <c r="N5" s="11"/>
      <c r="O5" s="11"/>
      <c r="P5" s="11">
        <v>672.12</v>
      </c>
      <c r="Q5" s="11"/>
      <c r="R5" s="11" t="s">
        <v>51</v>
      </c>
      <c r="S5" s="11"/>
      <c r="T5" s="11" t="s">
        <v>137</v>
      </c>
      <c r="U5" s="12">
        <f>P5-H5</f>
        <v>672.12</v>
      </c>
      <c r="V5" s="12">
        <f>SUM(I5:O5)</f>
        <v>672.12</v>
      </c>
      <c r="W5" s="12">
        <f>U5-V5</f>
        <v>0</v>
      </c>
      <c r="X5" s="12"/>
      <c r="Y5" s="12">
        <f>I5+L5</f>
        <v>987</v>
      </c>
      <c r="Z5" s="12"/>
      <c r="AA5" s="12"/>
      <c r="AB5" s="12">
        <f>Y5+AA5</f>
        <v>987</v>
      </c>
      <c r="AC5" s="12">
        <f>J5+K5+O5</f>
        <v>-314.88</v>
      </c>
      <c r="AD5" s="12">
        <f>M5+N5</f>
        <v>0</v>
      </c>
      <c r="AE5" s="12">
        <f>AC5+AD5</f>
        <v>-314.88</v>
      </c>
      <c r="AF5" s="12"/>
      <c r="AG5" s="12"/>
      <c r="AH5" s="12" t="s">
        <v>45</v>
      </c>
      <c r="AI5" s="12"/>
      <c r="AJ5" s="12"/>
      <c r="AK5" s="12"/>
      <c r="AL5" s="12"/>
      <c r="AM5" s="12"/>
    </row>
    <row r="6" spans="1:41" x14ac:dyDescent="0.3">
      <c r="A6" s="11" t="s">
        <v>146</v>
      </c>
      <c r="B6" s="11" t="s">
        <v>147</v>
      </c>
      <c r="C6" s="11" t="s">
        <v>54</v>
      </c>
      <c r="D6" s="11" t="s">
        <v>61</v>
      </c>
      <c r="E6" s="11" t="s">
        <v>62</v>
      </c>
      <c r="F6" s="11">
        <v>5323012</v>
      </c>
      <c r="G6" s="11" t="s">
        <v>63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 t="s">
        <v>51</v>
      </c>
      <c r="S6" s="11"/>
      <c r="T6" s="11" t="s">
        <v>137</v>
      </c>
      <c r="U6" s="12">
        <f>P6-H6</f>
        <v>0</v>
      </c>
      <c r="V6" s="12">
        <f>SUM(I6:O6)</f>
        <v>0</v>
      </c>
      <c r="W6" s="12">
        <f>U6-V6</f>
        <v>0</v>
      </c>
      <c r="X6" s="12"/>
      <c r="Y6" s="12">
        <f>I6+L6</f>
        <v>0</v>
      </c>
      <c r="Z6" s="12"/>
      <c r="AA6" s="12"/>
      <c r="AB6" s="12">
        <f>Y6+AA6</f>
        <v>0</v>
      </c>
      <c r="AC6" s="12">
        <f>J6+K6+O6</f>
        <v>0</v>
      </c>
      <c r="AD6" s="12">
        <f>M6+N6</f>
        <v>0</v>
      </c>
      <c r="AE6" s="12">
        <f>AC6+AD6</f>
        <v>0</v>
      </c>
      <c r="AF6" s="12"/>
      <c r="AG6" s="12"/>
      <c r="AH6" s="12" t="s">
        <v>45</v>
      </c>
      <c r="AI6" s="12"/>
      <c r="AJ6" s="12"/>
      <c r="AK6" s="12"/>
      <c r="AL6" s="12"/>
      <c r="AM6" s="12"/>
    </row>
    <row r="7" spans="1:41" ht="15" thickBot="1" x14ac:dyDescent="0.35">
      <c r="U7" s="13">
        <f>SUM($U$2:$U6)</f>
        <v>76420.859999999986</v>
      </c>
      <c r="V7" s="13">
        <f>SUM($V$2:$V6)</f>
        <v>76420.859999999986</v>
      </c>
      <c r="W7" s="13">
        <f>SUM($W$2:$W6)</f>
        <v>0</v>
      </c>
      <c r="X7" s="13">
        <f>SUM($X$2:$X6)</f>
        <v>0</v>
      </c>
      <c r="Y7" s="13">
        <f>SUM($Y$2:$Y6)</f>
        <v>110170</v>
      </c>
      <c r="Z7" s="13">
        <f>SUM($Z$2:$Z6)</f>
        <v>0</v>
      </c>
      <c r="AA7" s="13">
        <f>SUM($AA$2:$AA6)</f>
        <v>0</v>
      </c>
      <c r="AB7" s="13">
        <f>SUM($AB$2:$AB6)</f>
        <v>110170</v>
      </c>
      <c r="AC7" s="13">
        <f>SUM($AC$2:$AC6)</f>
        <v>-38417.509999999995</v>
      </c>
      <c r="AD7" s="13">
        <f>SUM($AD$2:$AD6)</f>
        <v>4668.37</v>
      </c>
      <c r="AE7" s="13">
        <f>SUM($AE$2:$AE6)</f>
        <v>-33749.139999999992</v>
      </c>
    </row>
    <row r="8" spans="1:41" ht="15" thickTop="1" x14ac:dyDescent="0.3"/>
    <row r="11" spans="1:41" ht="144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2" t="s">
        <v>19</v>
      </c>
      <c r="U11" s="3" t="s">
        <v>20</v>
      </c>
      <c r="V11" s="3" t="s">
        <v>21</v>
      </c>
      <c r="W11" s="3" t="s">
        <v>22</v>
      </c>
      <c r="X11" s="4"/>
      <c r="Y11" s="5" t="s">
        <v>23</v>
      </c>
      <c r="Z11" s="5" t="s">
        <v>24</v>
      </c>
      <c r="AA11" s="5" t="s">
        <v>25</v>
      </c>
      <c r="AB11" s="5" t="s">
        <v>26</v>
      </c>
      <c r="AC11" s="6" t="s">
        <v>27</v>
      </c>
      <c r="AD11" s="6" t="s">
        <v>28</v>
      </c>
      <c r="AE11" s="6" t="s">
        <v>29</v>
      </c>
      <c r="AF11" s="6" t="s">
        <v>30</v>
      </c>
      <c r="AG11" s="6" t="s">
        <v>26</v>
      </c>
      <c r="AH11" s="6" t="s">
        <v>31</v>
      </c>
      <c r="AI11" s="7" t="s">
        <v>32</v>
      </c>
      <c r="AJ11" s="7" t="s">
        <v>33</v>
      </c>
      <c r="AK11" s="8" t="s">
        <v>34</v>
      </c>
      <c r="AL11" s="8"/>
      <c r="AM11" s="9" t="s">
        <v>35</v>
      </c>
      <c r="AN11" s="10"/>
      <c r="AO1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92A4-81BC-47E6-81D9-E22FF3DD608E}">
  <sheetPr>
    <tabColor rgb="FFFF0000"/>
  </sheetPr>
  <dimension ref="A1:AO13"/>
  <sheetViews>
    <sheetView workbookViewId="0"/>
  </sheetViews>
  <sheetFormatPr defaultRowHeight="14.4" x14ac:dyDescent="0.3"/>
  <cols>
    <col min="1" max="1" width="21.33203125" bestFit="1" customWidth="1"/>
    <col min="2" max="2" width="8" bestFit="1" customWidth="1"/>
    <col min="3" max="3" width="21.5546875" bestFit="1" customWidth="1"/>
    <col min="4" max="4" width="5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109375" bestFit="1" customWidth="1"/>
    <col min="9" max="9" width="8.33203125" bestFit="1" customWidth="1"/>
    <col min="10" max="11" width="8.6640625" bestFit="1" customWidth="1"/>
    <col min="12" max="12" width="7.88671875" bestFit="1" customWidth="1"/>
    <col min="13" max="13" width="8.6640625" bestFit="1" customWidth="1"/>
    <col min="14" max="14" width="7.88671875" bestFit="1" customWidth="1"/>
    <col min="15" max="15" width="6.5546875" bestFit="1" customWidth="1"/>
    <col min="16" max="16" width="8" bestFit="1" customWidth="1"/>
    <col min="17" max="17" width="8.77734375" bestFit="1" customWidth="1"/>
    <col min="18" max="18" width="15.88671875" bestFit="1" customWidth="1"/>
    <col min="19" max="19" width="4.6640625" bestFit="1" customWidth="1"/>
    <col min="20" max="20" width="8.5546875" bestFit="1" customWidth="1"/>
    <col min="21" max="22" width="8.44140625" bestFit="1" customWidth="1"/>
    <col min="23" max="23" width="8.33203125" bestFit="1" customWidth="1"/>
    <col min="24" max="24" width="5.109375" bestFit="1" customWidth="1"/>
    <col min="25" max="25" width="9.44140625" bestFit="1" customWidth="1"/>
    <col min="26" max="26" width="5.109375" bestFit="1" customWidth="1"/>
    <col min="27" max="27" width="5.33203125" bestFit="1" customWidth="1"/>
    <col min="28" max="28" width="9.44140625" bestFit="1" customWidth="1"/>
    <col min="29" max="29" width="9.109375" bestFit="1" customWidth="1"/>
    <col min="30" max="30" width="7.109375" bestFit="1" customWidth="1"/>
    <col min="31" max="31" width="9.10937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119</v>
      </c>
      <c r="B2" s="11" t="s">
        <v>120</v>
      </c>
      <c r="C2" s="11" t="s">
        <v>54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 t="s">
        <v>121</v>
      </c>
      <c r="S2" s="11"/>
      <c r="T2" s="11" t="s">
        <v>122</v>
      </c>
      <c r="U2" s="12">
        <f>P2-H2</f>
        <v>0</v>
      </c>
      <c r="V2" s="12">
        <f>SUM(I2:O2)</f>
        <v>0</v>
      </c>
      <c r="W2" s="12">
        <f>U2-V2</f>
        <v>0</v>
      </c>
      <c r="X2" s="12"/>
      <c r="Y2" s="12">
        <f>I2+L2</f>
        <v>0</v>
      </c>
      <c r="Z2" s="12"/>
      <c r="AA2" s="12"/>
      <c r="AB2" s="12">
        <f>Y2+AA2</f>
        <v>0</v>
      </c>
      <c r="AC2" s="12">
        <f>J2+K2+O2</f>
        <v>0</v>
      </c>
      <c r="AD2" s="12">
        <f>M2+N2</f>
        <v>0</v>
      </c>
      <c r="AE2" s="12">
        <f>AC2+AD2</f>
        <v>0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123</v>
      </c>
      <c r="B3" s="11" t="s">
        <v>124</v>
      </c>
      <c r="C3" s="11" t="s">
        <v>38</v>
      </c>
      <c r="D3" s="11" t="s">
        <v>48</v>
      </c>
      <c r="E3" s="11" t="s">
        <v>49</v>
      </c>
      <c r="F3" s="11">
        <v>7882213</v>
      </c>
      <c r="G3" s="11" t="s">
        <v>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 t="s">
        <v>51</v>
      </c>
      <c r="S3" s="11"/>
      <c r="T3" s="11" t="s">
        <v>122</v>
      </c>
      <c r="U3" s="12">
        <f>P3-H3</f>
        <v>0</v>
      </c>
      <c r="V3" s="12">
        <f>SUM(I3:O3)</f>
        <v>0</v>
      </c>
      <c r="W3" s="12">
        <f>U3-V3</f>
        <v>0</v>
      </c>
      <c r="X3" s="12"/>
      <c r="Y3" s="12">
        <f>I3+L3</f>
        <v>0</v>
      </c>
      <c r="Z3" s="12"/>
      <c r="AA3" s="12"/>
      <c r="AB3" s="12">
        <f>Y3+AA3</f>
        <v>0</v>
      </c>
      <c r="AC3" s="12">
        <f>J3+K3+O3</f>
        <v>0</v>
      </c>
      <c r="AD3" s="12">
        <f>M3+N3</f>
        <v>0</v>
      </c>
      <c r="AE3" s="12">
        <f>AC3+AD3</f>
        <v>0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x14ac:dyDescent="0.3">
      <c r="A4" s="11" t="s">
        <v>125</v>
      </c>
      <c r="B4" s="11" t="s">
        <v>126</v>
      </c>
      <c r="C4" s="11" t="s">
        <v>54</v>
      </c>
      <c r="D4" s="11" t="s">
        <v>55</v>
      </c>
      <c r="E4" s="11" t="s">
        <v>56</v>
      </c>
      <c r="F4" s="11">
        <v>6562231</v>
      </c>
      <c r="G4" s="11" t="s">
        <v>57</v>
      </c>
      <c r="H4" s="11"/>
      <c r="I4" s="11">
        <v>699.3</v>
      </c>
      <c r="J4" s="11"/>
      <c r="K4" s="11">
        <v>-109.69</v>
      </c>
      <c r="L4" s="11">
        <v>-398.3</v>
      </c>
      <c r="M4" s="11"/>
      <c r="N4" s="11">
        <v>29.55</v>
      </c>
      <c r="O4" s="11">
        <v>-49</v>
      </c>
      <c r="P4" s="11">
        <v>171.86</v>
      </c>
      <c r="Q4" s="11"/>
      <c r="R4" s="11" t="s">
        <v>127</v>
      </c>
      <c r="S4" s="11"/>
      <c r="T4" s="11" t="s">
        <v>122</v>
      </c>
      <c r="U4" s="12">
        <f>P4-H4</f>
        <v>171.86</v>
      </c>
      <c r="V4" s="12">
        <f>SUM(I4:O4)</f>
        <v>171.8599999999999</v>
      </c>
      <c r="W4" s="12">
        <f>U4-V4</f>
        <v>0</v>
      </c>
      <c r="X4" s="12"/>
      <c r="Y4" s="12">
        <f>I4+L4</f>
        <v>300.99999999999994</v>
      </c>
      <c r="Z4" s="12"/>
      <c r="AA4" s="12"/>
      <c r="AB4" s="12">
        <f>Y4+AA4</f>
        <v>300.99999999999994</v>
      </c>
      <c r="AC4" s="12">
        <f>J4+K4+O4</f>
        <v>-158.69</v>
      </c>
      <c r="AD4" s="12">
        <f>M4+N4</f>
        <v>29.55</v>
      </c>
      <c r="AE4" s="12">
        <f>AC4+AD4</f>
        <v>-129.13999999999999</v>
      </c>
      <c r="AF4" s="12"/>
      <c r="AG4" s="12"/>
      <c r="AH4" s="12" t="s">
        <v>45</v>
      </c>
      <c r="AI4" s="12"/>
      <c r="AJ4" s="12"/>
      <c r="AK4" s="12"/>
      <c r="AL4" s="12"/>
      <c r="AM4" s="12"/>
    </row>
    <row r="5" spans="1:41" x14ac:dyDescent="0.3">
      <c r="A5" s="11" t="s">
        <v>128</v>
      </c>
      <c r="B5" s="11" t="s">
        <v>129</v>
      </c>
      <c r="C5" s="11" t="s">
        <v>54</v>
      </c>
      <c r="D5" s="11" t="s">
        <v>61</v>
      </c>
      <c r="E5" s="11" t="s">
        <v>62</v>
      </c>
      <c r="F5" s="11">
        <v>5323012</v>
      </c>
      <c r="G5" s="11" t="s">
        <v>63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 t="s">
        <v>51</v>
      </c>
      <c r="S5" s="11"/>
      <c r="T5" s="11" t="s">
        <v>122</v>
      </c>
      <c r="U5" s="12">
        <f>P5-H5</f>
        <v>0</v>
      </c>
      <c r="V5" s="12">
        <f>SUM(I5:O5)</f>
        <v>0</v>
      </c>
      <c r="W5" s="12">
        <f>U5-V5</f>
        <v>0</v>
      </c>
      <c r="X5" s="12"/>
      <c r="Y5" s="12">
        <f>I5+L5</f>
        <v>0</v>
      </c>
      <c r="Z5" s="12"/>
      <c r="AA5" s="12"/>
      <c r="AB5" s="12">
        <f>Y5+AA5</f>
        <v>0</v>
      </c>
      <c r="AC5" s="12">
        <f>J5+K5+O5</f>
        <v>0</v>
      </c>
      <c r="AD5" s="12">
        <f>M5+N5</f>
        <v>0</v>
      </c>
      <c r="AE5" s="12">
        <f>AC5+AD5</f>
        <v>0</v>
      </c>
      <c r="AF5" s="12"/>
      <c r="AG5" s="12"/>
      <c r="AH5" s="12" t="s">
        <v>45</v>
      </c>
      <c r="AI5" s="12"/>
      <c r="AJ5" s="12"/>
      <c r="AK5" s="12"/>
      <c r="AL5" s="12"/>
      <c r="AM5" s="12"/>
    </row>
    <row r="6" spans="1:41" ht="15" thickBot="1" x14ac:dyDescent="0.35">
      <c r="U6" s="13">
        <f>SUM($U$2:$U5)</f>
        <v>171.86</v>
      </c>
      <c r="V6" s="13">
        <f>SUM($V$2:$V5)</f>
        <v>171.8599999999999</v>
      </c>
      <c r="W6" s="13">
        <f>SUM($W$2:$W5)</f>
        <v>0</v>
      </c>
      <c r="X6" s="13">
        <f>SUM($X$2:$X5)</f>
        <v>0</v>
      </c>
      <c r="Y6" s="13">
        <f>SUM($Y$2:$Y5)</f>
        <v>300.99999999999994</v>
      </c>
      <c r="Z6" s="13">
        <f>SUM($Z$2:$Z5)</f>
        <v>0</v>
      </c>
      <c r="AA6" s="13">
        <f>SUM($AA$2:$AA5)</f>
        <v>0</v>
      </c>
      <c r="AB6" s="13">
        <f>SUM($AB$2:$AB5)</f>
        <v>300.99999999999994</v>
      </c>
      <c r="AC6" s="13">
        <f>SUM($AC$2:$AC5)</f>
        <v>-158.69</v>
      </c>
      <c r="AD6" s="13">
        <f>SUM($AD$2:$AD5)</f>
        <v>29.55</v>
      </c>
      <c r="AE6" s="13">
        <f>SUM($AE$2:$AE5)</f>
        <v>-129.13999999999999</v>
      </c>
    </row>
    <row r="7" spans="1:41" ht="15" thickTop="1" x14ac:dyDescent="0.3"/>
    <row r="10" spans="1:41" ht="14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2" t="s">
        <v>19</v>
      </c>
      <c r="U10" s="3" t="s">
        <v>20</v>
      </c>
      <c r="V10" s="3" t="s">
        <v>21</v>
      </c>
      <c r="W10" s="3" t="s">
        <v>22</v>
      </c>
      <c r="X10" s="4"/>
      <c r="Y10" s="5" t="s">
        <v>23</v>
      </c>
      <c r="Z10" s="5" t="s">
        <v>24</v>
      </c>
      <c r="AA10" s="5" t="s">
        <v>25</v>
      </c>
      <c r="AB10" s="5" t="s">
        <v>26</v>
      </c>
      <c r="AC10" s="6" t="s">
        <v>27</v>
      </c>
      <c r="AD10" s="6" t="s">
        <v>28</v>
      </c>
      <c r="AE10" s="6" t="s">
        <v>29</v>
      </c>
      <c r="AF10" s="6" t="s">
        <v>30</v>
      </c>
      <c r="AG10" s="6" t="s">
        <v>26</v>
      </c>
      <c r="AH10" s="6" t="s">
        <v>31</v>
      </c>
      <c r="AI10" s="7" t="s">
        <v>32</v>
      </c>
      <c r="AJ10" s="7" t="s">
        <v>33</v>
      </c>
      <c r="AK10" s="8" t="s">
        <v>34</v>
      </c>
      <c r="AL10" s="8"/>
      <c r="AM10" s="9" t="s">
        <v>35</v>
      </c>
      <c r="AN10" s="10"/>
      <c r="AO10" s="10"/>
    </row>
    <row r="11" spans="1:41" x14ac:dyDescent="0.3">
      <c r="A11" s="11" t="s">
        <v>130</v>
      </c>
      <c r="B11" s="11" t="s">
        <v>131</v>
      </c>
      <c r="C11" s="11" t="s">
        <v>66</v>
      </c>
      <c r="D11" s="11" t="s">
        <v>67</v>
      </c>
      <c r="E11" s="11" t="s">
        <v>68</v>
      </c>
      <c r="F11" s="11">
        <v>5563782</v>
      </c>
      <c r="G11" s="11" t="s">
        <v>69</v>
      </c>
      <c r="H11" s="11">
        <v>-383.94</v>
      </c>
      <c r="I11" s="11">
        <v>12629</v>
      </c>
      <c r="J11" s="11">
        <v>-2420.25</v>
      </c>
      <c r="K11" s="11">
        <v>-3145.64</v>
      </c>
      <c r="L11" s="11">
        <v>-1194</v>
      </c>
      <c r="M11" s="11"/>
      <c r="N11" s="11">
        <v>167.16</v>
      </c>
      <c r="O11" s="11"/>
      <c r="P11" s="11">
        <v>5652.33</v>
      </c>
      <c r="Q11" s="11"/>
      <c r="R11" s="11" t="s">
        <v>51</v>
      </c>
      <c r="S11" s="11"/>
      <c r="T11" s="11" t="s">
        <v>122</v>
      </c>
      <c r="U11" s="12">
        <f>P11-H11</f>
        <v>6036.2699999999995</v>
      </c>
      <c r="V11" s="12">
        <f>SUM(I11:O11)</f>
        <v>6036.27</v>
      </c>
      <c r="W11" s="12">
        <f>U11-V11</f>
        <v>0</v>
      </c>
      <c r="X11" s="12"/>
      <c r="Y11" s="12">
        <f>I11+L11</f>
        <v>11435</v>
      </c>
      <c r="Z11" s="12"/>
      <c r="AA11" s="12"/>
      <c r="AB11" s="12">
        <f>Y11+AA11</f>
        <v>11435</v>
      </c>
      <c r="AC11" s="12">
        <f>J11+K11+O11</f>
        <v>-5565.8899999999994</v>
      </c>
      <c r="AD11" s="12">
        <f>M11+N11</f>
        <v>167.16</v>
      </c>
      <c r="AE11" s="12">
        <f>AC11+AD11</f>
        <v>-5398.73</v>
      </c>
      <c r="AF11" s="12"/>
      <c r="AG11" s="12"/>
      <c r="AH11" s="12" t="s">
        <v>70</v>
      </c>
      <c r="AI11" s="12"/>
      <c r="AJ11" s="12"/>
      <c r="AK11" s="12"/>
      <c r="AL11" s="12"/>
      <c r="AM11" s="12"/>
    </row>
    <row r="12" spans="1:41" x14ac:dyDescent="0.3">
      <c r="A12" s="11" t="s">
        <v>132</v>
      </c>
      <c r="B12" s="11" t="s">
        <v>133</v>
      </c>
      <c r="C12" s="11" t="s">
        <v>66</v>
      </c>
      <c r="D12" s="11" t="s">
        <v>73</v>
      </c>
      <c r="E12" s="11" t="s">
        <v>74</v>
      </c>
      <c r="F12" s="11">
        <v>9890124</v>
      </c>
      <c r="G12" s="11" t="s">
        <v>75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 t="s">
        <v>51</v>
      </c>
      <c r="S12" s="11"/>
      <c r="T12" s="11" t="s">
        <v>122</v>
      </c>
      <c r="U12" s="12">
        <f>P12-H12</f>
        <v>0</v>
      </c>
      <c r="V12" s="12">
        <f>SUM(I12:O12)</f>
        <v>0</v>
      </c>
      <c r="W12" s="12">
        <f>U12-V12</f>
        <v>0</v>
      </c>
      <c r="X12" s="12"/>
      <c r="Y12" s="12">
        <f>I12+L12</f>
        <v>0</v>
      </c>
      <c r="Z12" s="12"/>
      <c r="AA12" s="12"/>
      <c r="AB12" s="12">
        <f>Y12+AA12</f>
        <v>0</v>
      </c>
      <c r="AC12" s="12">
        <f>J12+K12+O12</f>
        <v>0</v>
      </c>
      <c r="AD12" s="12">
        <f>M12+N12</f>
        <v>0</v>
      </c>
      <c r="AE12" s="12">
        <f>AC12+AD12</f>
        <v>0</v>
      </c>
      <c r="AF12" s="12"/>
      <c r="AG12" s="12"/>
      <c r="AH12" s="12" t="s">
        <v>70</v>
      </c>
      <c r="AI12" s="12"/>
      <c r="AJ12" s="12"/>
      <c r="AK12" s="12"/>
      <c r="AL12" s="12"/>
      <c r="AM12" s="12"/>
    </row>
    <row r="13" spans="1:41" x14ac:dyDescent="0.3">
      <c r="AH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1904-42A6-4599-95B5-4555FDABF823}">
  <sheetPr>
    <tabColor rgb="FFFF0000"/>
  </sheetPr>
  <dimension ref="A1:AO13"/>
  <sheetViews>
    <sheetView workbookViewId="0"/>
  </sheetViews>
  <sheetFormatPr defaultRowHeight="14.4" x14ac:dyDescent="0.3"/>
  <cols>
    <col min="1" max="1" width="22.21875" bestFit="1" customWidth="1"/>
    <col min="2" max="2" width="8" bestFit="1" customWidth="1"/>
    <col min="3" max="3" width="21.5546875" bestFit="1" customWidth="1"/>
    <col min="4" max="4" width="4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6640625" bestFit="1" customWidth="1"/>
    <col min="9" max="9" width="9" bestFit="1" customWidth="1"/>
    <col min="10" max="10" width="7.88671875" bestFit="1" customWidth="1"/>
    <col min="11" max="11" width="9.6640625" bestFit="1" customWidth="1"/>
    <col min="12" max="13" width="8.6640625" bestFit="1" customWidth="1"/>
    <col min="14" max="14" width="9" bestFit="1" customWidth="1"/>
    <col min="15" max="15" width="6.5546875" bestFit="1" customWidth="1"/>
    <col min="16" max="16" width="9" bestFit="1" customWidth="1"/>
    <col min="17" max="17" width="8.77734375" bestFit="1" customWidth="1"/>
    <col min="18" max="18" width="12.77734375" bestFit="1" customWidth="1"/>
    <col min="19" max="19" width="4.6640625" bestFit="1" customWidth="1"/>
    <col min="20" max="20" width="8.5546875" bestFit="1" customWidth="1"/>
    <col min="21" max="22" width="9.6640625" bestFit="1" customWidth="1"/>
    <col min="23" max="23" width="8.33203125" bestFit="1" customWidth="1"/>
    <col min="24" max="24" width="5.109375" bestFit="1" customWidth="1"/>
    <col min="25" max="25" width="10.44140625" bestFit="1" customWidth="1"/>
    <col min="26" max="26" width="5.109375" bestFit="1" customWidth="1"/>
    <col min="27" max="27" width="5.33203125" bestFit="1" customWidth="1"/>
    <col min="28" max="28" width="10.44140625" bestFit="1" customWidth="1"/>
    <col min="29" max="29" width="10.33203125" bestFit="1" customWidth="1"/>
    <col min="30" max="30" width="9.44140625" bestFit="1" customWidth="1"/>
    <col min="31" max="31" width="10.3320312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100</v>
      </c>
      <c r="B2" s="11" t="s">
        <v>101</v>
      </c>
      <c r="C2" s="11" t="s">
        <v>38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>
        <v>13680</v>
      </c>
      <c r="J2" s="11"/>
      <c r="K2" s="11">
        <v>-4394.6099999999997</v>
      </c>
      <c r="L2" s="11">
        <v>-1288</v>
      </c>
      <c r="M2" s="11"/>
      <c r="N2" s="11">
        <v>245.75</v>
      </c>
      <c r="O2" s="11"/>
      <c r="P2" s="11">
        <v>8243.14</v>
      </c>
      <c r="Q2" s="11"/>
      <c r="R2" s="11" t="s">
        <v>102</v>
      </c>
      <c r="S2" s="11" t="s">
        <v>43</v>
      </c>
      <c r="T2" s="11" t="s">
        <v>103</v>
      </c>
      <c r="U2" s="12">
        <f>P2-H2</f>
        <v>8243.14</v>
      </c>
      <c r="V2" s="12">
        <f>SUM(I2:O2)</f>
        <v>8243.14</v>
      </c>
      <c r="W2" s="12">
        <f>U2-V2</f>
        <v>0</v>
      </c>
      <c r="X2" s="12"/>
      <c r="Y2" s="12">
        <f>I2+L2</f>
        <v>12392</v>
      </c>
      <c r="Z2" s="12"/>
      <c r="AA2" s="12"/>
      <c r="AB2" s="12">
        <f>Y2+AA2</f>
        <v>12392</v>
      </c>
      <c r="AC2" s="12">
        <f>J2+K2+O2</f>
        <v>-4394.6099999999997</v>
      </c>
      <c r="AD2" s="12">
        <f>M2+N2</f>
        <v>245.75</v>
      </c>
      <c r="AE2" s="12">
        <f>AC2+AD2</f>
        <v>-4148.8599999999997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104</v>
      </c>
      <c r="B3" s="11" t="s">
        <v>105</v>
      </c>
      <c r="C3" s="11" t="s">
        <v>54</v>
      </c>
      <c r="D3" s="11" t="s">
        <v>67</v>
      </c>
      <c r="E3" s="11" t="s">
        <v>68</v>
      </c>
      <c r="F3" s="11">
        <v>5563782</v>
      </c>
      <c r="G3" s="11" t="s">
        <v>69</v>
      </c>
      <c r="H3" s="11"/>
      <c r="I3" s="11">
        <v>44752</v>
      </c>
      <c r="J3" s="11">
        <v>-640</v>
      </c>
      <c r="K3" s="11">
        <v>-18486.990000000002</v>
      </c>
      <c r="L3" s="11">
        <v>-6309</v>
      </c>
      <c r="M3" s="11"/>
      <c r="N3" s="11">
        <v>1577.25</v>
      </c>
      <c r="O3" s="11"/>
      <c r="P3" s="11">
        <v>20893.259999999998</v>
      </c>
      <c r="Q3" s="11"/>
      <c r="R3" s="11" t="s">
        <v>106</v>
      </c>
      <c r="S3" s="11" t="s">
        <v>43</v>
      </c>
      <c r="T3" s="11" t="s">
        <v>103</v>
      </c>
      <c r="U3" s="12">
        <f>P3-H3</f>
        <v>20893.259999999998</v>
      </c>
      <c r="V3" s="12">
        <f>SUM(I3:O3)</f>
        <v>20893.259999999998</v>
      </c>
      <c r="W3" s="12">
        <f>U3-V3</f>
        <v>0</v>
      </c>
      <c r="X3" s="12"/>
      <c r="Y3" s="12">
        <f>I3+L3</f>
        <v>38443</v>
      </c>
      <c r="Z3" s="12"/>
      <c r="AA3" s="12"/>
      <c r="AB3" s="12">
        <f>Y3+AA3</f>
        <v>38443</v>
      </c>
      <c r="AC3" s="12">
        <f>J3+K3+O3</f>
        <v>-19126.990000000002</v>
      </c>
      <c r="AD3" s="12">
        <f>M3+N3</f>
        <v>1577.25</v>
      </c>
      <c r="AE3" s="12">
        <f>AC3+AD3</f>
        <v>-17549.740000000002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x14ac:dyDescent="0.3">
      <c r="A4" s="11" t="s">
        <v>107</v>
      </c>
      <c r="B4" s="11" t="s">
        <v>108</v>
      </c>
      <c r="C4" s="11" t="s">
        <v>38</v>
      </c>
      <c r="D4" s="11" t="s">
        <v>48</v>
      </c>
      <c r="E4" s="11" t="s">
        <v>49</v>
      </c>
      <c r="F4" s="11">
        <v>7882213</v>
      </c>
      <c r="G4" s="11" t="s">
        <v>50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 t="s">
        <v>109</v>
      </c>
      <c r="S4" s="11" t="s">
        <v>43</v>
      </c>
      <c r="T4" s="11" t="s">
        <v>103</v>
      </c>
      <c r="U4" s="12">
        <f>P4-H4</f>
        <v>0</v>
      </c>
      <c r="V4" s="12">
        <f>SUM(I4:O4)</f>
        <v>0</v>
      </c>
      <c r="W4" s="12">
        <f>U4-V4</f>
        <v>0</v>
      </c>
      <c r="X4" s="12"/>
      <c r="Y4" s="12">
        <f>I4+L4</f>
        <v>0</v>
      </c>
      <c r="Z4" s="12"/>
      <c r="AA4" s="12"/>
      <c r="AB4" s="12">
        <f>Y4+AA4</f>
        <v>0</v>
      </c>
      <c r="AC4" s="12">
        <f>J4+K4+O4</f>
        <v>0</v>
      </c>
      <c r="AD4" s="12">
        <f>M4+N4</f>
        <v>0</v>
      </c>
      <c r="AE4" s="12">
        <f>AC4+AD4</f>
        <v>0</v>
      </c>
      <c r="AF4" s="12"/>
      <c r="AG4" s="12"/>
      <c r="AH4" s="12" t="s">
        <v>45</v>
      </c>
      <c r="AI4" s="12"/>
      <c r="AJ4" s="12"/>
      <c r="AK4" s="12"/>
      <c r="AL4" s="12"/>
      <c r="AM4" s="12"/>
    </row>
    <row r="5" spans="1:41" x14ac:dyDescent="0.3">
      <c r="A5" s="11" t="s">
        <v>110</v>
      </c>
      <c r="B5" s="11" t="s">
        <v>111</v>
      </c>
      <c r="C5" s="11" t="s">
        <v>54</v>
      </c>
      <c r="D5" s="11" t="s">
        <v>61</v>
      </c>
      <c r="E5" s="11" t="s">
        <v>62</v>
      </c>
      <c r="F5" s="11">
        <v>5323012</v>
      </c>
      <c r="G5" s="11" t="s">
        <v>63</v>
      </c>
      <c r="H5" s="11"/>
      <c r="I5" s="11">
        <v>3378</v>
      </c>
      <c r="J5" s="11"/>
      <c r="K5" s="11">
        <v>-843.16</v>
      </c>
      <c r="L5" s="11">
        <v>-269</v>
      </c>
      <c r="M5" s="11"/>
      <c r="N5" s="11">
        <v>56.71</v>
      </c>
      <c r="O5" s="11">
        <v>-64.5</v>
      </c>
      <c r="P5" s="11">
        <v>2258.0500000000002</v>
      </c>
      <c r="Q5" s="11"/>
      <c r="R5" s="11" t="s">
        <v>112</v>
      </c>
      <c r="S5" s="11"/>
      <c r="T5" s="11" t="s">
        <v>103</v>
      </c>
      <c r="U5" s="12">
        <f>P5-H5</f>
        <v>2258.0500000000002</v>
      </c>
      <c r="V5" s="12">
        <f>SUM(I5:O5)</f>
        <v>2258.0500000000002</v>
      </c>
      <c r="W5" s="12">
        <f>U5-V5</f>
        <v>0</v>
      </c>
      <c r="X5" s="12"/>
      <c r="Y5" s="12">
        <f>I5+L5</f>
        <v>3109</v>
      </c>
      <c r="Z5" s="12"/>
      <c r="AA5" s="12"/>
      <c r="AB5" s="12">
        <f>Y5+AA5</f>
        <v>3109</v>
      </c>
      <c r="AC5" s="12">
        <f>J5+K5+O5</f>
        <v>-907.66</v>
      </c>
      <c r="AD5" s="12">
        <f>M5+N5</f>
        <v>56.71</v>
      </c>
      <c r="AE5" s="12">
        <f>AC5+AD5</f>
        <v>-850.94999999999993</v>
      </c>
      <c r="AF5" s="12"/>
      <c r="AG5" s="12"/>
      <c r="AH5" s="12" t="s">
        <v>45</v>
      </c>
      <c r="AI5" s="12"/>
      <c r="AJ5" s="12"/>
      <c r="AK5" s="12"/>
      <c r="AL5" s="12"/>
      <c r="AM5" s="12"/>
    </row>
    <row r="6" spans="1:41" ht="15" thickBot="1" x14ac:dyDescent="0.35">
      <c r="U6" s="13">
        <f>SUM($U$2:$U5)</f>
        <v>31394.449999999997</v>
      </c>
      <c r="V6" s="13">
        <f>SUM($V$2:$V5)</f>
        <v>31394.449999999997</v>
      </c>
      <c r="W6" s="13">
        <f>SUM($W$2:$W5)</f>
        <v>0</v>
      </c>
      <c r="X6" s="13">
        <f>SUM($X$2:$X5)</f>
        <v>0</v>
      </c>
      <c r="Y6" s="13">
        <f>SUM($Y$2:$Y5)</f>
        <v>53944</v>
      </c>
      <c r="Z6" s="13">
        <f>SUM($Z$2:$Z5)</f>
        <v>0</v>
      </c>
      <c r="AA6" s="13">
        <f>SUM($AA$2:$AA5)</f>
        <v>0</v>
      </c>
      <c r="AB6" s="13">
        <f>SUM($AB$2:$AB5)</f>
        <v>53944</v>
      </c>
      <c r="AC6" s="13">
        <f>SUM($AC$2:$AC5)</f>
        <v>-24429.260000000002</v>
      </c>
      <c r="AD6" s="13">
        <f>SUM($AD$2:$AD5)</f>
        <v>1879.71</v>
      </c>
      <c r="AE6" s="13">
        <f>SUM($AE$2:$AE5)</f>
        <v>-22549.550000000003</v>
      </c>
    </row>
    <row r="7" spans="1:41" ht="15" thickTop="1" x14ac:dyDescent="0.3"/>
    <row r="10" spans="1:41" ht="14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2" t="s">
        <v>19</v>
      </c>
      <c r="U10" s="3" t="s">
        <v>20</v>
      </c>
      <c r="V10" s="3" t="s">
        <v>21</v>
      </c>
      <c r="W10" s="3" t="s">
        <v>22</v>
      </c>
      <c r="X10" s="4"/>
      <c r="Y10" s="5" t="s">
        <v>23</v>
      </c>
      <c r="Z10" s="5" t="s">
        <v>24</v>
      </c>
      <c r="AA10" s="5" t="s">
        <v>25</v>
      </c>
      <c r="AB10" s="5" t="s">
        <v>26</v>
      </c>
      <c r="AC10" s="6" t="s">
        <v>27</v>
      </c>
      <c r="AD10" s="6" t="s">
        <v>28</v>
      </c>
      <c r="AE10" s="6" t="s">
        <v>29</v>
      </c>
      <c r="AF10" s="6" t="s">
        <v>30</v>
      </c>
      <c r="AG10" s="6" t="s">
        <v>26</v>
      </c>
      <c r="AH10" s="6" t="s">
        <v>31</v>
      </c>
      <c r="AI10" s="7" t="s">
        <v>32</v>
      </c>
      <c r="AJ10" s="7" t="s">
        <v>33</v>
      </c>
      <c r="AK10" s="8" t="s">
        <v>34</v>
      </c>
      <c r="AL10" s="8"/>
      <c r="AM10" s="9" t="s">
        <v>35</v>
      </c>
      <c r="AN10" s="10"/>
      <c r="AO10" s="10"/>
    </row>
    <row r="11" spans="1:41" x14ac:dyDescent="0.3">
      <c r="A11" s="11" t="s">
        <v>113</v>
      </c>
      <c r="B11" s="11" t="s">
        <v>114</v>
      </c>
      <c r="C11" s="11" t="s">
        <v>66</v>
      </c>
      <c r="D11" s="11" t="s">
        <v>73</v>
      </c>
      <c r="E11" s="11" t="s">
        <v>74</v>
      </c>
      <c r="F11" s="11">
        <v>9890124</v>
      </c>
      <c r="G11" s="11" t="s">
        <v>75</v>
      </c>
      <c r="H11" s="11"/>
      <c r="I11" s="11">
        <v>172955.9</v>
      </c>
      <c r="J11" s="11">
        <v>-21.58</v>
      </c>
      <c r="K11" s="11">
        <v>-58611.58</v>
      </c>
      <c r="L11" s="11">
        <v>-49649.8</v>
      </c>
      <c r="M11" s="11"/>
      <c r="N11" s="11">
        <v>11070.56</v>
      </c>
      <c r="O11" s="11"/>
      <c r="P11" s="11">
        <v>75743.5</v>
      </c>
      <c r="Q11" s="11"/>
      <c r="R11" s="11" t="s">
        <v>115</v>
      </c>
      <c r="S11" s="11" t="s">
        <v>43</v>
      </c>
      <c r="T11" s="11" t="s">
        <v>103</v>
      </c>
      <c r="U11" s="12">
        <f>P11-H11</f>
        <v>75743.5</v>
      </c>
      <c r="V11" s="12">
        <f>SUM(I11:O11)</f>
        <v>75743.5</v>
      </c>
      <c r="W11" s="12">
        <f>U11-V11</f>
        <v>0</v>
      </c>
      <c r="X11" s="12"/>
      <c r="Y11" s="12">
        <f>I11+L11</f>
        <v>123306.09999999999</v>
      </c>
      <c r="Z11" s="12"/>
      <c r="AA11" s="12"/>
      <c r="AB11" s="12">
        <f>Y11+AA11</f>
        <v>123306.09999999999</v>
      </c>
      <c r="AC11" s="12">
        <f>J11+K11+O11</f>
        <v>-58633.16</v>
      </c>
      <c r="AD11" s="12">
        <f>M11+N11</f>
        <v>11070.56</v>
      </c>
      <c r="AE11" s="12">
        <f>AC11+AD11</f>
        <v>-47562.600000000006</v>
      </c>
      <c r="AF11" s="12"/>
      <c r="AG11" s="12"/>
      <c r="AH11" s="12" t="s">
        <v>70</v>
      </c>
      <c r="AI11" s="12"/>
      <c r="AJ11" s="12"/>
      <c r="AK11" s="12"/>
      <c r="AL11" s="12"/>
      <c r="AM11" s="12"/>
    </row>
    <row r="12" spans="1:41" x14ac:dyDescent="0.3">
      <c r="A12" s="11" t="s">
        <v>116</v>
      </c>
      <c r="B12" s="11" t="s">
        <v>117</v>
      </c>
      <c r="C12" s="11" t="s">
        <v>66</v>
      </c>
      <c r="D12" s="11" t="s">
        <v>67</v>
      </c>
      <c r="E12" s="11" t="s">
        <v>68</v>
      </c>
      <c r="F12" s="11">
        <v>5563782</v>
      </c>
      <c r="G12" s="11" t="s">
        <v>69</v>
      </c>
      <c r="H12" s="11">
        <v>-1113.6500000000001</v>
      </c>
      <c r="I12" s="11">
        <v>137.9</v>
      </c>
      <c r="J12" s="11"/>
      <c r="K12" s="11">
        <v>-52.23</v>
      </c>
      <c r="L12" s="11">
        <v>-126.9</v>
      </c>
      <c r="M12" s="11"/>
      <c r="N12" s="11">
        <v>26.75</v>
      </c>
      <c r="O12" s="11">
        <v>-50</v>
      </c>
      <c r="P12" s="11">
        <v>-1178.1300000000001</v>
      </c>
      <c r="Q12" s="11"/>
      <c r="R12" s="11" t="s">
        <v>118</v>
      </c>
      <c r="S12" s="11"/>
      <c r="T12" s="11" t="s">
        <v>103</v>
      </c>
      <c r="U12" s="12">
        <f>P12-H12</f>
        <v>-64.480000000000018</v>
      </c>
      <c r="V12" s="12">
        <f>SUM(I12:O12)</f>
        <v>-64.47999999999999</v>
      </c>
      <c r="W12" s="12">
        <f>U12-V12</f>
        <v>0</v>
      </c>
      <c r="X12" s="12"/>
      <c r="Y12" s="12">
        <f>I12+L12</f>
        <v>11</v>
      </c>
      <c r="Z12" s="12"/>
      <c r="AA12" s="12"/>
      <c r="AB12" s="12">
        <f>Y12+AA12</f>
        <v>11</v>
      </c>
      <c r="AC12" s="12">
        <f>J12+K12+O12</f>
        <v>-102.22999999999999</v>
      </c>
      <c r="AD12" s="12">
        <f>M12+N12</f>
        <v>26.75</v>
      </c>
      <c r="AE12" s="12">
        <f>AC12+AD12</f>
        <v>-75.47999999999999</v>
      </c>
      <c r="AF12" s="12"/>
      <c r="AG12" s="12"/>
      <c r="AH12" s="12" t="s">
        <v>70</v>
      </c>
      <c r="AI12" s="12"/>
      <c r="AJ12" s="12"/>
      <c r="AK12" s="12"/>
      <c r="AL12" s="12"/>
      <c r="AM12" s="12"/>
    </row>
    <row r="13" spans="1:41" x14ac:dyDescent="0.3">
      <c r="AH1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3A0C-0A71-4334-9896-D10DFEB998CB}">
  <sheetPr>
    <tabColor rgb="FFFF0000"/>
  </sheetPr>
  <dimension ref="A1:AO11"/>
  <sheetViews>
    <sheetView workbookViewId="0"/>
  </sheetViews>
  <sheetFormatPr defaultRowHeight="14.4" x14ac:dyDescent="0.3"/>
  <cols>
    <col min="1" max="1" width="21.77734375" bestFit="1" customWidth="1"/>
    <col min="2" max="2" width="8" bestFit="1" customWidth="1"/>
    <col min="3" max="3" width="21.5546875" bestFit="1" customWidth="1"/>
    <col min="4" max="4" width="4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109375" bestFit="1" customWidth="1"/>
    <col min="9" max="9" width="9" bestFit="1" customWidth="1"/>
    <col min="10" max="10" width="7.88671875" bestFit="1" customWidth="1"/>
    <col min="11" max="11" width="10.6640625" bestFit="1" customWidth="1"/>
    <col min="12" max="12" width="7.88671875" bestFit="1" customWidth="1"/>
    <col min="13" max="13" width="8.6640625" bestFit="1" customWidth="1"/>
    <col min="14" max="14" width="8" bestFit="1" customWidth="1"/>
    <col min="15" max="15" width="6.5546875" bestFit="1" customWidth="1"/>
    <col min="16" max="16" width="10" bestFit="1" customWidth="1"/>
    <col min="17" max="18" width="8.77734375" bestFit="1" customWidth="1"/>
    <col min="19" max="19" width="4.6640625" bestFit="1" customWidth="1"/>
    <col min="20" max="20" width="8.5546875" bestFit="1" customWidth="1"/>
    <col min="21" max="22" width="10.44140625" bestFit="1" customWidth="1"/>
    <col min="23" max="23" width="8.33203125" bestFit="1" customWidth="1"/>
    <col min="24" max="24" width="5.109375" bestFit="1" customWidth="1"/>
    <col min="25" max="25" width="10.44140625" bestFit="1" customWidth="1"/>
    <col min="26" max="26" width="5.109375" bestFit="1" customWidth="1"/>
    <col min="27" max="27" width="5.33203125" bestFit="1" customWidth="1"/>
    <col min="28" max="28" width="10.44140625" bestFit="1" customWidth="1"/>
    <col min="29" max="29" width="11.109375" bestFit="1" customWidth="1"/>
    <col min="30" max="30" width="9.44140625" bestFit="1" customWidth="1"/>
    <col min="31" max="31" width="11.10937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91</v>
      </c>
      <c r="B2" s="11" t="s">
        <v>92</v>
      </c>
      <c r="C2" s="11" t="s">
        <v>54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 t="s">
        <v>51</v>
      </c>
      <c r="S2" s="11"/>
      <c r="T2" s="11" t="s">
        <v>93</v>
      </c>
      <c r="U2" s="12">
        <f>P2-H2</f>
        <v>0</v>
      </c>
      <c r="V2" s="12">
        <f>SUM(I2:O2)</f>
        <v>0</v>
      </c>
      <c r="W2" s="12">
        <f>U2-V2</f>
        <v>0</v>
      </c>
      <c r="X2" s="12"/>
      <c r="Y2" s="12">
        <f>I2+L2</f>
        <v>0</v>
      </c>
      <c r="Z2" s="12"/>
      <c r="AA2" s="12"/>
      <c r="AB2" s="12">
        <f>Y2+AA2</f>
        <v>0</v>
      </c>
      <c r="AC2" s="12">
        <f>J2+K2+O2</f>
        <v>0</v>
      </c>
      <c r="AD2" s="12">
        <f>M2+N2</f>
        <v>0</v>
      </c>
      <c r="AE2" s="12">
        <f>AC2+AD2</f>
        <v>0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94</v>
      </c>
      <c r="B3" s="11" t="s">
        <v>95</v>
      </c>
      <c r="C3" s="11" t="s">
        <v>54</v>
      </c>
      <c r="D3" s="11" t="s">
        <v>61</v>
      </c>
      <c r="E3" s="11" t="s">
        <v>62</v>
      </c>
      <c r="F3" s="11">
        <v>5323012</v>
      </c>
      <c r="G3" s="11" t="s">
        <v>63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 t="s">
        <v>51</v>
      </c>
      <c r="S3" s="11"/>
      <c r="T3" s="11" t="s">
        <v>93</v>
      </c>
      <c r="U3" s="12">
        <f>P3-H3</f>
        <v>0</v>
      </c>
      <c r="V3" s="12">
        <f>SUM(I3:O3)</f>
        <v>0</v>
      </c>
      <c r="W3" s="12">
        <f>U3-V3</f>
        <v>0</v>
      </c>
      <c r="X3" s="12"/>
      <c r="Y3" s="12">
        <f>I3+L3</f>
        <v>0</v>
      </c>
      <c r="Z3" s="12"/>
      <c r="AA3" s="12"/>
      <c r="AB3" s="12">
        <f>Y3+AA3</f>
        <v>0</v>
      </c>
      <c r="AC3" s="12">
        <f>J3+K3+O3</f>
        <v>0</v>
      </c>
      <c r="AD3" s="12">
        <f>M3+N3</f>
        <v>0</v>
      </c>
      <c r="AE3" s="12">
        <f>AC3+AD3</f>
        <v>0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ht="15" thickBot="1" x14ac:dyDescent="0.35">
      <c r="U4" s="13">
        <f>SUM($U$2:$U3)</f>
        <v>0</v>
      </c>
      <c r="V4" s="13">
        <f>SUM($V$2:$V3)</f>
        <v>0</v>
      </c>
      <c r="W4" s="13">
        <f>SUM($W$2:$W3)</f>
        <v>0</v>
      </c>
      <c r="X4" s="13">
        <f>SUM($X$2:$X3)</f>
        <v>0</v>
      </c>
      <c r="Y4" s="13">
        <f>SUM($Y$2:$Y3)</f>
        <v>0</v>
      </c>
      <c r="Z4" s="13">
        <f>SUM($Z$2:$Z3)</f>
        <v>0</v>
      </c>
      <c r="AA4" s="13">
        <f>SUM($AA$2:$AA3)</f>
        <v>0</v>
      </c>
      <c r="AB4" s="13">
        <f>SUM($AB$2:$AB3)</f>
        <v>0</v>
      </c>
      <c r="AC4" s="13">
        <f>SUM($AC$2:$AC3)</f>
        <v>0</v>
      </c>
      <c r="AD4" s="13">
        <f>SUM($AD$2:$AD3)</f>
        <v>0</v>
      </c>
      <c r="AE4" s="13">
        <f>SUM($AE$2:$AE3)</f>
        <v>0</v>
      </c>
    </row>
    <row r="5" spans="1:41" ht="15" thickTop="1" x14ac:dyDescent="0.3"/>
    <row r="8" spans="1:41" ht="14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2" t="s">
        <v>19</v>
      </c>
      <c r="U8" s="3" t="s">
        <v>20</v>
      </c>
      <c r="V8" s="3" t="s">
        <v>21</v>
      </c>
      <c r="W8" s="3" t="s">
        <v>22</v>
      </c>
      <c r="X8" s="4"/>
      <c r="Y8" s="5" t="s">
        <v>23</v>
      </c>
      <c r="Z8" s="5" t="s">
        <v>24</v>
      </c>
      <c r="AA8" s="5" t="s">
        <v>25</v>
      </c>
      <c r="AB8" s="5" t="s">
        <v>26</v>
      </c>
      <c r="AC8" s="6" t="s">
        <v>27</v>
      </c>
      <c r="AD8" s="6" t="s">
        <v>28</v>
      </c>
      <c r="AE8" s="6" t="s">
        <v>29</v>
      </c>
      <c r="AF8" s="6" t="s">
        <v>30</v>
      </c>
      <c r="AG8" s="6" t="s">
        <v>26</v>
      </c>
      <c r="AH8" s="6" t="s">
        <v>31</v>
      </c>
      <c r="AI8" s="7" t="s">
        <v>32</v>
      </c>
      <c r="AJ8" s="7" t="s">
        <v>33</v>
      </c>
      <c r="AK8" s="8" t="s">
        <v>34</v>
      </c>
      <c r="AL8" s="8"/>
      <c r="AM8" s="9" t="s">
        <v>35</v>
      </c>
      <c r="AN8" s="10"/>
      <c r="AO8" s="10"/>
    </row>
    <row r="9" spans="1:41" x14ac:dyDescent="0.3">
      <c r="A9" s="11" t="s">
        <v>96</v>
      </c>
      <c r="B9" s="11" t="s">
        <v>97</v>
      </c>
      <c r="C9" s="11" t="s">
        <v>66</v>
      </c>
      <c r="D9" s="11" t="s">
        <v>67</v>
      </c>
      <c r="E9" s="11" t="s">
        <v>68</v>
      </c>
      <c r="F9" s="11">
        <v>5563782</v>
      </c>
      <c r="G9" s="11" t="s">
        <v>69</v>
      </c>
      <c r="H9" s="11"/>
      <c r="I9" s="11">
        <v>626537.5</v>
      </c>
      <c r="J9" s="11"/>
      <c r="K9" s="11">
        <v>-249748.66</v>
      </c>
      <c r="L9" s="11">
        <v>-167828</v>
      </c>
      <c r="M9" s="11"/>
      <c r="N9" s="11">
        <v>85747.6</v>
      </c>
      <c r="O9" s="11"/>
      <c r="P9" s="11">
        <v>294708.44</v>
      </c>
      <c r="Q9" s="11"/>
      <c r="R9" s="11" t="s">
        <v>51</v>
      </c>
      <c r="S9" s="11"/>
      <c r="T9" s="11" t="s">
        <v>93</v>
      </c>
      <c r="U9" s="12">
        <f>P9-H9</f>
        <v>294708.44</v>
      </c>
      <c r="V9" s="12">
        <f>SUM(I9:O9)</f>
        <v>294708.43999999994</v>
      </c>
      <c r="W9" s="12">
        <f>U9-V9</f>
        <v>0</v>
      </c>
      <c r="X9" s="12"/>
      <c r="Y9" s="12">
        <f>I9+L9</f>
        <v>458709.5</v>
      </c>
      <c r="Z9" s="12"/>
      <c r="AA9" s="12"/>
      <c r="AB9" s="12">
        <f>Y9+AA9</f>
        <v>458709.5</v>
      </c>
      <c r="AC9" s="12">
        <f>J9+K9+O9</f>
        <v>-249748.66</v>
      </c>
      <c r="AD9" s="12">
        <f>M9+N9</f>
        <v>85747.6</v>
      </c>
      <c r="AE9" s="12">
        <f>AC9+AD9</f>
        <v>-164001.06</v>
      </c>
      <c r="AF9" s="12"/>
      <c r="AG9" s="12"/>
      <c r="AH9" s="12" t="s">
        <v>70</v>
      </c>
      <c r="AI9" s="12"/>
      <c r="AJ9" s="12"/>
      <c r="AK9" s="12"/>
      <c r="AL9" s="12"/>
      <c r="AM9" s="12"/>
    </row>
    <row r="10" spans="1:41" x14ac:dyDescent="0.3">
      <c r="A10" s="11" t="s">
        <v>98</v>
      </c>
      <c r="B10" s="11" t="s">
        <v>99</v>
      </c>
      <c r="C10" s="11" t="s">
        <v>66</v>
      </c>
      <c r="D10" s="11" t="s">
        <v>73</v>
      </c>
      <c r="E10" s="11" t="s">
        <v>74</v>
      </c>
      <c r="F10" s="11">
        <v>9890124</v>
      </c>
      <c r="G10" s="11" t="s">
        <v>75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 t="s">
        <v>51</v>
      </c>
      <c r="S10" s="11"/>
      <c r="T10" s="11" t="s">
        <v>93</v>
      </c>
      <c r="U10" s="12">
        <f>P10-H10</f>
        <v>0</v>
      </c>
      <c r="V10" s="12">
        <f>SUM(I10:O10)</f>
        <v>0</v>
      </c>
      <c r="W10" s="12">
        <f>U10-V10</f>
        <v>0</v>
      </c>
      <c r="X10" s="12"/>
      <c r="Y10" s="12">
        <f>I10+L10</f>
        <v>0</v>
      </c>
      <c r="Z10" s="12"/>
      <c r="AA10" s="12"/>
      <c r="AB10" s="12">
        <f>Y10+AA10</f>
        <v>0</v>
      </c>
      <c r="AC10" s="12">
        <f>J10+K10+O10</f>
        <v>0</v>
      </c>
      <c r="AD10" s="12">
        <f>M10+N10</f>
        <v>0</v>
      </c>
      <c r="AE10" s="12">
        <f>AC10+AD10</f>
        <v>0</v>
      </c>
      <c r="AF10" s="12"/>
      <c r="AG10" s="12"/>
      <c r="AH10" s="12" t="s">
        <v>70</v>
      </c>
      <c r="AI10" s="12"/>
      <c r="AJ10" s="12"/>
      <c r="AK10" s="12"/>
      <c r="AL10" s="12"/>
      <c r="AM10" s="12"/>
    </row>
    <row r="11" spans="1:41" x14ac:dyDescent="0.3">
      <c r="AH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337C-A040-4814-BDE8-70C85CF41C93}">
  <sheetPr>
    <tabColor rgb="FFFF0000"/>
  </sheetPr>
  <dimension ref="A1:AO12"/>
  <sheetViews>
    <sheetView workbookViewId="0"/>
  </sheetViews>
  <sheetFormatPr defaultRowHeight="14.4" x14ac:dyDescent="0.3"/>
  <cols>
    <col min="1" max="1" width="21.6640625" bestFit="1" customWidth="1"/>
    <col min="2" max="2" width="8" bestFit="1" customWidth="1"/>
    <col min="3" max="3" width="21.5546875" bestFit="1" customWidth="1"/>
    <col min="4" max="4" width="4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109375" bestFit="1" customWidth="1"/>
    <col min="9" max="9" width="8.33203125" bestFit="1" customWidth="1"/>
    <col min="10" max="10" width="7.88671875" bestFit="1" customWidth="1"/>
    <col min="11" max="11" width="8.6640625" bestFit="1" customWidth="1"/>
    <col min="12" max="12" width="7.88671875" bestFit="1" customWidth="1"/>
    <col min="13" max="13" width="8.6640625" bestFit="1" customWidth="1"/>
    <col min="14" max="14" width="8" bestFit="1" customWidth="1"/>
    <col min="15" max="15" width="6.5546875" bestFit="1" customWidth="1"/>
    <col min="16" max="16" width="9" bestFit="1" customWidth="1"/>
    <col min="17" max="17" width="8.77734375" bestFit="1" customWidth="1"/>
    <col min="18" max="18" width="12.77734375" bestFit="1" customWidth="1"/>
    <col min="19" max="19" width="4.6640625" bestFit="1" customWidth="1"/>
    <col min="20" max="20" width="8.5546875" bestFit="1" customWidth="1"/>
    <col min="21" max="22" width="9.6640625" bestFit="1" customWidth="1"/>
    <col min="23" max="23" width="8.33203125" bestFit="1" customWidth="1"/>
    <col min="24" max="24" width="5.109375" bestFit="1" customWidth="1"/>
    <col min="25" max="25" width="9.6640625" bestFit="1" customWidth="1"/>
    <col min="26" max="26" width="5.109375" bestFit="1" customWidth="1"/>
    <col min="27" max="27" width="5.33203125" bestFit="1" customWidth="1"/>
    <col min="28" max="28" width="9.6640625" bestFit="1" customWidth="1"/>
    <col min="29" max="29" width="10.33203125" bestFit="1" customWidth="1"/>
    <col min="30" max="30" width="8.6640625" bestFit="1" customWidth="1"/>
    <col min="31" max="31" width="9.3320312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76</v>
      </c>
      <c r="B2" s="11" t="s">
        <v>77</v>
      </c>
      <c r="C2" s="11" t="s">
        <v>38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>
        <v>18868</v>
      </c>
      <c r="J2" s="11"/>
      <c r="K2" s="11">
        <v>-4675.2</v>
      </c>
      <c r="L2" s="11">
        <v>-876</v>
      </c>
      <c r="M2" s="11"/>
      <c r="N2" s="11">
        <v>166.87</v>
      </c>
      <c r="O2" s="11"/>
      <c r="P2" s="11">
        <v>13483.67</v>
      </c>
      <c r="Q2" s="11"/>
      <c r="R2" s="11" t="s">
        <v>78</v>
      </c>
      <c r="S2" s="11" t="s">
        <v>43</v>
      </c>
      <c r="T2" s="11" t="s">
        <v>79</v>
      </c>
      <c r="U2" s="12">
        <f>P2-H2</f>
        <v>13483.67</v>
      </c>
      <c r="V2" s="12">
        <f>SUM(I2:O2)</f>
        <v>13483.67</v>
      </c>
      <c r="W2" s="12">
        <f>U2-V2</f>
        <v>0</v>
      </c>
      <c r="X2" s="12"/>
      <c r="Y2" s="12">
        <f>I2+L2</f>
        <v>17992</v>
      </c>
      <c r="Z2" s="12"/>
      <c r="AA2" s="12"/>
      <c r="AB2" s="12">
        <f>Y2+AA2</f>
        <v>17992</v>
      </c>
      <c r="AC2" s="12">
        <f>J2+K2+O2</f>
        <v>-4675.2</v>
      </c>
      <c r="AD2" s="12">
        <f>M2+N2</f>
        <v>166.87</v>
      </c>
      <c r="AE2" s="12">
        <f>AC2+AD2</f>
        <v>-4508.33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80</v>
      </c>
      <c r="B3" s="11" t="s">
        <v>81</v>
      </c>
      <c r="C3" s="11" t="s">
        <v>54</v>
      </c>
      <c r="D3" s="11" t="s">
        <v>67</v>
      </c>
      <c r="E3" s="11" t="s">
        <v>68</v>
      </c>
      <c r="F3" s="11">
        <v>5563782</v>
      </c>
      <c r="G3" s="11" t="s">
        <v>69</v>
      </c>
      <c r="H3" s="11"/>
      <c r="I3" s="11">
        <v>17334.3</v>
      </c>
      <c r="J3" s="11">
        <v>38.08</v>
      </c>
      <c r="K3" s="11">
        <v>-6736.18</v>
      </c>
      <c r="L3" s="11">
        <v>-1864</v>
      </c>
      <c r="M3" s="11"/>
      <c r="N3" s="11">
        <v>1644.27</v>
      </c>
      <c r="O3" s="11"/>
      <c r="P3" s="11">
        <v>10416.469999999999</v>
      </c>
      <c r="Q3" s="11"/>
      <c r="R3" s="11" t="s">
        <v>51</v>
      </c>
      <c r="S3" s="11"/>
      <c r="T3" s="11" t="s">
        <v>79</v>
      </c>
      <c r="U3" s="12">
        <f>P3-H3</f>
        <v>10416.469999999999</v>
      </c>
      <c r="V3" s="12">
        <f>SUM(I3:O3)</f>
        <v>10416.470000000001</v>
      </c>
      <c r="W3" s="12">
        <f>U3-V3</f>
        <v>0</v>
      </c>
      <c r="X3" s="12"/>
      <c r="Y3" s="12">
        <f>I3+L3</f>
        <v>15470.3</v>
      </c>
      <c r="Z3" s="12"/>
      <c r="AA3" s="12"/>
      <c r="AB3" s="12">
        <f>Y3+AA3</f>
        <v>15470.3</v>
      </c>
      <c r="AC3" s="12">
        <f>J3+K3+O3</f>
        <v>-6698.1</v>
      </c>
      <c r="AD3" s="12">
        <f>M3+N3</f>
        <v>1644.27</v>
      </c>
      <c r="AE3" s="12">
        <f>AC3+AD3</f>
        <v>-5053.83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x14ac:dyDescent="0.3">
      <c r="A4" s="11" t="s">
        <v>82</v>
      </c>
      <c r="B4" s="11" t="s">
        <v>83</v>
      </c>
      <c r="C4" s="11" t="s">
        <v>54</v>
      </c>
      <c r="D4" s="11" t="s">
        <v>61</v>
      </c>
      <c r="E4" s="11" t="s">
        <v>62</v>
      </c>
      <c r="F4" s="11">
        <v>5323012</v>
      </c>
      <c r="G4" s="11" t="s">
        <v>63</v>
      </c>
      <c r="H4" s="11"/>
      <c r="I4" s="11">
        <v>413.33</v>
      </c>
      <c r="J4" s="11"/>
      <c r="K4" s="11">
        <v>-118.39</v>
      </c>
      <c r="L4" s="11"/>
      <c r="M4" s="11"/>
      <c r="N4" s="11"/>
      <c r="O4" s="11"/>
      <c r="P4" s="11">
        <v>294.94</v>
      </c>
      <c r="Q4" s="11"/>
      <c r="R4" s="11" t="s">
        <v>84</v>
      </c>
      <c r="S4" s="11"/>
      <c r="T4" s="11" t="s">
        <v>79</v>
      </c>
      <c r="U4" s="12">
        <f>P4-H4</f>
        <v>294.94</v>
      </c>
      <c r="V4" s="12">
        <f>SUM(I4:O4)</f>
        <v>294.94</v>
      </c>
      <c r="W4" s="12">
        <f>U4-V4</f>
        <v>0</v>
      </c>
      <c r="X4" s="12"/>
      <c r="Y4" s="12">
        <f>I4+L4</f>
        <v>413.33</v>
      </c>
      <c r="Z4" s="12"/>
      <c r="AA4" s="12"/>
      <c r="AB4" s="12">
        <f>Y4+AA4</f>
        <v>413.33</v>
      </c>
      <c r="AC4" s="12">
        <f>J4+K4+O4</f>
        <v>-118.39</v>
      </c>
      <c r="AD4" s="12">
        <f>M4+N4</f>
        <v>0</v>
      </c>
      <c r="AE4" s="12">
        <f>AC4+AD4</f>
        <v>-118.39</v>
      </c>
      <c r="AF4" s="12"/>
      <c r="AG4" s="12"/>
      <c r="AH4" s="12" t="s">
        <v>45</v>
      </c>
      <c r="AI4" s="12"/>
      <c r="AJ4" s="12"/>
      <c r="AK4" s="12"/>
      <c r="AL4" s="12"/>
      <c r="AM4" s="12"/>
    </row>
    <row r="5" spans="1:41" ht="15" thickBot="1" x14ac:dyDescent="0.35">
      <c r="U5" s="13">
        <f>SUM($U$2:$U4)</f>
        <v>24195.079999999998</v>
      </c>
      <c r="V5" s="13">
        <f>SUM($V$2:$V4)</f>
        <v>24195.079999999998</v>
      </c>
      <c r="W5" s="13">
        <f>SUM($W$2:$W4)</f>
        <v>0</v>
      </c>
      <c r="X5" s="13">
        <f>SUM($X$2:$X4)</f>
        <v>0</v>
      </c>
      <c r="Y5" s="13">
        <f>SUM($Y$2:$Y4)</f>
        <v>33875.630000000005</v>
      </c>
      <c r="Z5" s="13">
        <f>SUM($Z$2:$Z4)</f>
        <v>0</v>
      </c>
      <c r="AA5" s="13">
        <f>SUM($AA$2:$AA4)</f>
        <v>0</v>
      </c>
      <c r="AB5" s="13">
        <f>SUM($AB$2:$AB4)</f>
        <v>33875.630000000005</v>
      </c>
      <c r="AC5" s="13">
        <f>SUM($AC$2:$AC4)</f>
        <v>-11491.689999999999</v>
      </c>
      <c r="AD5" s="13">
        <f>SUM($AD$2:$AD4)</f>
        <v>1811.1399999999999</v>
      </c>
      <c r="AE5" s="13">
        <f>SUM($AE$2:$AE4)</f>
        <v>-9680.5499999999993</v>
      </c>
    </row>
    <row r="6" spans="1:41" ht="15" thickTop="1" x14ac:dyDescent="0.3"/>
    <row r="9" spans="1:41" ht="144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2" t="s">
        <v>19</v>
      </c>
      <c r="U9" s="3" t="s">
        <v>20</v>
      </c>
      <c r="V9" s="3" t="s">
        <v>21</v>
      </c>
      <c r="W9" s="3" t="s">
        <v>22</v>
      </c>
      <c r="X9" s="4"/>
      <c r="Y9" s="5" t="s">
        <v>23</v>
      </c>
      <c r="Z9" s="5" t="s">
        <v>24</v>
      </c>
      <c r="AA9" s="5" t="s">
        <v>25</v>
      </c>
      <c r="AB9" s="5" t="s">
        <v>26</v>
      </c>
      <c r="AC9" s="6" t="s">
        <v>27</v>
      </c>
      <c r="AD9" s="6" t="s">
        <v>28</v>
      </c>
      <c r="AE9" s="6" t="s">
        <v>29</v>
      </c>
      <c r="AF9" s="6" t="s">
        <v>30</v>
      </c>
      <c r="AG9" s="6" t="s">
        <v>26</v>
      </c>
      <c r="AH9" s="6" t="s">
        <v>31</v>
      </c>
      <c r="AI9" s="7" t="s">
        <v>32</v>
      </c>
      <c r="AJ9" s="7" t="s">
        <v>33</v>
      </c>
      <c r="AK9" s="8" t="s">
        <v>34</v>
      </c>
      <c r="AL9" s="8"/>
      <c r="AM9" s="9" t="s">
        <v>35</v>
      </c>
      <c r="AN9" s="10"/>
      <c r="AO9" s="10"/>
    </row>
    <row r="10" spans="1:41" x14ac:dyDescent="0.3">
      <c r="A10" s="11" t="s">
        <v>85</v>
      </c>
      <c r="B10" s="11" t="s">
        <v>86</v>
      </c>
      <c r="C10" s="11" t="s">
        <v>66</v>
      </c>
      <c r="D10" s="11" t="s">
        <v>73</v>
      </c>
      <c r="E10" s="11" t="s">
        <v>74</v>
      </c>
      <c r="F10" s="11">
        <v>9890124</v>
      </c>
      <c r="G10" s="11" t="s">
        <v>75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 t="s">
        <v>87</v>
      </c>
      <c r="S10" s="11" t="s">
        <v>43</v>
      </c>
      <c r="T10" s="11" t="s">
        <v>79</v>
      </c>
      <c r="U10" s="12">
        <f>P10-H10</f>
        <v>0</v>
      </c>
      <c r="V10" s="12">
        <f>SUM(I10:O10)</f>
        <v>0</v>
      </c>
      <c r="W10" s="12">
        <f>U10-V10</f>
        <v>0</v>
      </c>
      <c r="X10" s="12"/>
      <c r="Y10" s="12">
        <f>I10+L10</f>
        <v>0</v>
      </c>
      <c r="Z10" s="12"/>
      <c r="AA10" s="12"/>
      <c r="AB10" s="12">
        <f>Y10+AA10</f>
        <v>0</v>
      </c>
      <c r="AC10" s="12">
        <f>J10+K10+O10</f>
        <v>0</v>
      </c>
      <c r="AD10" s="12">
        <f>M10+N10</f>
        <v>0</v>
      </c>
      <c r="AE10" s="12">
        <f>AC10+AD10</f>
        <v>0</v>
      </c>
      <c r="AF10" s="12"/>
      <c r="AG10" s="12"/>
      <c r="AH10" s="12" t="s">
        <v>70</v>
      </c>
      <c r="AI10" s="12"/>
      <c r="AJ10" s="12"/>
      <c r="AK10" s="12"/>
      <c r="AL10" s="12"/>
      <c r="AM10" s="12"/>
    </row>
    <row r="11" spans="1:41" x14ac:dyDescent="0.3">
      <c r="A11" s="11" t="s">
        <v>88</v>
      </c>
      <c r="B11" s="11" t="s">
        <v>89</v>
      </c>
      <c r="C11" s="11" t="s">
        <v>66</v>
      </c>
      <c r="D11" s="11" t="s">
        <v>48</v>
      </c>
      <c r="E11" s="11" t="s">
        <v>49</v>
      </c>
      <c r="F11" s="11">
        <v>7882213</v>
      </c>
      <c r="G11" s="11" t="s">
        <v>50</v>
      </c>
      <c r="H11" s="11">
        <v>-365.23</v>
      </c>
      <c r="I11" s="11">
        <v>894</v>
      </c>
      <c r="J11" s="11"/>
      <c r="K11" s="11">
        <v>-293.70999999999998</v>
      </c>
      <c r="L11" s="11">
        <v>-88</v>
      </c>
      <c r="M11" s="11"/>
      <c r="N11" s="11">
        <v>20.71</v>
      </c>
      <c r="O11" s="11"/>
      <c r="P11" s="11">
        <v>167.77</v>
      </c>
      <c r="Q11" s="11"/>
      <c r="R11" s="11" t="s">
        <v>90</v>
      </c>
      <c r="S11" s="11" t="s">
        <v>43</v>
      </c>
      <c r="T11" s="11" t="s">
        <v>79</v>
      </c>
      <c r="U11" s="12">
        <f>P11-H11</f>
        <v>533</v>
      </c>
      <c r="V11" s="12">
        <f>SUM(I11:O11)</f>
        <v>533</v>
      </c>
      <c r="W11" s="12">
        <f>U11-V11</f>
        <v>0</v>
      </c>
      <c r="X11" s="12"/>
      <c r="Y11" s="12">
        <f>I11+L11</f>
        <v>806</v>
      </c>
      <c r="Z11" s="12"/>
      <c r="AA11" s="12"/>
      <c r="AB11" s="12">
        <f>Y11+AA11</f>
        <v>806</v>
      </c>
      <c r="AC11" s="12">
        <f>J11+K11+O11</f>
        <v>-293.70999999999998</v>
      </c>
      <c r="AD11" s="12">
        <f>M11+N11</f>
        <v>20.71</v>
      </c>
      <c r="AE11" s="12">
        <f>AC11+AD11</f>
        <v>-273</v>
      </c>
      <c r="AF11" s="12"/>
      <c r="AG11" s="12"/>
      <c r="AH11" s="12" t="s">
        <v>70</v>
      </c>
      <c r="AI11" s="12"/>
      <c r="AJ11" s="12"/>
      <c r="AK11" s="12"/>
      <c r="AL11" s="12"/>
      <c r="AM11" s="12"/>
    </row>
    <row r="12" spans="1:41" x14ac:dyDescent="0.3">
      <c r="AH1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03B7-4447-42DC-B635-D093E2920EBB}">
  <sheetPr>
    <tabColor rgb="FFFF0000"/>
  </sheetPr>
  <dimension ref="A1:AO13"/>
  <sheetViews>
    <sheetView workbookViewId="0"/>
  </sheetViews>
  <sheetFormatPr defaultRowHeight="14.4" x14ac:dyDescent="0.3"/>
  <cols>
    <col min="1" max="1" width="22.33203125" bestFit="1" customWidth="1"/>
    <col min="2" max="2" width="8" bestFit="1" customWidth="1"/>
    <col min="3" max="3" width="21.5546875" bestFit="1" customWidth="1"/>
    <col min="4" max="4" width="5" bestFit="1" customWidth="1"/>
    <col min="5" max="5" width="9.88671875" bestFit="1" customWidth="1"/>
    <col min="6" max="6" width="8" bestFit="1" customWidth="1"/>
    <col min="7" max="7" width="21.33203125" bestFit="1" customWidth="1"/>
    <col min="8" max="8" width="8.109375" bestFit="1" customWidth="1"/>
    <col min="9" max="9" width="9" bestFit="1" customWidth="1"/>
    <col min="10" max="10" width="8.6640625" bestFit="1" customWidth="1"/>
    <col min="11" max="11" width="11.6640625" bestFit="1" customWidth="1"/>
    <col min="12" max="12" width="7.88671875" bestFit="1" customWidth="1"/>
    <col min="13" max="13" width="8.6640625" bestFit="1" customWidth="1"/>
    <col min="14" max="14" width="9" bestFit="1" customWidth="1"/>
    <col min="15" max="15" width="6.5546875" bestFit="1" customWidth="1"/>
    <col min="16" max="16" width="10" bestFit="1" customWidth="1"/>
    <col min="17" max="17" width="8.77734375" bestFit="1" customWidth="1"/>
    <col min="18" max="18" width="13.88671875" bestFit="1" customWidth="1"/>
    <col min="19" max="19" width="4.6640625" bestFit="1" customWidth="1"/>
    <col min="20" max="20" width="8.5546875" bestFit="1" customWidth="1"/>
    <col min="21" max="22" width="11.88671875" bestFit="1" customWidth="1"/>
    <col min="23" max="23" width="8.33203125" bestFit="1" customWidth="1"/>
    <col min="24" max="24" width="5.109375" bestFit="1" customWidth="1"/>
    <col min="25" max="25" width="12.88671875" bestFit="1" customWidth="1"/>
    <col min="26" max="26" width="5.109375" bestFit="1" customWidth="1"/>
    <col min="27" max="27" width="5.33203125" bestFit="1" customWidth="1"/>
    <col min="28" max="28" width="12.88671875" bestFit="1" customWidth="1"/>
    <col min="29" max="29" width="13.6640625" bestFit="1" customWidth="1"/>
    <col min="30" max="30" width="9.44140625" bestFit="1" customWidth="1"/>
    <col min="31" max="31" width="13.6640625" bestFit="1" customWidth="1"/>
    <col min="32" max="32" width="7.44140625" bestFit="1" customWidth="1"/>
    <col min="33" max="33" width="4" bestFit="1" customWidth="1"/>
    <col min="34" max="34" width="15" bestFit="1" customWidth="1"/>
    <col min="35" max="36" width="9.21875" bestFit="1" customWidth="1"/>
    <col min="37" max="37" width="8.6640625" bestFit="1" customWidth="1"/>
    <col min="39" max="39" width="8.6640625" bestFit="1" customWidth="1"/>
  </cols>
  <sheetData>
    <row r="1" spans="1:41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/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26</v>
      </c>
      <c r="AH1" s="6" t="s">
        <v>31</v>
      </c>
      <c r="AI1" s="7" t="s">
        <v>32</v>
      </c>
      <c r="AJ1" s="7" t="s">
        <v>33</v>
      </c>
      <c r="AK1" s="8" t="s">
        <v>34</v>
      </c>
      <c r="AL1" s="8"/>
      <c r="AM1" s="9" t="s">
        <v>35</v>
      </c>
      <c r="AN1" s="10"/>
      <c r="AO1" s="10"/>
    </row>
    <row r="2" spans="1:41" x14ac:dyDescent="0.3">
      <c r="A2" s="11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>
        <v>2411231</v>
      </c>
      <c r="G2" s="11" t="s">
        <v>41</v>
      </c>
      <c r="H2" s="11"/>
      <c r="I2" s="11">
        <v>16800</v>
      </c>
      <c r="J2" s="11"/>
      <c r="K2" s="11">
        <v>-5510</v>
      </c>
      <c r="L2" s="11"/>
      <c r="M2" s="11"/>
      <c r="N2" s="11"/>
      <c r="O2" s="11"/>
      <c r="P2" s="11">
        <v>11290</v>
      </c>
      <c r="Q2" s="11"/>
      <c r="R2" s="11" t="s">
        <v>42</v>
      </c>
      <c r="S2" s="11" t="s">
        <v>43</v>
      </c>
      <c r="T2" s="11" t="s">
        <v>44</v>
      </c>
      <c r="U2" s="12">
        <f>P2-H2</f>
        <v>11290</v>
      </c>
      <c r="V2" s="12">
        <f>SUM(I2:O2)</f>
        <v>11290</v>
      </c>
      <c r="W2" s="12">
        <f>U2-V2</f>
        <v>0</v>
      </c>
      <c r="X2" s="12"/>
      <c r="Y2" s="12">
        <f>I2+L2</f>
        <v>16800</v>
      </c>
      <c r="Z2" s="12"/>
      <c r="AA2" s="12"/>
      <c r="AB2" s="12">
        <f>Y2+AA2</f>
        <v>16800</v>
      </c>
      <c r="AC2" s="12">
        <f>J2+K2+O2</f>
        <v>-5510</v>
      </c>
      <c r="AD2" s="12">
        <f>M2+N2</f>
        <v>0</v>
      </c>
      <c r="AE2" s="12">
        <f>AC2+AD2</f>
        <v>-5510</v>
      </c>
      <c r="AF2" s="12"/>
      <c r="AG2" s="12"/>
      <c r="AH2" s="12" t="s">
        <v>45</v>
      </c>
      <c r="AI2" s="12"/>
      <c r="AJ2" s="12"/>
      <c r="AK2" s="12"/>
      <c r="AL2" s="12"/>
      <c r="AM2" s="12"/>
    </row>
    <row r="3" spans="1:41" x14ac:dyDescent="0.3">
      <c r="A3" s="11" t="s">
        <v>46</v>
      </c>
      <c r="B3" s="11" t="s">
        <v>47</v>
      </c>
      <c r="C3" s="11" t="s">
        <v>38</v>
      </c>
      <c r="D3" s="11" t="s">
        <v>48</v>
      </c>
      <c r="E3" s="11" t="s">
        <v>49</v>
      </c>
      <c r="F3" s="11">
        <v>7882213</v>
      </c>
      <c r="G3" s="11" t="s">
        <v>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 t="s">
        <v>51</v>
      </c>
      <c r="S3" s="11"/>
      <c r="T3" s="11" t="s">
        <v>44</v>
      </c>
      <c r="U3" s="12">
        <f>P3-H3</f>
        <v>0</v>
      </c>
      <c r="V3" s="12">
        <f>SUM(I3:O3)</f>
        <v>0</v>
      </c>
      <c r="W3" s="12">
        <f>U3-V3</f>
        <v>0</v>
      </c>
      <c r="X3" s="12"/>
      <c r="Y3" s="12">
        <f>I3+L3</f>
        <v>0</v>
      </c>
      <c r="Z3" s="12"/>
      <c r="AA3" s="12"/>
      <c r="AB3" s="12">
        <f>Y3+AA3</f>
        <v>0</v>
      </c>
      <c r="AC3" s="12">
        <f>J3+K3+O3</f>
        <v>0</v>
      </c>
      <c r="AD3" s="12">
        <f>M3+N3</f>
        <v>0</v>
      </c>
      <c r="AE3" s="12">
        <f>AC3+AD3</f>
        <v>0</v>
      </c>
      <c r="AF3" s="12"/>
      <c r="AG3" s="12"/>
      <c r="AH3" s="12" t="s">
        <v>45</v>
      </c>
      <c r="AI3" s="12"/>
      <c r="AJ3" s="12"/>
      <c r="AK3" s="12"/>
      <c r="AL3" s="12"/>
      <c r="AM3" s="12"/>
    </row>
    <row r="4" spans="1:41" x14ac:dyDescent="0.3">
      <c r="A4" s="11" t="s">
        <v>52</v>
      </c>
      <c r="B4" s="11" t="s">
        <v>53</v>
      </c>
      <c r="C4" s="11" t="s">
        <v>54</v>
      </c>
      <c r="D4" s="11" t="s">
        <v>55</v>
      </c>
      <c r="E4" s="11" t="s">
        <v>56</v>
      </c>
      <c r="F4" s="11">
        <v>6562231</v>
      </c>
      <c r="G4" s="11" t="s">
        <v>57</v>
      </c>
      <c r="H4" s="11"/>
      <c r="I4" s="11">
        <v>2234.4</v>
      </c>
      <c r="J4" s="11"/>
      <c r="K4" s="11">
        <v>-275.79000000000002</v>
      </c>
      <c r="L4" s="11">
        <v>-376.6</v>
      </c>
      <c r="M4" s="11"/>
      <c r="N4" s="11">
        <v>160.08000000000001</v>
      </c>
      <c r="O4" s="11"/>
      <c r="P4" s="11">
        <v>1742.09</v>
      </c>
      <c r="Q4" s="11"/>
      <c r="R4" s="11" t="s">
        <v>58</v>
      </c>
      <c r="S4" s="11"/>
      <c r="T4" s="11" t="s">
        <v>44</v>
      </c>
      <c r="U4" s="12">
        <f>P4-H4</f>
        <v>1742.09</v>
      </c>
      <c r="V4" s="12">
        <f>SUM(I4:O4)</f>
        <v>1742.0900000000001</v>
      </c>
      <c r="W4" s="12">
        <f>U4-V4</f>
        <v>0</v>
      </c>
      <c r="X4" s="12"/>
      <c r="Y4" s="12">
        <f>I4+L4</f>
        <v>1857.8000000000002</v>
      </c>
      <c r="Z4" s="12"/>
      <c r="AA4" s="12"/>
      <c r="AB4" s="12">
        <f>Y4+AA4</f>
        <v>1857.8000000000002</v>
      </c>
      <c r="AC4" s="12">
        <f>J4+K4+O4</f>
        <v>-275.79000000000002</v>
      </c>
      <c r="AD4" s="12">
        <f>M4+N4</f>
        <v>160.08000000000001</v>
      </c>
      <c r="AE4" s="12">
        <f>AC4+AD4</f>
        <v>-115.71000000000001</v>
      </c>
      <c r="AF4" s="12"/>
      <c r="AG4" s="12"/>
      <c r="AH4" s="12" t="s">
        <v>45</v>
      </c>
      <c r="AI4" s="12"/>
      <c r="AJ4" s="12"/>
      <c r="AK4" s="12"/>
      <c r="AL4" s="12"/>
      <c r="AM4" s="12"/>
    </row>
    <row r="5" spans="1:41" x14ac:dyDescent="0.3">
      <c r="A5" s="11" t="s">
        <v>59</v>
      </c>
      <c r="B5" s="11" t="s">
        <v>60</v>
      </c>
      <c r="C5" s="11" t="s">
        <v>54</v>
      </c>
      <c r="D5" s="11" t="s">
        <v>61</v>
      </c>
      <c r="E5" s="11" t="s">
        <v>62</v>
      </c>
      <c r="F5" s="11">
        <v>5323012</v>
      </c>
      <c r="G5" s="11" t="s">
        <v>63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 t="s">
        <v>51</v>
      </c>
      <c r="S5" s="11"/>
      <c r="T5" s="11" t="s">
        <v>44</v>
      </c>
      <c r="U5" s="12">
        <f>P5-H5</f>
        <v>0</v>
      </c>
      <c r="V5" s="12">
        <f>SUM(I5:O5)</f>
        <v>0</v>
      </c>
      <c r="W5" s="12">
        <f>U5-V5</f>
        <v>0</v>
      </c>
      <c r="X5" s="12"/>
      <c r="Y5" s="12">
        <f>I5+L5</f>
        <v>0</v>
      </c>
      <c r="Z5" s="12"/>
      <c r="AA5" s="12"/>
      <c r="AB5" s="12">
        <f>Y5+AA5</f>
        <v>0</v>
      </c>
      <c r="AC5" s="12">
        <f>J5+K5+O5</f>
        <v>0</v>
      </c>
      <c r="AD5" s="12">
        <f>M5+N5</f>
        <v>0</v>
      </c>
      <c r="AE5" s="12">
        <f>AC5+AD5</f>
        <v>0</v>
      </c>
      <c r="AF5" s="12"/>
      <c r="AG5" s="12"/>
      <c r="AH5" s="12" t="s">
        <v>45</v>
      </c>
      <c r="AI5" s="12"/>
      <c r="AJ5" s="12"/>
      <c r="AK5" s="12"/>
      <c r="AL5" s="12"/>
      <c r="AM5" s="12"/>
    </row>
    <row r="6" spans="1:41" ht="15" thickBot="1" x14ac:dyDescent="0.35">
      <c r="U6" s="13">
        <f>SUM($U$2:$U5)</f>
        <v>13032.09</v>
      </c>
      <c r="V6" s="13">
        <f>SUM($V$2:$V5)</f>
        <v>13032.09</v>
      </c>
      <c r="W6" s="13">
        <f>SUM($W$2:$W5)</f>
        <v>0</v>
      </c>
      <c r="X6" s="13">
        <f>SUM($X$2:$X5)</f>
        <v>0</v>
      </c>
      <c r="Y6" s="13">
        <f>SUM($Y$2:$Y5)</f>
        <v>18657.8</v>
      </c>
      <c r="Z6" s="13">
        <f>SUM($Z$2:$Z5)</f>
        <v>0</v>
      </c>
      <c r="AA6" s="13">
        <f>SUM($AA$2:$AA5)</f>
        <v>0</v>
      </c>
      <c r="AB6" s="13">
        <f>SUM($AB$2:$AB5)</f>
        <v>18657.8</v>
      </c>
      <c r="AC6" s="13">
        <f>SUM($AC$2:$AC5)</f>
        <v>-5785.79</v>
      </c>
      <c r="AD6" s="13">
        <f>SUM($AD$2:$AD5)</f>
        <v>160.08000000000001</v>
      </c>
      <c r="AE6" s="13">
        <f>SUM($AE$2:$AE5)</f>
        <v>-5625.71</v>
      </c>
    </row>
    <row r="7" spans="1:41" ht="15" thickTop="1" x14ac:dyDescent="0.3"/>
    <row r="10" spans="1:41" ht="14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2" t="s">
        <v>19</v>
      </c>
      <c r="U10" s="3" t="s">
        <v>20</v>
      </c>
      <c r="V10" s="3" t="s">
        <v>21</v>
      </c>
      <c r="W10" s="3" t="s">
        <v>22</v>
      </c>
      <c r="X10" s="4"/>
      <c r="Y10" s="5" t="s">
        <v>23</v>
      </c>
      <c r="Z10" s="5" t="s">
        <v>24</v>
      </c>
      <c r="AA10" s="5" t="s">
        <v>25</v>
      </c>
      <c r="AB10" s="5" t="s">
        <v>26</v>
      </c>
      <c r="AC10" s="6" t="s">
        <v>27</v>
      </c>
      <c r="AD10" s="6" t="s">
        <v>28</v>
      </c>
      <c r="AE10" s="6" t="s">
        <v>29</v>
      </c>
      <c r="AF10" s="6" t="s">
        <v>30</v>
      </c>
      <c r="AG10" s="6" t="s">
        <v>26</v>
      </c>
      <c r="AH10" s="6" t="s">
        <v>31</v>
      </c>
      <c r="AI10" s="7" t="s">
        <v>32</v>
      </c>
      <c r="AJ10" s="7" t="s">
        <v>33</v>
      </c>
      <c r="AK10" s="8" t="s">
        <v>34</v>
      </c>
      <c r="AL10" s="8"/>
      <c r="AM10" s="9" t="s">
        <v>35</v>
      </c>
      <c r="AN10" s="10"/>
      <c r="AO10" s="10"/>
    </row>
    <row r="11" spans="1:41" x14ac:dyDescent="0.3">
      <c r="A11" s="11" t="s">
        <v>64</v>
      </c>
      <c r="B11" s="11" t="s">
        <v>65</v>
      </c>
      <c r="C11" s="11" t="s">
        <v>66</v>
      </c>
      <c r="D11" s="11" t="s">
        <v>67</v>
      </c>
      <c r="E11" s="11" t="s">
        <v>68</v>
      </c>
      <c r="F11" s="11">
        <v>5563782</v>
      </c>
      <c r="G11" s="11" t="s">
        <v>69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51</v>
      </c>
      <c r="S11" s="11"/>
      <c r="T11" s="11" t="s">
        <v>44</v>
      </c>
      <c r="U11" s="12">
        <f>P11-H11</f>
        <v>0</v>
      </c>
      <c r="V11" s="12">
        <f>SUM(I11:O11)</f>
        <v>0</v>
      </c>
      <c r="W11" s="12">
        <f>U11-V11</f>
        <v>0</v>
      </c>
      <c r="X11" s="12"/>
      <c r="Y11" s="12">
        <f>I11+L11</f>
        <v>0</v>
      </c>
      <c r="Z11" s="12"/>
      <c r="AA11" s="12"/>
      <c r="AB11" s="12">
        <f>Y11+AA11</f>
        <v>0</v>
      </c>
      <c r="AC11" s="12">
        <f>J11+K11+O11</f>
        <v>0</v>
      </c>
      <c r="AD11" s="12">
        <f>M11+N11</f>
        <v>0</v>
      </c>
      <c r="AE11" s="12">
        <f>AC11+AD11</f>
        <v>0</v>
      </c>
      <c r="AF11" s="12"/>
      <c r="AG11" s="12"/>
      <c r="AH11" s="12" t="s">
        <v>70</v>
      </c>
      <c r="AI11" s="12"/>
      <c r="AJ11" s="12"/>
      <c r="AK11" s="12"/>
      <c r="AL11" s="12"/>
      <c r="AM11" s="12"/>
    </row>
    <row r="12" spans="1:41" x14ac:dyDescent="0.3">
      <c r="A12" s="11" t="s">
        <v>71</v>
      </c>
      <c r="B12" s="11" t="s">
        <v>72</v>
      </c>
      <c r="C12" s="11" t="s">
        <v>66</v>
      </c>
      <c r="D12" s="11" t="s">
        <v>73</v>
      </c>
      <c r="E12" s="11" t="s">
        <v>74</v>
      </c>
      <c r="F12" s="11">
        <v>9890124</v>
      </c>
      <c r="G12" s="11" t="s">
        <v>75</v>
      </c>
      <c r="H12" s="11"/>
      <c r="I12" s="11">
        <v>15946757</v>
      </c>
      <c r="J12" s="11">
        <v>-2873992</v>
      </c>
      <c r="K12" s="11">
        <v>-8588096.8599999994</v>
      </c>
      <c r="L12" s="11">
        <v>-710124</v>
      </c>
      <c r="M12" s="11"/>
      <c r="N12" s="11">
        <v>99417.36</v>
      </c>
      <c r="O12" s="11"/>
      <c r="P12" s="11">
        <v>3873961.5</v>
      </c>
      <c r="Q12" s="11"/>
      <c r="R12" s="11" t="s">
        <v>51</v>
      </c>
      <c r="S12" s="11"/>
      <c r="T12" s="11" t="s">
        <v>44</v>
      </c>
      <c r="U12" s="12">
        <f>P12-H12</f>
        <v>3873961.5</v>
      </c>
      <c r="V12" s="12">
        <f>SUM(I12:O12)</f>
        <v>3873961.5000000005</v>
      </c>
      <c r="W12" s="12">
        <f>U12-V12</f>
        <v>0</v>
      </c>
      <c r="X12" s="12"/>
      <c r="Y12" s="12">
        <f>I12+L12</f>
        <v>15236633</v>
      </c>
      <c r="Z12" s="12"/>
      <c r="AA12" s="12"/>
      <c r="AB12" s="12">
        <f>Y12+AA12</f>
        <v>15236633</v>
      </c>
      <c r="AC12" s="12">
        <f>J12+K12+O12</f>
        <v>-11462088.859999999</v>
      </c>
      <c r="AD12" s="12">
        <f>M12+N12</f>
        <v>99417.36</v>
      </c>
      <c r="AE12" s="12">
        <f>AC12+AD12</f>
        <v>-11362671.5</v>
      </c>
      <c r="AF12" s="12"/>
      <c r="AG12" s="12"/>
      <c r="AH12" s="12" t="s">
        <v>70</v>
      </c>
      <c r="AI12" s="12"/>
      <c r="AJ12" s="12"/>
      <c r="AK12" s="12"/>
      <c r="AL12" s="12"/>
      <c r="AM12" s="12"/>
    </row>
    <row r="13" spans="1:41" x14ac:dyDescent="0.3">
      <c r="AH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SC_ZHK</vt:lpstr>
      <vt:lpstr>SC_ZID</vt:lpstr>
      <vt:lpstr>SC_ZMY</vt:lpstr>
      <vt:lpstr>SC_ZPH</vt:lpstr>
      <vt:lpstr>SC_ZSG</vt:lpstr>
      <vt:lpstr>SC_ZTW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Tze Wooi Ng</dc:creator>
  <cp:lastModifiedBy>Adler Tze Wooi Ng</cp:lastModifiedBy>
  <dcterms:created xsi:type="dcterms:W3CDTF">2022-12-28T09:41:01Z</dcterms:created>
  <dcterms:modified xsi:type="dcterms:W3CDTF">2022-12-28T09:43:20Z</dcterms:modified>
</cp:coreProperties>
</file>