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64" windowWidth="18108" windowHeight="8148" activeTab="1"/>
  </bookViews>
  <sheets>
    <sheet name="Multiple Payroll (index-based)" sheetId="1" r:id="rId1"/>
    <sheet name="Multiple Payroll (30,000)" sheetId="3" r:id="rId2"/>
    <sheet name="Multiple Payroll (single day)" sheetId="2" r:id="rId3"/>
  </sheets>
  <calcPr calcId="144525"/>
</workbook>
</file>

<file path=xl/calcChain.xml><?xml version="1.0" encoding="utf-8"?>
<calcChain xmlns="http://schemas.openxmlformats.org/spreadsheetml/2006/main">
  <c r="C6" i="3" l="1"/>
  <c r="C5" i="3"/>
  <c r="J78" i="3"/>
  <c r="K78" i="3" s="1"/>
  <c r="N78" i="3" s="1"/>
  <c r="I78" i="3"/>
  <c r="E78" i="3"/>
  <c r="I77" i="3"/>
  <c r="E77" i="3"/>
  <c r="J77" i="3" s="1"/>
  <c r="K77" i="3" s="1"/>
  <c r="N77" i="3" s="1"/>
  <c r="I76" i="3"/>
  <c r="E76" i="3"/>
  <c r="J76" i="3" s="1"/>
  <c r="K76" i="3" s="1"/>
  <c r="N76" i="3" s="1"/>
  <c r="I75" i="3"/>
  <c r="E75" i="3"/>
  <c r="J75" i="3" s="1"/>
  <c r="K75" i="3" s="1"/>
  <c r="N75" i="3" s="1"/>
  <c r="J74" i="3"/>
  <c r="K74" i="3" s="1"/>
  <c r="N74" i="3" s="1"/>
  <c r="I74" i="3"/>
  <c r="E74" i="3"/>
  <c r="I73" i="3"/>
  <c r="E73" i="3"/>
  <c r="J73" i="3" s="1"/>
  <c r="K73" i="3" s="1"/>
  <c r="N73" i="3" s="1"/>
  <c r="I72" i="3"/>
  <c r="E72" i="3"/>
  <c r="J72" i="3" s="1"/>
  <c r="K72" i="3" s="1"/>
  <c r="N72" i="3" s="1"/>
  <c r="I71" i="3"/>
  <c r="E71" i="3"/>
  <c r="J71" i="3" s="1"/>
  <c r="K71" i="3" s="1"/>
  <c r="N71" i="3" s="1"/>
  <c r="J70" i="3"/>
  <c r="K70" i="3" s="1"/>
  <c r="N70" i="3" s="1"/>
  <c r="I70" i="3"/>
  <c r="E70" i="3"/>
  <c r="I69" i="3"/>
  <c r="E69" i="3"/>
  <c r="J69" i="3" s="1"/>
  <c r="K69" i="3" s="1"/>
  <c r="N69" i="3" s="1"/>
  <c r="I68" i="3"/>
  <c r="E68" i="3"/>
  <c r="J68" i="3" s="1"/>
  <c r="K68" i="3" s="1"/>
  <c r="N68" i="3" s="1"/>
  <c r="I67" i="3"/>
  <c r="E67" i="3"/>
  <c r="J67" i="3" s="1"/>
  <c r="K67" i="3" s="1"/>
  <c r="N67" i="3" s="1"/>
  <c r="J66" i="3"/>
  <c r="K66" i="3" s="1"/>
  <c r="N66" i="3" s="1"/>
  <c r="I66" i="3"/>
  <c r="E66" i="3"/>
  <c r="I65" i="3"/>
  <c r="E65" i="3"/>
  <c r="J65" i="3" s="1"/>
  <c r="K65" i="3" s="1"/>
  <c r="N65" i="3" s="1"/>
  <c r="I64" i="3"/>
  <c r="E64" i="3"/>
  <c r="J64" i="3" s="1"/>
  <c r="K64" i="3" s="1"/>
  <c r="N64" i="3" s="1"/>
  <c r="I63" i="3"/>
  <c r="E63" i="3"/>
  <c r="J63" i="3" s="1"/>
  <c r="K63" i="3" s="1"/>
  <c r="N63" i="3" s="1"/>
  <c r="J62" i="3"/>
  <c r="K62" i="3" s="1"/>
  <c r="N62" i="3" s="1"/>
  <c r="I62" i="3"/>
  <c r="E62" i="3"/>
  <c r="I61" i="3"/>
  <c r="E61" i="3"/>
  <c r="J61" i="3" s="1"/>
  <c r="K61" i="3" s="1"/>
  <c r="N61" i="3" s="1"/>
  <c r="I60" i="3"/>
  <c r="E60" i="3"/>
  <c r="J60" i="3" s="1"/>
  <c r="K60" i="3" s="1"/>
  <c r="N60" i="3" s="1"/>
  <c r="K59" i="3"/>
  <c r="N59" i="3" s="1"/>
  <c r="I59" i="3"/>
  <c r="E59" i="3"/>
  <c r="J59" i="3" s="1"/>
  <c r="J58" i="3"/>
  <c r="I58" i="3"/>
  <c r="E58" i="3"/>
  <c r="I57" i="3"/>
  <c r="E57" i="3"/>
  <c r="J57" i="3" s="1"/>
  <c r="K57" i="3" s="1"/>
  <c r="N57" i="3" s="1"/>
  <c r="I56" i="3"/>
  <c r="E56" i="3"/>
  <c r="J56" i="3" s="1"/>
  <c r="K56" i="3" s="1"/>
  <c r="N56" i="3" s="1"/>
  <c r="I55" i="3"/>
  <c r="E55" i="3"/>
  <c r="J55" i="3" s="1"/>
  <c r="K55" i="3" s="1"/>
  <c r="N55" i="3" s="1"/>
  <c r="J54" i="3"/>
  <c r="I54" i="3"/>
  <c r="E54" i="3"/>
  <c r="I53" i="3"/>
  <c r="E53" i="3"/>
  <c r="J53" i="3" s="1"/>
  <c r="K53" i="3" s="1"/>
  <c r="N53" i="3" s="1"/>
  <c r="I52" i="3"/>
  <c r="E52" i="3"/>
  <c r="J52" i="3" s="1"/>
  <c r="K52" i="3" s="1"/>
  <c r="N52" i="3" s="1"/>
  <c r="I51" i="3"/>
  <c r="E51" i="3"/>
  <c r="J51" i="3" s="1"/>
  <c r="K51" i="3" s="1"/>
  <c r="N51" i="3" s="1"/>
  <c r="J50" i="3"/>
  <c r="K50" i="3" s="1"/>
  <c r="N50" i="3" s="1"/>
  <c r="I50" i="3"/>
  <c r="E50" i="3"/>
  <c r="I49" i="3"/>
  <c r="E49" i="3"/>
  <c r="J49" i="3" s="1"/>
  <c r="K49" i="3" s="1"/>
  <c r="N49" i="3" s="1"/>
  <c r="I48" i="3"/>
  <c r="E48" i="3"/>
  <c r="J48" i="3" s="1"/>
  <c r="K48" i="3" s="1"/>
  <c r="N48" i="3" s="1"/>
  <c r="K47" i="3"/>
  <c r="N47" i="3" s="1"/>
  <c r="I47" i="3"/>
  <c r="E47" i="3"/>
  <c r="J47" i="3" s="1"/>
  <c r="J46" i="3"/>
  <c r="I46" i="3"/>
  <c r="E46" i="3"/>
  <c r="I45" i="3"/>
  <c r="E45" i="3"/>
  <c r="J45" i="3" s="1"/>
  <c r="K45" i="3" s="1"/>
  <c r="N45" i="3" s="1"/>
  <c r="I44" i="3"/>
  <c r="E44" i="3"/>
  <c r="J44" i="3" s="1"/>
  <c r="K44" i="3" s="1"/>
  <c r="N44" i="3" s="1"/>
  <c r="K43" i="3"/>
  <c r="N43" i="3" s="1"/>
  <c r="I43" i="3"/>
  <c r="E43" i="3"/>
  <c r="J43" i="3" s="1"/>
  <c r="J42" i="3"/>
  <c r="I42" i="3"/>
  <c r="E42" i="3"/>
  <c r="I41" i="3"/>
  <c r="E41" i="3"/>
  <c r="J41" i="3" s="1"/>
  <c r="K41" i="3" s="1"/>
  <c r="N41" i="3" s="1"/>
  <c r="I40" i="3"/>
  <c r="E40" i="3"/>
  <c r="J40" i="3" s="1"/>
  <c r="K40" i="3" s="1"/>
  <c r="N40" i="3" s="1"/>
  <c r="I39" i="3"/>
  <c r="E39" i="3"/>
  <c r="J39" i="3" s="1"/>
  <c r="K39" i="3" s="1"/>
  <c r="N39" i="3" s="1"/>
  <c r="J38" i="3"/>
  <c r="I38" i="3"/>
  <c r="E38" i="3"/>
  <c r="I37" i="3"/>
  <c r="E37" i="3"/>
  <c r="J37" i="3" s="1"/>
  <c r="K37" i="3" s="1"/>
  <c r="N37" i="3" s="1"/>
  <c r="I36" i="3"/>
  <c r="E36" i="3"/>
  <c r="J36" i="3" s="1"/>
  <c r="K36" i="3" s="1"/>
  <c r="N36" i="3" s="1"/>
  <c r="I35" i="3"/>
  <c r="E35" i="3"/>
  <c r="J35" i="3" s="1"/>
  <c r="K35" i="3" s="1"/>
  <c r="N35" i="3" s="1"/>
  <c r="J34" i="3"/>
  <c r="K34" i="3" s="1"/>
  <c r="N34" i="3" s="1"/>
  <c r="I34" i="3"/>
  <c r="E34" i="3"/>
  <c r="I33" i="3"/>
  <c r="E33" i="3"/>
  <c r="J33" i="3" s="1"/>
  <c r="K33" i="3" s="1"/>
  <c r="N33" i="3" s="1"/>
  <c r="I32" i="3"/>
  <c r="E32" i="3"/>
  <c r="J32" i="3" s="1"/>
  <c r="K32" i="3" s="1"/>
  <c r="N32" i="3" s="1"/>
  <c r="K31" i="3"/>
  <c r="N31" i="3" s="1"/>
  <c r="I31" i="3"/>
  <c r="E31" i="3"/>
  <c r="J31" i="3" s="1"/>
  <c r="J30" i="3"/>
  <c r="K30" i="3" s="1"/>
  <c r="N30" i="3" s="1"/>
  <c r="I30" i="3"/>
  <c r="E30" i="3"/>
  <c r="I29" i="3"/>
  <c r="E29" i="3"/>
  <c r="J29" i="3" s="1"/>
  <c r="K29" i="3" s="1"/>
  <c r="N29" i="3" s="1"/>
  <c r="I28" i="3"/>
  <c r="E28" i="3"/>
  <c r="J28" i="3" s="1"/>
  <c r="K28" i="3" s="1"/>
  <c r="N28" i="3" s="1"/>
  <c r="K27" i="3"/>
  <c r="N27" i="3" s="1"/>
  <c r="I27" i="3"/>
  <c r="E27" i="3"/>
  <c r="J27" i="3" s="1"/>
  <c r="J26" i="3"/>
  <c r="I26" i="3"/>
  <c r="E26" i="3"/>
  <c r="I25" i="3"/>
  <c r="E25" i="3"/>
  <c r="J25" i="3" s="1"/>
  <c r="K25" i="3" s="1"/>
  <c r="N25" i="3" s="1"/>
  <c r="I24" i="3"/>
  <c r="E24" i="3"/>
  <c r="J24" i="3" s="1"/>
  <c r="K24" i="3" s="1"/>
  <c r="N24" i="3" s="1"/>
  <c r="I23" i="3"/>
  <c r="E23" i="3"/>
  <c r="J23" i="3" s="1"/>
  <c r="K23" i="3" s="1"/>
  <c r="N23" i="3" s="1"/>
  <c r="J22" i="3"/>
  <c r="I22" i="3"/>
  <c r="E22" i="3"/>
  <c r="I21" i="3"/>
  <c r="E21" i="3"/>
  <c r="J21" i="3" s="1"/>
  <c r="K21" i="3" s="1"/>
  <c r="N21" i="3" s="1"/>
  <c r="I20" i="3"/>
  <c r="E20" i="3"/>
  <c r="J20" i="3" s="1"/>
  <c r="K20" i="3" s="1"/>
  <c r="N20" i="3" s="1"/>
  <c r="I19" i="3"/>
  <c r="E19" i="3"/>
  <c r="J19" i="3" s="1"/>
  <c r="K19" i="3" s="1"/>
  <c r="N19" i="3" s="1"/>
  <c r="J18" i="3"/>
  <c r="K18" i="3" s="1"/>
  <c r="N18" i="3" s="1"/>
  <c r="I18" i="3"/>
  <c r="E18" i="3"/>
  <c r="I17" i="3"/>
  <c r="E17" i="3"/>
  <c r="J17" i="3" s="1"/>
  <c r="K17" i="3" s="1"/>
  <c r="N17" i="3" s="1"/>
  <c r="I16" i="3"/>
  <c r="E16" i="3"/>
  <c r="J16" i="3" s="1"/>
  <c r="K16" i="3" s="1"/>
  <c r="N16" i="3" s="1"/>
  <c r="K15" i="3"/>
  <c r="N15" i="3" s="1"/>
  <c r="I15" i="3"/>
  <c r="E15" i="3"/>
  <c r="J15" i="3" s="1"/>
  <c r="J14" i="3"/>
  <c r="I14" i="3"/>
  <c r="E14" i="3"/>
  <c r="I13" i="3"/>
  <c r="E13" i="3"/>
  <c r="J13" i="3" s="1"/>
  <c r="K13" i="3" s="1"/>
  <c r="N13" i="3" s="1"/>
  <c r="I12" i="3"/>
  <c r="E12" i="3"/>
  <c r="J12" i="3" s="1"/>
  <c r="K12" i="3" s="1"/>
  <c r="N12" i="3" s="1"/>
  <c r="K11" i="3"/>
  <c r="N11" i="3" s="1"/>
  <c r="I11" i="3"/>
  <c r="E11" i="3"/>
  <c r="J11" i="3" s="1"/>
  <c r="J10" i="3"/>
  <c r="I10" i="3"/>
  <c r="E10" i="3"/>
  <c r="C6" i="1"/>
  <c r="I58" i="2"/>
  <c r="I78" i="2"/>
  <c r="E78" i="2"/>
  <c r="J78" i="2" s="1"/>
  <c r="K78" i="2" s="1"/>
  <c r="N78" i="2" s="1"/>
  <c r="J77" i="2"/>
  <c r="K77" i="2" s="1"/>
  <c r="N77" i="2" s="1"/>
  <c r="I77" i="2"/>
  <c r="E77" i="2"/>
  <c r="I76" i="2"/>
  <c r="E76" i="2"/>
  <c r="J76" i="2" s="1"/>
  <c r="K76" i="2" s="1"/>
  <c r="N76" i="2" s="1"/>
  <c r="J75" i="2"/>
  <c r="K75" i="2" s="1"/>
  <c r="N75" i="2" s="1"/>
  <c r="I75" i="2"/>
  <c r="E75" i="2"/>
  <c r="I74" i="2"/>
  <c r="E74" i="2"/>
  <c r="J74" i="2" s="1"/>
  <c r="K74" i="2" s="1"/>
  <c r="N74" i="2" s="1"/>
  <c r="J73" i="2"/>
  <c r="K73" i="2" s="1"/>
  <c r="N73" i="2" s="1"/>
  <c r="I73" i="2"/>
  <c r="E73" i="2"/>
  <c r="I72" i="2"/>
  <c r="E72" i="2"/>
  <c r="J72" i="2" s="1"/>
  <c r="K72" i="2" s="1"/>
  <c r="N72" i="2" s="1"/>
  <c r="J71" i="2"/>
  <c r="K71" i="2" s="1"/>
  <c r="N71" i="2" s="1"/>
  <c r="I71" i="2"/>
  <c r="E71" i="2"/>
  <c r="I70" i="2"/>
  <c r="E70" i="2"/>
  <c r="J70" i="2" s="1"/>
  <c r="K70" i="2" s="1"/>
  <c r="N70" i="2" s="1"/>
  <c r="J69" i="2"/>
  <c r="K69" i="2" s="1"/>
  <c r="N69" i="2" s="1"/>
  <c r="I69" i="2"/>
  <c r="E69" i="2"/>
  <c r="I68" i="2"/>
  <c r="E68" i="2"/>
  <c r="J68" i="2" s="1"/>
  <c r="K68" i="2" s="1"/>
  <c r="N68" i="2" s="1"/>
  <c r="J67" i="2"/>
  <c r="K67" i="2" s="1"/>
  <c r="N67" i="2" s="1"/>
  <c r="I67" i="2"/>
  <c r="E67" i="2"/>
  <c r="I66" i="2"/>
  <c r="E66" i="2"/>
  <c r="J66" i="2" s="1"/>
  <c r="K66" i="2" s="1"/>
  <c r="N66" i="2" s="1"/>
  <c r="J65" i="2"/>
  <c r="K65" i="2" s="1"/>
  <c r="N65" i="2" s="1"/>
  <c r="I65" i="2"/>
  <c r="E65" i="2"/>
  <c r="I64" i="2"/>
  <c r="E64" i="2"/>
  <c r="J64" i="2" s="1"/>
  <c r="K64" i="2" s="1"/>
  <c r="N64" i="2" s="1"/>
  <c r="J63" i="2"/>
  <c r="K63" i="2" s="1"/>
  <c r="N63" i="2" s="1"/>
  <c r="I63" i="2"/>
  <c r="E63" i="2"/>
  <c r="I62" i="2"/>
  <c r="E62" i="2"/>
  <c r="J62" i="2" s="1"/>
  <c r="K62" i="2" s="1"/>
  <c r="N62" i="2" s="1"/>
  <c r="J61" i="2"/>
  <c r="K61" i="2" s="1"/>
  <c r="N61" i="2" s="1"/>
  <c r="I61" i="2"/>
  <c r="E61" i="2"/>
  <c r="I60" i="2"/>
  <c r="E60" i="2"/>
  <c r="J60" i="2" s="1"/>
  <c r="K60" i="2" s="1"/>
  <c r="N60" i="2" s="1"/>
  <c r="J59" i="2"/>
  <c r="K59" i="2" s="1"/>
  <c r="N59" i="2" s="1"/>
  <c r="I59" i="2"/>
  <c r="E59" i="2"/>
  <c r="E58" i="2"/>
  <c r="J58" i="2" s="1"/>
  <c r="K58" i="2" s="1"/>
  <c r="N58" i="2" s="1"/>
  <c r="J57" i="2"/>
  <c r="K57" i="2" s="1"/>
  <c r="N57" i="2" s="1"/>
  <c r="I57" i="2"/>
  <c r="E57" i="2"/>
  <c r="I56" i="2"/>
  <c r="E56" i="2"/>
  <c r="J56" i="2" s="1"/>
  <c r="K56" i="2" s="1"/>
  <c r="N56" i="2" s="1"/>
  <c r="J55" i="2"/>
  <c r="K55" i="2" s="1"/>
  <c r="N55" i="2" s="1"/>
  <c r="I55" i="2"/>
  <c r="E55" i="2"/>
  <c r="I54" i="2"/>
  <c r="E54" i="2"/>
  <c r="J54" i="2" s="1"/>
  <c r="K54" i="2" s="1"/>
  <c r="N54" i="2" s="1"/>
  <c r="J53" i="2"/>
  <c r="K53" i="2" s="1"/>
  <c r="N53" i="2" s="1"/>
  <c r="I53" i="2"/>
  <c r="E53" i="2"/>
  <c r="I52" i="2"/>
  <c r="E52" i="2"/>
  <c r="J52" i="2" s="1"/>
  <c r="K52" i="2" s="1"/>
  <c r="N52" i="2" s="1"/>
  <c r="J51" i="2"/>
  <c r="K51" i="2" s="1"/>
  <c r="N51" i="2" s="1"/>
  <c r="I51" i="2"/>
  <c r="E51" i="2"/>
  <c r="I50" i="2"/>
  <c r="E50" i="2"/>
  <c r="J50" i="2" s="1"/>
  <c r="K50" i="2" s="1"/>
  <c r="N50" i="2" s="1"/>
  <c r="J49" i="2"/>
  <c r="K49" i="2" s="1"/>
  <c r="N49" i="2" s="1"/>
  <c r="I49" i="2"/>
  <c r="E49" i="2"/>
  <c r="I48" i="2"/>
  <c r="E48" i="2"/>
  <c r="J48" i="2" s="1"/>
  <c r="K48" i="2" s="1"/>
  <c r="N48" i="2" s="1"/>
  <c r="J47" i="2"/>
  <c r="K47" i="2" s="1"/>
  <c r="N47" i="2" s="1"/>
  <c r="I47" i="2"/>
  <c r="E47" i="2"/>
  <c r="I46" i="2"/>
  <c r="E46" i="2"/>
  <c r="J46" i="2" s="1"/>
  <c r="K46" i="2" s="1"/>
  <c r="N46" i="2" s="1"/>
  <c r="J45" i="2"/>
  <c r="K45" i="2" s="1"/>
  <c r="N45" i="2" s="1"/>
  <c r="I45" i="2"/>
  <c r="E45" i="2"/>
  <c r="I44" i="2"/>
  <c r="E44" i="2"/>
  <c r="J44" i="2" s="1"/>
  <c r="K44" i="2" s="1"/>
  <c r="N44" i="2" s="1"/>
  <c r="J43" i="2"/>
  <c r="K43" i="2" s="1"/>
  <c r="N43" i="2" s="1"/>
  <c r="I43" i="2"/>
  <c r="E43" i="2"/>
  <c r="I42" i="2"/>
  <c r="E42" i="2"/>
  <c r="J42" i="2" s="1"/>
  <c r="K42" i="2" s="1"/>
  <c r="N42" i="2" s="1"/>
  <c r="J41" i="2"/>
  <c r="K41" i="2" s="1"/>
  <c r="N41" i="2" s="1"/>
  <c r="I41" i="2"/>
  <c r="E41" i="2"/>
  <c r="I40" i="2"/>
  <c r="E40" i="2"/>
  <c r="J40" i="2" s="1"/>
  <c r="K40" i="2" s="1"/>
  <c r="N40" i="2" s="1"/>
  <c r="J39" i="2"/>
  <c r="K39" i="2" s="1"/>
  <c r="N39" i="2" s="1"/>
  <c r="I39" i="2"/>
  <c r="E39" i="2"/>
  <c r="I38" i="2"/>
  <c r="E38" i="2"/>
  <c r="J38" i="2" s="1"/>
  <c r="K38" i="2" s="1"/>
  <c r="N38" i="2" s="1"/>
  <c r="J37" i="2"/>
  <c r="K37" i="2" s="1"/>
  <c r="N37" i="2" s="1"/>
  <c r="I37" i="2"/>
  <c r="E37" i="2"/>
  <c r="I36" i="2"/>
  <c r="E36" i="2"/>
  <c r="J36" i="2" s="1"/>
  <c r="K36" i="2" s="1"/>
  <c r="N36" i="2" s="1"/>
  <c r="J35" i="2"/>
  <c r="K35" i="2" s="1"/>
  <c r="N35" i="2" s="1"/>
  <c r="I35" i="2"/>
  <c r="E35" i="2"/>
  <c r="I34" i="2"/>
  <c r="E34" i="2"/>
  <c r="J34" i="2" s="1"/>
  <c r="K34" i="2" s="1"/>
  <c r="N34" i="2" s="1"/>
  <c r="J33" i="2"/>
  <c r="K33" i="2" s="1"/>
  <c r="N33" i="2" s="1"/>
  <c r="I33" i="2"/>
  <c r="E33" i="2"/>
  <c r="I32" i="2"/>
  <c r="E32" i="2"/>
  <c r="J32" i="2" s="1"/>
  <c r="K32" i="2" s="1"/>
  <c r="N32" i="2" s="1"/>
  <c r="J31" i="2"/>
  <c r="K31" i="2" s="1"/>
  <c r="N31" i="2" s="1"/>
  <c r="I31" i="2"/>
  <c r="E31" i="2"/>
  <c r="I30" i="2"/>
  <c r="E30" i="2"/>
  <c r="J30" i="2" s="1"/>
  <c r="K30" i="2" s="1"/>
  <c r="N30" i="2" s="1"/>
  <c r="J29" i="2"/>
  <c r="K29" i="2" s="1"/>
  <c r="N29" i="2" s="1"/>
  <c r="I29" i="2"/>
  <c r="E29" i="2"/>
  <c r="I28" i="2"/>
  <c r="E28" i="2"/>
  <c r="J28" i="2" s="1"/>
  <c r="K28" i="2" s="1"/>
  <c r="N28" i="2" s="1"/>
  <c r="J27" i="2"/>
  <c r="K27" i="2" s="1"/>
  <c r="N27" i="2" s="1"/>
  <c r="I27" i="2"/>
  <c r="E27" i="2"/>
  <c r="I26" i="2"/>
  <c r="E26" i="2"/>
  <c r="J26" i="2" s="1"/>
  <c r="K26" i="2" s="1"/>
  <c r="N26" i="2" s="1"/>
  <c r="J25" i="2"/>
  <c r="K25" i="2" s="1"/>
  <c r="N25" i="2" s="1"/>
  <c r="I25" i="2"/>
  <c r="E25" i="2"/>
  <c r="I24" i="2"/>
  <c r="E24" i="2"/>
  <c r="J24" i="2" s="1"/>
  <c r="K24" i="2" s="1"/>
  <c r="N24" i="2" s="1"/>
  <c r="J23" i="2"/>
  <c r="K23" i="2" s="1"/>
  <c r="N23" i="2" s="1"/>
  <c r="I23" i="2"/>
  <c r="E23" i="2"/>
  <c r="I22" i="2"/>
  <c r="E22" i="2"/>
  <c r="J22" i="2" s="1"/>
  <c r="K22" i="2" s="1"/>
  <c r="N22" i="2" s="1"/>
  <c r="J21" i="2"/>
  <c r="K21" i="2" s="1"/>
  <c r="N21" i="2" s="1"/>
  <c r="I21" i="2"/>
  <c r="E21" i="2"/>
  <c r="I20" i="2"/>
  <c r="E20" i="2"/>
  <c r="J20" i="2" s="1"/>
  <c r="K20" i="2" s="1"/>
  <c r="N20" i="2" s="1"/>
  <c r="J19" i="2"/>
  <c r="K19" i="2" s="1"/>
  <c r="N19" i="2" s="1"/>
  <c r="I19" i="2"/>
  <c r="E19" i="2"/>
  <c r="I18" i="2"/>
  <c r="E18" i="2"/>
  <c r="J18" i="2" s="1"/>
  <c r="K18" i="2" s="1"/>
  <c r="N18" i="2" s="1"/>
  <c r="J17" i="2"/>
  <c r="K17" i="2" s="1"/>
  <c r="N17" i="2" s="1"/>
  <c r="I17" i="2"/>
  <c r="E17" i="2"/>
  <c r="I16" i="2"/>
  <c r="E16" i="2"/>
  <c r="J16" i="2" s="1"/>
  <c r="K16" i="2" s="1"/>
  <c r="N16" i="2" s="1"/>
  <c r="J15" i="2"/>
  <c r="I15" i="2"/>
  <c r="E15" i="2"/>
  <c r="I14" i="2"/>
  <c r="E14" i="2"/>
  <c r="J14" i="2" s="1"/>
  <c r="K14" i="2" s="1"/>
  <c r="N14" i="2" s="1"/>
  <c r="J13" i="2"/>
  <c r="K13" i="2" s="1"/>
  <c r="N13" i="2" s="1"/>
  <c r="I13" i="2"/>
  <c r="E13" i="2"/>
  <c r="K12" i="2"/>
  <c r="N12" i="2" s="1"/>
  <c r="I12" i="2"/>
  <c r="E12" i="2"/>
  <c r="J12" i="2" s="1"/>
  <c r="J11" i="2"/>
  <c r="I11" i="2"/>
  <c r="E11" i="2"/>
  <c r="I10" i="2"/>
  <c r="E10" i="2"/>
  <c r="J10" i="2" s="1"/>
  <c r="K10" i="2" s="1"/>
  <c r="N10" i="2" s="1"/>
  <c r="C5" i="2"/>
  <c r="K14" i="3" l="1"/>
  <c r="N14" i="3" s="1"/>
  <c r="K46" i="3"/>
  <c r="N46" i="3" s="1"/>
  <c r="K26" i="3"/>
  <c r="N26" i="3" s="1"/>
  <c r="K58" i="3"/>
  <c r="N58" i="3" s="1"/>
  <c r="K38" i="3"/>
  <c r="N38" i="3" s="1"/>
  <c r="K10" i="3"/>
  <c r="N10" i="3" s="1"/>
  <c r="K42" i="3"/>
  <c r="N42" i="3" s="1"/>
  <c r="K22" i="3"/>
  <c r="N22" i="3" s="1"/>
  <c r="K54" i="3"/>
  <c r="N54" i="3" s="1"/>
  <c r="K11" i="2"/>
  <c r="N11" i="2" s="1"/>
  <c r="K15" i="2"/>
  <c r="N15" i="2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10" i="1"/>
  <c r="C5" i="1"/>
  <c r="E59" i="1"/>
  <c r="E60" i="1"/>
  <c r="J60" i="1" s="1"/>
  <c r="K60" i="1" s="1"/>
  <c r="E61" i="1"/>
  <c r="J61" i="1" s="1"/>
  <c r="K61" i="1" s="1"/>
  <c r="E62" i="1"/>
  <c r="E63" i="1"/>
  <c r="E64" i="1"/>
  <c r="J64" i="1" s="1"/>
  <c r="K64" i="1" s="1"/>
  <c r="E65" i="1"/>
  <c r="E66" i="1"/>
  <c r="E67" i="1"/>
  <c r="E68" i="1"/>
  <c r="E69" i="1"/>
  <c r="J69" i="1" s="1"/>
  <c r="K69" i="1" s="1"/>
  <c r="E70" i="1"/>
  <c r="E71" i="1"/>
  <c r="E72" i="1"/>
  <c r="J72" i="1" s="1"/>
  <c r="K72" i="1" s="1"/>
  <c r="E73" i="1"/>
  <c r="J73" i="1" s="1"/>
  <c r="K73" i="1" s="1"/>
  <c r="E74" i="1"/>
  <c r="E75" i="1"/>
  <c r="J75" i="1" s="1"/>
  <c r="E76" i="1"/>
  <c r="J76" i="1" s="1"/>
  <c r="K76" i="1" s="1"/>
  <c r="E77" i="1"/>
  <c r="J77" i="1" s="1"/>
  <c r="K77" i="1" s="1"/>
  <c r="E78" i="1"/>
  <c r="E50" i="1"/>
  <c r="E51" i="1"/>
  <c r="J51" i="1" s="1"/>
  <c r="E52" i="1"/>
  <c r="J52" i="1" s="1"/>
  <c r="K52" i="1" s="1"/>
  <c r="E53" i="1"/>
  <c r="E54" i="1"/>
  <c r="J54" i="1" s="1"/>
  <c r="E55" i="1"/>
  <c r="J55" i="1" s="1"/>
  <c r="E56" i="1"/>
  <c r="J56" i="1" s="1"/>
  <c r="K56" i="1" s="1"/>
  <c r="E57" i="1"/>
  <c r="E58" i="1"/>
  <c r="E49" i="1"/>
  <c r="J49" i="1" s="1"/>
  <c r="K49" i="1" s="1"/>
  <c r="J65" i="1"/>
  <c r="K65" i="1" s="1"/>
  <c r="J66" i="1"/>
  <c r="J67" i="1"/>
  <c r="J74" i="1"/>
  <c r="J50" i="1"/>
  <c r="K50" i="1" s="1"/>
  <c r="E10" i="1"/>
  <c r="J10" i="1" s="1"/>
  <c r="E11" i="1"/>
  <c r="J11" i="1" s="1"/>
  <c r="E12" i="1"/>
  <c r="J12" i="1" s="1"/>
  <c r="K12" i="1" s="1"/>
  <c r="E13" i="1"/>
  <c r="J13" i="1" s="1"/>
  <c r="K13" i="1" s="1"/>
  <c r="E14" i="1"/>
  <c r="J14" i="1" s="1"/>
  <c r="E15" i="1"/>
  <c r="J15" i="1" s="1"/>
  <c r="E16" i="1"/>
  <c r="J16" i="1" s="1"/>
  <c r="K16" i="1" s="1"/>
  <c r="E17" i="1"/>
  <c r="J17" i="1" s="1"/>
  <c r="K17" i="1" s="1"/>
  <c r="E18" i="1"/>
  <c r="J18" i="1" s="1"/>
  <c r="E19" i="1"/>
  <c r="J19" i="1" s="1"/>
  <c r="E20" i="1"/>
  <c r="J20" i="1" s="1"/>
  <c r="K20" i="1" s="1"/>
  <c r="E21" i="1"/>
  <c r="J21" i="1" s="1"/>
  <c r="K21" i="1" s="1"/>
  <c r="E22" i="1"/>
  <c r="J22" i="1" s="1"/>
  <c r="E23" i="1"/>
  <c r="J23" i="1" s="1"/>
  <c r="E24" i="1"/>
  <c r="J24" i="1" s="1"/>
  <c r="K24" i="1" s="1"/>
  <c r="E25" i="1"/>
  <c r="J25" i="1" s="1"/>
  <c r="K25" i="1" s="1"/>
  <c r="E26" i="1"/>
  <c r="J26" i="1" s="1"/>
  <c r="E27" i="1"/>
  <c r="J27" i="1" s="1"/>
  <c r="E28" i="1"/>
  <c r="J28" i="1" s="1"/>
  <c r="K28" i="1" s="1"/>
  <c r="E29" i="1"/>
  <c r="J29" i="1" s="1"/>
  <c r="K29" i="1" s="1"/>
  <c r="E30" i="1"/>
  <c r="J30" i="1" s="1"/>
  <c r="E31" i="1"/>
  <c r="J31" i="1" s="1"/>
  <c r="E32" i="1"/>
  <c r="J32" i="1" s="1"/>
  <c r="K32" i="1" s="1"/>
  <c r="E33" i="1"/>
  <c r="J33" i="1" s="1"/>
  <c r="K33" i="1" s="1"/>
  <c r="E34" i="1"/>
  <c r="J34" i="1" s="1"/>
  <c r="E35" i="1"/>
  <c r="J35" i="1" s="1"/>
  <c r="E36" i="1"/>
  <c r="J36" i="1" s="1"/>
  <c r="K36" i="1" s="1"/>
  <c r="E37" i="1"/>
  <c r="J37" i="1" s="1"/>
  <c r="K37" i="1" s="1"/>
  <c r="E38" i="1"/>
  <c r="J38" i="1" s="1"/>
  <c r="E39" i="1"/>
  <c r="J39" i="1" s="1"/>
  <c r="E40" i="1"/>
  <c r="J40" i="1" s="1"/>
  <c r="K40" i="1" s="1"/>
  <c r="E41" i="1"/>
  <c r="J41" i="1" s="1"/>
  <c r="K41" i="1" s="1"/>
  <c r="E42" i="1"/>
  <c r="J42" i="1" s="1"/>
  <c r="E43" i="1"/>
  <c r="J43" i="1" s="1"/>
  <c r="E44" i="1"/>
  <c r="J44" i="1" s="1"/>
  <c r="K44" i="1" s="1"/>
  <c r="E45" i="1"/>
  <c r="J45" i="1" s="1"/>
  <c r="K45" i="1" s="1"/>
  <c r="E46" i="1"/>
  <c r="J46" i="1" s="1"/>
  <c r="E47" i="1"/>
  <c r="J47" i="1" s="1"/>
  <c r="E48" i="1"/>
  <c r="J48" i="1" s="1"/>
  <c r="K48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0" i="1"/>
  <c r="J53" i="1"/>
  <c r="J57" i="1"/>
  <c r="K57" i="1" s="1"/>
  <c r="J58" i="1"/>
  <c r="K58" i="1" s="1"/>
  <c r="J59" i="1"/>
  <c r="J62" i="1"/>
  <c r="K62" i="1" s="1"/>
  <c r="J63" i="1"/>
  <c r="J68" i="1"/>
  <c r="K68" i="1" s="1"/>
  <c r="J70" i="1"/>
  <c r="K70" i="1" s="1"/>
  <c r="J71" i="1"/>
  <c r="J78" i="1"/>
  <c r="K78" i="1" s="1"/>
  <c r="C4" i="3" l="1"/>
  <c r="O42" i="3" s="1"/>
  <c r="C4" i="2"/>
  <c r="C6" i="2" s="1"/>
  <c r="O58" i="2" s="1"/>
  <c r="C4" i="1"/>
  <c r="O57" i="1" s="1"/>
  <c r="O73" i="1"/>
  <c r="O65" i="1"/>
  <c r="O72" i="1"/>
  <c r="O64" i="1"/>
  <c r="O10" i="1"/>
  <c r="O71" i="1"/>
  <c r="O15" i="1"/>
  <c r="O78" i="1"/>
  <c r="O22" i="1"/>
  <c r="K63" i="1"/>
  <c r="K53" i="1"/>
  <c r="K46" i="1"/>
  <c r="K38" i="1"/>
  <c r="K30" i="1"/>
  <c r="K22" i="1"/>
  <c r="K14" i="1"/>
  <c r="K66" i="1"/>
  <c r="K43" i="1"/>
  <c r="K35" i="1"/>
  <c r="K27" i="1"/>
  <c r="K19" i="1"/>
  <c r="K11" i="1"/>
  <c r="K51" i="1"/>
  <c r="K71" i="1"/>
  <c r="K59" i="1"/>
  <c r="K42" i="1"/>
  <c r="K34" i="1"/>
  <c r="K26" i="1"/>
  <c r="K18" i="1"/>
  <c r="K10" i="1"/>
  <c r="K74" i="1"/>
  <c r="K55" i="1"/>
  <c r="K47" i="1"/>
  <c r="K39" i="1"/>
  <c r="K31" i="1"/>
  <c r="K23" i="1"/>
  <c r="K15" i="1"/>
  <c r="K67" i="1"/>
  <c r="K54" i="1"/>
  <c r="K75" i="1"/>
  <c r="O10" i="3" l="1"/>
  <c r="O38" i="3"/>
  <c r="O26" i="3"/>
  <c r="O22" i="3"/>
  <c r="O54" i="3"/>
  <c r="O14" i="3"/>
  <c r="O28" i="3"/>
  <c r="O56" i="3"/>
  <c r="O24" i="3"/>
  <c r="O44" i="3"/>
  <c r="O12" i="3"/>
  <c r="O60" i="3"/>
  <c r="O40" i="3"/>
  <c r="O51" i="3"/>
  <c r="O35" i="3"/>
  <c r="O72" i="3"/>
  <c r="O76" i="3"/>
  <c r="O19" i="3"/>
  <c r="O68" i="3"/>
  <c r="O13" i="3"/>
  <c r="O25" i="3"/>
  <c r="O66" i="3"/>
  <c r="O48" i="3"/>
  <c r="O29" i="3"/>
  <c r="O34" i="3"/>
  <c r="O59" i="3"/>
  <c r="O52" i="3"/>
  <c r="O16" i="3"/>
  <c r="O43" i="3"/>
  <c r="O78" i="3"/>
  <c r="O15" i="3"/>
  <c r="O27" i="3"/>
  <c r="O49" i="3"/>
  <c r="O30" i="3"/>
  <c r="O17" i="3"/>
  <c r="O77" i="3"/>
  <c r="O31" i="3"/>
  <c r="O32" i="3"/>
  <c r="O20" i="3"/>
  <c r="O18" i="3"/>
  <c r="O57" i="3"/>
  <c r="O67" i="3"/>
  <c r="O36" i="3"/>
  <c r="O47" i="3"/>
  <c r="O62" i="3"/>
  <c r="O39" i="3"/>
  <c r="O64" i="3"/>
  <c r="O61" i="3"/>
  <c r="O21" i="3"/>
  <c r="O33" i="3"/>
  <c r="O45" i="3"/>
  <c r="O63" i="3"/>
  <c r="O11" i="3"/>
  <c r="O74" i="3"/>
  <c r="O71" i="3"/>
  <c r="O53" i="3"/>
  <c r="O75" i="3"/>
  <c r="O23" i="3"/>
  <c r="O55" i="3"/>
  <c r="O70" i="3"/>
  <c r="O41" i="3"/>
  <c r="O65" i="3"/>
  <c r="O69" i="3"/>
  <c r="O73" i="3"/>
  <c r="O37" i="3"/>
  <c r="O50" i="3"/>
  <c r="O58" i="3"/>
  <c r="O46" i="3"/>
  <c r="O74" i="2"/>
  <c r="O46" i="2"/>
  <c r="O40" i="2"/>
  <c r="O43" i="2"/>
  <c r="O67" i="2"/>
  <c r="O21" i="2"/>
  <c r="O63" i="2"/>
  <c r="O64" i="2"/>
  <c r="O36" i="2"/>
  <c r="O55" i="2"/>
  <c r="O49" i="2"/>
  <c r="O50" i="2"/>
  <c r="O20" i="2"/>
  <c r="O28" i="2"/>
  <c r="O10" i="2"/>
  <c r="O70" i="2"/>
  <c r="O73" i="2"/>
  <c r="O45" i="2"/>
  <c r="O62" i="2"/>
  <c r="O56" i="2"/>
  <c r="O59" i="2"/>
  <c r="O29" i="2"/>
  <c r="O37" i="2"/>
  <c r="O16" i="2"/>
  <c r="O30" i="2"/>
  <c r="O27" i="2"/>
  <c r="O23" i="2"/>
  <c r="O47" i="2"/>
  <c r="O48" i="2"/>
  <c r="O33" i="2"/>
  <c r="O51" i="2"/>
  <c r="O76" i="2"/>
  <c r="O57" i="2"/>
  <c r="O68" i="2"/>
  <c r="O71" i="2"/>
  <c r="O65" i="2"/>
  <c r="O66" i="2"/>
  <c r="O52" i="2"/>
  <c r="O44" i="2"/>
  <c r="O22" i="2"/>
  <c r="O25" i="2"/>
  <c r="O13" i="2"/>
  <c r="O77" i="2"/>
  <c r="O78" i="2"/>
  <c r="O72" i="2"/>
  <c r="O75" i="2"/>
  <c r="O61" i="2"/>
  <c r="O53" i="2"/>
  <c r="O31" i="2"/>
  <c r="O32" i="2"/>
  <c r="O19" i="2"/>
  <c r="O17" i="2"/>
  <c r="O18" i="2"/>
  <c r="O26" i="2"/>
  <c r="O14" i="2"/>
  <c r="O60" i="2"/>
  <c r="O38" i="2"/>
  <c r="O41" i="2"/>
  <c r="O35" i="2"/>
  <c r="O24" i="2"/>
  <c r="O42" i="2"/>
  <c r="O69" i="2"/>
  <c r="O39" i="2"/>
  <c r="O34" i="2"/>
  <c r="O12" i="2"/>
  <c r="O54" i="2"/>
  <c r="O15" i="2"/>
  <c r="O11" i="2"/>
  <c r="O38" i="1"/>
  <c r="O31" i="1"/>
  <c r="O24" i="1"/>
  <c r="O25" i="1"/>
  <c r="O30" i="1"/>
  <c r="O23" i="1"/>
  <c r="O16" i="1"/>
  <c r="O17" i="1"/>
  <c r="O46" i="1"/>
  <c r="O39" i="1"/>
  <c r="O32" i="1"/>
  <c r="O33" i="1"/>
  <c r="O54" i="1"/>
  <c r="O47" i="1"/>
  <c r="O40" i="1"/>
  <c r="O41" i="1"/>
  <c r="O62" i="1"/>
  <c r="O55" i="1"/>
  <c r="O48" i="1"/>
  <c r="O49" i="1"/>
  <c r="O70" i="1"/>
  <c r="O63" i="1"/>
  <c r="O56" i="1"/>
  <c r="O14" i="1"/>
  <c r="O58" i="1"/>
  <c r="O11" i="1"/>
  <c r="O27" i="1"/>
  <c r="O43" i="1"/>
  <c r="O59" i="1"/>
  <c r="O75" i="1"/>
  <c r="O12" i="1"/>
  <c r="O44" i="1"/>
  <c r="O60" i="1"/>
  <c r="O76" i="1"/>
  <c r="O13" i="1"/>
  <c r="O29" i="1"/>
  <c r="O45" i="1"/>
  <c r="O61" i="1"/>
  <c r="O77" i="1"/>
  <c r="O18" i="1"/>
  <c r="O34" i="1"/>
  <c r="O50" i="1"/>
  <c r="O28" i="1"/>
  <c r="O66" i="1"/>
  <c r="O19" i="1"/>
  <c r="O35" i="1"/>
  <c r="O51" i="1"/>
  <c r="O67" i="1"/>
  <c r="O20" i="1"/>
  <c r="O36" i="1"/>
  <c r="O52" i="1"/>
  <c r="O68" i="1"/>
  <c r="O21" i="1"/>
  <c r="O37" i="1"/>
  <c r="O53" i="1"/>
  <c r="O69" i="1"/>
  <c r="O26" i="1"/>
  <c r="O42" i="1"/>
  <c r="O74" i="1"/>
</calcChain>
</file>

<file path=xl/sharedStrings.xml><?xml version="1.0" encoding="utf-8"?>
<sst xmlns="http://schemas.openxmlformats.org/spreadsheetml/2006/main" count="264" uniqueCount="87">
  <si>
    <t>Employee name</t>
  </si>
  <si>
    <t>ADAM SMITH JOHNSON</t>
  </si>
  <si>
    <t>ADAMA KONÉ COULIBALY</t>
  </si>
  <si>
    <t>ALASSANE DOUMBIA KABA</t>
  </si>
  <si>
    <t>AMADOU SOUMAH BAH</t>
  </si>
  <si>
    <t>ANDREAS SCHULZ LEHMANN</t>
  </si>
  <si>
    <t>CARLOS AGUILAR PINEDA</t>
  </si>
  <si>
    <t>CARMEN GARCÍA RUIZ</t>
  </si>
  <si>
    <t>CHIARA DE SANTIS RICCI</t>
  </si>
  <si>
    <t>DANIELA JIMÉNEZ SILVA</t>
  </si>
  <si>
    <t>DAVID YOUNG SCOTT</t>
  </si>
  <si>
    <t>DIEGO MARTINEZ CASTRO</t>
  </si>
  <si>
    <t>DYLAN BRYANT HAYES</t>
  </si>
  <si>
    <t>ELLA HALL ALLEN</t>
  </si>
  <si>
    <t>EMILIA BAUER FRANK</t>
  </si>
  <si>
    <t>EMMANUEL MOREL DUBOIS</t>
  </si>
  <si>
    <t>HABIB MUSTAFA SAID</t>
  </si>
  <si>
    <t>HALIMA EL GHARBI BENSAÏD</t>
  </si>
  <si>
    <t>HANA INOUE MORIMOTO</t>
  </si>
  <si>
    <t>ISABELLA RODRIGUEZ MARTINEZ</t>
  </si>
  <si>
    <t>JAVIER JIMENEZ MENDOZA</t>
  </si>
  <si>
    <t>JOSÉ LÓPEZ NAVARRO</t>
  </si>
  <si>
    <t>KARIM EL MANSOUR HADDAD</t>
  </si>
  <si>
    <t>KENZA BOUZID MANSOURI</t>
  </si>
  <si>
    <t>KLAUS FISCHER WEBER</t>
  </si>
  <si>
    <t>LAYLA AL-FARSI HADDAD</t>
  </si>
  <si>
    <t>LEONARDO ROSSI BIANCHI</t>
  </si>
  <si>
    <t>LUCAS MERCIER GARNIER</t>
  </si>
  <si>
    <t>MAMADOU SYLLA DIALLO</t>
  </si>
  <si>
    <t>MAMADOU TOURÉ KONÉ</t>
  </si>
  <si>
    <t>MANON LEMOINE DUFRESNE</t>
  </si>
  <si>
    <t>MANUEL LOPEZ FERNANDEZ</t>
  </si>
  <si>
    <t>MANUEL NAVARRO BUSTAMANTE</t>
  </si>
  <si>
    <t>MARIANA ESPINOZA CÁRDENAS</t>
  </si>
  <si>
    <t>MATHIEU MERCIER NOËL</t>
  </si>
  <si>
    <t>MATHIEU PERRIN NOËL</t>
  </si>
  <si>
    <t>MATTEO ROMANO ESPOSITO</t>
  </si>
  <si>
    <t>MEHDI ALAMI ZOUAOUI</t>
  </si>
  <si>
    <t>MEHDI RAHMANI BENALI</t>
  </si>
  <si>
    <t>MEI WATANABE KOBAYASHI</t>
  </si>
  <si>
    <t>MICHAEL ADAMS NELSON</t>
  </si>
  <si>
    <t>MIGUEL MORENO CASTILLO</t>
  </si>
  <si>
    <t>MILA KLEIN BRANDT</t>
  </si>
  <si>
    <t>MOUSSA DEMBÉLÉ KOUROUMA</t>
  </si>
  <si>
    <t>NANDI ZULU DLAMINI</t>
  </si>
  <si>
    <t>NAOMI KINOSHITA TSUCHIYA</t>
  </si>
  <si>
    <t>NASSIM CHOUKRI GHARBI</t>
  </si>
  <si>
    <t>NASSIM RAHMANI KACEM</t>
  </si>
  <si>
    <t>NICOLAS LAMBERT SIMON</t>
  </si>
  <si>
    <t>OLIVIER BENJAMIN HENSLEY</t>
  </si>
  <si>
    <t>RACHID BENSALEM CHÉRIF</t>
  </si>
  <si>
    <t>RAFAEL BUSTAMANTE CORDOVA</t>
  </si>
  <si>
    <t>RINA SAKURAI FUJISAWA</t>
  </si>
  <si>
    <t>ROBERT CARTER BROWN</t>
  </si>
  <si>
    <t>ROBERTO GRASSI PALUMBO</t>
  </si>
  <si>
    <t>SAÏD EL AMRANI CHERKAOUI</t>
  </si>
  <si>
    <t>SAKURA TAKAHASHI FUJIMOTO</t>
  </si>
  <si>
    <t>SALIF TRAORÉ DOUMBIA</t>
  </si>
  <si>
    <t>SALMA BARAKAT AMARI</t>
  </si>
  <si>
    <t>SAMIR DJAFFAR FARES</t>
  </si>
  <si>
    <t>SANTIAGO HERRERA AGUILAR</t>
  </si>
  <si>
    <t>SCARLETT YOUNG SCOTT</t>
  </si>
  <si>
    <t>SEYDOU TRAORÉ DIARRA</t>
  </si>
  <si>
    <t>SOFIA FERNÁNDEZ LOPEZ</t>
  </si>
  <si>
    <t>SOFIA FERRARI RINALDI</t>
  </si>
  <si>
    <t>THOMAS SCOTT GREEN</t>
  </si>
  <si>
    <t>WILLIAM EVANS WALKER</t>
  </si>
  <si>
    <t>WOLFGANG MEYER KELLER</t>
  </si>
  <si>
    <t>YOUSSEF IBRAHIM OMAR</t>
  </si>
  <si>
    <t>YOUSSOUF SANGARÉ COULIBALY</t>
  </si>
  <si>
    <t>SENIORITY</t>
  </si>
  <si>
    <t>INDE BASE</t>
  </si>
  <si>
    <t>Annual growth rate</t>
  </si>
  <si>
    <t>Base Index Calculation</t>
  </si>
  <si>
    <t>Responsibility</t>
  </si>
  <si>
    <t>Daily Index</t>
  </si>
  <si>
    <t>Total Days</t>
  </si>
  <si>
    <t>Worked Days</t>
  </si>
  <si>
    <t>Additional days</t>
  </si>
  <si>
    <t>BASE OF DAYS WORKED</t>
  </si>
  <si>
    <t>Holiday Work Compensation</t>
  </si>
  <si>
    <t>Night Shift Bonus</t>
  </si>
  <si>
    <t>BASE SALARY AND INDEXED BENEFITS</t>
  </si>
  <si>
    <t>SUM of BASE SALARY AND INDEXED BENEFITS</t>
  </si>
  <si>
    <t>Total Payroll Envelope</t>
  </si>
  <si>
    <t>PAY RATE</t>
  </si>
  <si>
    <t>Gross Amount to be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</si>
</sst>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[$$-409]#,##0"/>
    <numFmt numFmtId="166" formatCode="[$$-409]#,##0.00"/>
    <numFmt numFmtId="167" formatCode="0.0000"/>
    <numFmt numFmtId="168" formatCode="[$$-409]#,##0.0000"/>
  </numFmts>
  <fonts count="6" x14ac:knownFonts="1">
    <font>
      <sz val="12"/>
      <color rgb="FF000000"/>
      <name val="Calibri"/>
      <family val="1"/>
    </font>
    <font>
      <b/>
      <sz val="12"/>
      <color rgb="FFFFFFFF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384F5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 applyAlignment="0" applyProtection="0"/>
  </cellStyleXfs>
  <cellXfs count="34">
    <xf numFmtId="0" fontId="0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1" fillId="2" borderId="2" xfId="0" applyFont="1" applyFill="1" applyBorder="1"/>
    <xf numFmtId="0" fontId="0" fillId="0" borderId="2" xfId="0" applyFont="1" applyBorder="1"/>
    <xf numFmtId="1" fontId="0" fillId="0" borderId="0" xfId="0" applyNumberFormat="1" applyFont="1"/>
    <xf numFmtId="164" fontId="2" fillId="0" borderId="1" xfId="0" applyNumberFormat="1" applyFont="1" applyBorder="1"/>
    <xf numFmtId="0" fontId="3" fillId="0" borderId="1" xfId="0" applyFont="1" applyFill="1" applyBorder="1"/>
    <xf numFmtId="0" fontId="4" fillId="0" borderId="0" xfId="0" applyFont="1" applyFill="1"/>
    <xf numFmtId="0" fontId="1" fillId="2" borderId="3" xfId="0" applyFont="1" applyFill="1" applyBorder="1"/>
    <xf numFmtId="0" fontId="2" fillId="0" borderId="3" xfId="0" applyFont="1" applyBorder="1"/>
    <xf numFmtId="0" fontId="2" fillId="0" borderId="2" xfId="0" applyFont="1" applyBorder="1"/>
    <xf numFmtId="1" fontId="0" fillId="0" borderId="2" xfId="0" applyNumberFormat="1" applyFont="1" applyBorder="1"/>
    <xf numFmtId="0" fontId="3" fillId="3" borderId="2" xfId="0" applyFont="1" applyFill="1" applyBorder="1"/>
    <xf numFmtId="0" fontId="4" fillId="3" borderId="2" xfId="0" applyFont="1" applyFill="1" applyBorder="1"/>
    <xf numFmtId="1" fontId="4" fillId="3" borderId="2" xfId="0" applyNumberFormat="1" applyFont="1" applyFill="1" applyBorder="1"/>
    <xf numFmtId="0" fontId="3" fillId="3" borderId="3" xfId="0" applyFont="1" applyFill="1" applyBorder="1"/>
    <xf numFmtId="164" fontId="3" fillId="3" borderId="1" xfId="0" applyNumberFormat="1" applyFont="1" applyFill="1" applyBorder="1"/>
    <xf numFmtId="9" fontId="4" fillId="0" borderId="2" xfId="0" applyNumberFormat="1" applyFont="1" applyBorder="1"/>
    <xf numFmtId="0" fontId="4" fillId="0" borderId="2" xfId="0" applyFont="1" applyBorder="1"/>
    <xf numFmtId="0" fontId="4" fillId="0" borderId="0" xfId="0" applyFont="1"/>
    <xf numFmtId="2" fontId="4" fillId="0" borderId="2" xfId="0" applyNumberFormat="1" applyFont="1" applyBorder="1"/>
    <xf numFmtId="165" fontId="4" fillId="0" borderId="2" xfId="0" applyNumberFormat="1" applyFont="1" applyBorder="1"/>
    <xf numFmtId="9" fontId="5" fillId="2" borderId="2" xfId="0" applyNumberFormat="1" applyFont="1" applyFill="1" applyBorder="1"/>
    <xf numFmtId="0" fontId="5" fillId="2" borderId="1" xfId="0" applyFont="1" applyFill="1" applyBorder="1"/>
    <xf numFmtId="166" fontId="3" fillId="0" borderId="1" xfId="0" applyNumberFormat="1" applyFont="1" applyBorder="1"/>
    <xf numFmtId="167" fontId="0" fillId="3" borderId="0" xfId="0" applyNumberFormat="1" applyFont="1" applyFill="1"/>
    <xf numFmtId="167" fontId="1" fillId="3" borderId="1" xfId="0" applyNumberFormat="1" applyFont="1" applyFill="1" applyBorder="1"/>
    <xf numFmtId="167" fontId="2" fillId="3" borderId="1" xfId="0" applyNumberFormat="1" applyFont="1" applyFill="1" applyBorder="1"/>
    <xf numFmtId="167" fontId="3" fillId="3" borderId="1" xfId="0" applyNumberFormat="1" applyFont="1" applyFill="1" applyBorder="1"/>
    <xf numFmtId="167" fontId="0" fillId="0" borderId="0" xfId="0" applyNumberFormat="1" applyFont="1"/>
    <xf numFmtId="167" fontId="1" fillId="2" borderId="1" xfId="0" applyNumberFormat="1" applyFont="1" applyFill="1" applyBorder="1"/>
    <xf numFmtId="168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8"/>
  <sheetViews>
    <sheetView zoomScaleNormal="100" workbookViewId="0">
      <pane xSplit="2" ySplit="9" topLeftCell="N52" activePane="bottomRight" state="frozen"/>
      <selection pane="topRight" activeCell="C1" sqref="C1"/>
      <selection pane="bottomLeft" activeCell="A3" sqref="A3"/>
      <selection pane="bottomRight" activeCell="O58" sqref="O58"/>
    </sheetView>
  </sheetViews>
  <sheetFormatPr baseColWidth="10" defaultRowHeight="15.6" x14ac:dyDescent="0.3"/>
  <cols>
    <col min="2" max="2" width="39" bestFit="1" customWidth="1"/>
    <col min="5" max="5" width="19.8984375" style="6" bestFit="1" customWidth="1"/>
    <col min="6" max="6" width="21" customWidth="1"/>
    <col min="7" max="7" width="12.09765625" bestFit="1" customWidth="1"/>
    <col min="8" max="8" width="14" bestFit="1" customWidth="1"/>
    <col min="9" max="9" width="14" customWidth="1"/>
    <col min="10" max="10" width="21" customWidth="1"/>
    <col min="11" max="11" width="24" style="27" customWidth="1"/>
    <col min="12" max="12" width="25.296875" bestFit="1" customWidth="1"/>
    <col min="13" max="13" width="15.3984375" bestFit="1" customWidth="1"/>
    <col min="14" max="14" width="32.69921875" style="31" bestFit="1" customWidth="1"/>
    <col min="15" max="15" width="22.19921875" style="21" bestFit="1" customWidth="1"/>
    <col min="29" max="29" width="28.19921875" customWidth="1"/>
  </cols>
  <sheetData>
    <row r="2" spans="2:27" x14ac:dyDescent="0.3">
      <c r="B2" s="24" t="s">
        <v>72</v>
      </c>
      <c r="C2" s="19">
        <v>0.05</v>
      </c>
    </row>
    <row r="3" spans="2:27" x14ac:dyDescent="0.3">
      <c r="B3" s="24" t="s">
        <v>76</v>
      </c>
      <c r="C3" s="20">
        <v>23</v>
      </c>
    </row>
    <row r="4" spans="2:27" x14ac:dyDescent="0.3">
      <c r="B4" s="24" t="s">
        <v>83</v>
      </c>
      <c r="C4" s="22">
        <f>SUM(N10:N78)</f>
        <v>53203.474600000016</v>
      </c>
    </row>
    <row r="5" spans="2:27" x14ac:dyDescent="0.3">
      <c r="B5" s="24" t="s">
        <v>84</v>
      </c>
      <c r="C5" s="23">
        <f>14000</f>
        <v>14000</v>
      </c>
    </row>
    <row r="6" spans="2:27" x14ac:dyDescent="0.3">
      <c r="B6" s="24" t="s">
        <v>85</v>
      </c>
      <c r="C6" s="33">
        <f>ROUND(C5/C4, 4)</f>
        <v>0.2631</v>
      </c>
    </row>
    <row r="9" spans="2:27" x14ac:dyDescent="0.3">
      <c r="B9" s="4" t="s">
        <v>0</v>
      </c>
      <c r="C9" s="4" t="s">
        <v>70</v>
      </c>
      <c r="D9" s="4" t="s">
        <v>71</v>
      </c>
      <c r="E9" s="4" t="s">
        <v>73</v>
      </c>
      <c r="F9" s="10" t="s">
        <v>74</v>
      </c>
      <c r="G9" s="1" t="s">
        <v>77</v>
      </c>
      <c r="H9" s="1" t="s">
        <v>78</v>
      </c>
      <c r="I9" s="1" t="s">
        <v>76</v>
      </c>
      <c r="J9" s="1" t="s">
        <v>75</v>
      </c>
      <c r="K9" s="28" t="s">
        <v>79</v>
      </c>
      <c r="L9" s="1" t="s">
        <v>80</v>
      </c>
      <c r="M9" s="1" t="s">
        <v>81</v>
      </c>
      <c r="N9" s="32" t="s">
        <v>82</v>
      </c>
      <c r="O9" s="25" t="s">
        <v>86</v>
      </c>
      <c r="S9" s="1"/>
      <c r="T9" s="1"/>
      <c r="U9" s="1"/>
      <c r="V9" s="1"/>
      <c r="W9" s="1"/>
      <c r="X9" s="1"/>
      <c r="Y9" s="1"/>
      <c r="Z9" s="1"/>
      <c r="AA9" s="1"/>
    </row>
    <row r="10" spans="2:27" x14ac:dyDescent="0.3">
      <c r="B10" s="12" t="s">
        <v>1</v>
      </c>
      <c r="C10" s="5">
        <v>9</v>
      </c>
      <c r="D10" s="5">
        <v>375</v>
      </c>
      <c r="E10" s="13">
        <f t="shared" ref="E10:E48" si="0">D10 * (1 + $C$2)^C10</f>
        <v>581.74808099194343</v>
      </c>
      <c r="F10" s="11">
        <v>0</v>
      </c>
      <c r="G10" s="2">
        <v>23</v>
      </c>
      <c r="H10" s="2">
        <v>0</v>
      </c>
      <c r="I10" s="2">
        <f>G10+H10</f>
        <v>23</v>
      </c>
      <c r="J10" s="7">
        <f>(E10+F10)/$C$3</f>
        <v>25.293394825736669</v>
      </c>
      <c r="K10" s="29">
        <f>J10*I10</f>
        <v>581.74808099194343</v>
      </c>
      <c r="L10" s="2">
        <v>1</v>
      </c>
      <c r="M10" s="2">
        <v>0</v>
      </c>
      <c r="N10" s="31">
        <f>ROUND(K10+L10+M10, 4)</f>
        <v>582.74810000000002</v>
      </c>
      <c r="O10" s="26">
        <f>N10*$C$6</f>
        <v>153.32102510999999</v>
      </c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B11" s="12" t="s">
        <v>2</v>
      </c>
      <c r="C11" s="5">
        <v>7</v>
      </c>
      <c r="D11" s="5">
        <v>300</v>
      </c>
      <c r="E11" s="13">
        <f t="shared" si="0"/>
        <v>422.13012679687506</v>
      </c>
      <c r="F11" s="11">
        <v>0</v>
      </c>
      <c r="G11" s="2">
        <v>23</v>
      </c>
      <c r="H11" s="2">
        <v>0</v>
      </c>
      <c r="I11" s="2">
        <f t="shared" ref="I11:I74" si="1">G11+H11</f>
        <v>23</v>
      </c>
      <c r="J11" s="7">
        <f t="shared" ref="J11:J74" si="2">(E11+F11)/$C$3</f>
        <v>18.353483773777178</v>
      </c>
      <c r="K11" s="29">
        <f t="shared" ref="K11:K74" si="3">J11*I11</f>
        <v>422.13012679687512</v>
      </c>
      <c r="L11" s="2">
        <v>1</v>
      </c>
      <c r="M11" s="2">
        <v>0</v>
      </c>
      <c r="N11" s="31">
        <f t="shared" ref="N11:N74" si="4">ROUND(K11+L11+M11, 4)</f>
        <v>423.13010000000003</v>
      </c>
      <c r="O11" s="26">
        <f t="shared" ref="O11:O74" si="5">N11*$C$6</f>
        <v>111.32552931000001</v>
      </c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B12" s="12" t="s">
        <v>3</v>
      </c>
      <c r="C12" s="5">
        <v>22</v>
      </c>
      <c r="D12" s="5">
        <v>500</v>
      </c>
      <c r="E12" s="13">
        <f t="shared" si="0"/>
        <v>1462.6303599608618</v>
      </c>
      <c r="F12" s="11">
        <v>0</v>
      </c>
      <c r="G12" s="2">
        <v>23</v>
      </c>
      <c r="H12" s="2">
        <v>0</v>
      </c>
      <c r="I12" s="2">
        <f t="shared" si="1"/>
        <v>23</v>
      </c>
      <c r="J12" s="7">
        <f t="shared" si="2"/>
        <v>63.592624346124424</v>
      </c>
      <c r="K12" s="29">
        <f t="shared" si="3"/>
        <v>1462.6303599608618</v>
      </c>
      <c r="L12" s="2">
        <v>0</v>
      </c>
      <c r="M12" s="2">
        <v>0</v>
      </c>
      <c r="N12" s="31">
        <f t="shared" si="4"/>
        <v>1462.6304</v>
      </c>
      <c r="O12" s="26">
        <f t="shared" si="5"/>
        <v>384.81805824000003</v>
      </c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B13" s="12" t="s">
        <v>4</v>
      </c>
      <c r="C13" s="5">
        <v>32</v>
      </c>
      <c r="D13" s="5">
        <v>325</v>
      </c>
      <c r="E13" s="13">
        <f t="shared" si="0"/>
        <v>1548.6059772961723</v>
      </c>
      <c r="F13" s="11">
        <v>0</v>
      </c>
      <c r="G13" s="2">
        <v>23</v>
      </c>
      <c r="H13" s="2">
        <v>0</v>
      </c>
      <c r="I13" s="2">
        <f t="shared" si="1"/>
        <v>23</v>
      </c>
      <c r="J13" s="7">
        <f t="shared" si="2"/>
        <v>67.33069466505097</v>
      </c>
      <c r="K13" s="29">
        <f t="shared" si="3"/>
        <v>1548.6059772961723</v>
      </c>
      <c r="L13" s="2">
        <v>0</v>
      </c>
      <c r="M13" s="2">
        <v>0</v>
      </c>
      <c r="N13" s="31">
        <f t="shared" si="4"/>
        <v>1548.606</v>
      </c>
      <c r="O13" s="26">
        <f t="shared" si="5"/>
        <v>407.43823859999998</v>
      </c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B14" s="12" t="s">
        <v>5</v>
      </c>
      <c r="C14" s="5">
        <v>30</v>
      </c>
      <c r="D14" s="5">
        <v>150</v>
      </c>
      <c r="E14" s="13">
        <f t="shared" si="0"/>
        <v>648.29135627259939</v>
      </c>
      <c r="F14" s="11">
        <v>0</v>
      </c>
      <c r="G14" s="2">
        <v>23</v>
      </c>
      <c r="H14" s="2">
        <v>0</v>
      </c>
      <c r="I14" s="2">
        <f t="shared" si="1"/>
        <v>23</v>
      </c>
      <c r="J14" s="7">
        <f t="shared" si="2"/>
        <v>28.186580707504323</v>
      </c>
      <c r="K14" s="29">
        <f t="shared" si="3"/>
        <v>648.29135627259939</v>
      </c>
      <c r="L14" s="2">
        <v>0</v>
      </c>
      <c r="M14" s="2">
        <v>0</v>
      </c>
      <c r="N14" s="31">
        <f t="shared" si="4"/>
        <v>648.29139999999995</v>
      </c>
      <c r="O14" s="26">
        <f t="shared" si="5"/>
        <v>170.56546734</v>
      </c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3">
      <c r="B15" s="12" t="s">
        <v>6</v>
      </c>
      <c r="C15" s="5">
        <v>27</v>
      </c>
      <c r="D15" s="5">
        <v>150</v>
      </c>
      <c r="E15" s="13">
        <f t="shared" si="0"/>
        <v>560.01844835123597</v>
      </c>
      <c r="F15" s="11">
        <v>0</v>
      </c>
      <c r="G15" s="2">
        <v>23</v>
      </c>
      <c r="H15" s="2">
        <v>0</v>
      </c>
      <c r="I15" s="2">
        <f t="shared" si="1"/>
        <v>23</v>
      </c>
      <c r="J15" s="7">
        <f t="shared" si="2"/>
        <v>24.348628189184172</v>
      </c>
      <c r="K15" s="29">
        <f t="shared" si="3"/>
        <v>560.01844835123597</v>
      </c>
      <c r="L15" s="2">
        <v>0</v>
      </c>
      <c r="M15" s="2">
        <v>0</v>
      </c>
      <c r="N15" s="31">
        <f t="shared" si="4"/>
        <v>560.01840000000004</v>
      </c>
      <c r="O15" s="26">
        <f t="shared" si="5"/>
        <v>147.34084104000002</v>
      </c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B16" s="12" t="s">
        <v>7</v>
      </c>
      <c r="C16" s="5">
        <v>27</v>
      </c>
      <c r="D16" s="5">
        <v>150</v>
      </c>
      <c r="E16" s="13">
        <f t="shared" si="0"/>
        <v>560.01844835123597</v>
      </c>
      <c r="F16" s="11">
        <v>0</v>
      </c>
      <c r="G16" s="2">
        <v>23</v>
      </c>
      <c r="H16" s="2">
        <v>0</v>
      </c>
      <c r="I16" s="2">
        <f t="shared" si="1"/>
        <v>23</v>
      </c>
      <c r="J16" s="7">
        <f t="shared" si="2"/>
        <v>24.348628189184172</v>
      </c>
      <c r="K16" s="29">
        <f t="shared" si="3"/>
        <v>560.01844835123597</v>
      </c>
      <c r="L16" s="2">
        <v>0</v>
      </c>
      <c r="M16" s="2">
        <v>0</v>
      </c>
      <c r="N16" s="31">
        <f t="shared" si="4"/>
        <v>560.01840000000004</v>
      </c>
      <c r="O16" s="26">
        <f t="shared" si="5"/>
        <v>147.34084104000002</v>
      </c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B17" s="12" t="s">
        <v>8</v>
      </c>
      <c r="C17" s="5">
        <v>17</v>
      </c>
      <c r="D17" s="5">
        <v>150</v>
      </c>
      <c r="E17" s="13">
        <f t="shared" si="0"/>
        <v>343.80274767015499</v>
      </c>
      <c r="F17" s="11">
        <v>0</v>
      </c>
      <c r="G17" s="2">
        <v>23</v>
      </c>
      <c r="H17" s="2">
        <v>2</v>
      </c>
      <c r="I17" s="2">
        <f t="shared" si="1"/>
        <v>25</v>
      </c>
      <c r="J17" s="7">
        <f t="shared" si="2"/>
        <v>14.947945550876303</v>
      </c>
      <c r="K17" s="29">
        <f t="shared" si="3"/>
        <v>373.69863877190761</v>
      </c>
      <c r="L17" s="2">
        <v>0</v>
      </c>
      <c r="M17" s="2">
        <v>1</v>
      </c>
      <c r="N17" s="31">
        <f t="shared" si="4"/>
        <v>374.6986</v>
      </c>
      <c r="O17" s="26">
        <f t="shared" si="5"/>
        <v>98.58320166</v>
      </c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B18" s="12" t="s">
        <v>9</v>
      </c>
      <c r="C18" s="5">
        <v>22</v>
      </c>
      <c r="D18" s="5">
        <v>375</v>
      </c>
      <c r="E18" s="13">
        <f t="shared" si="0"/>
        <v>1096.9727699706464</v>
      </c>
      <c r="F18" s="11">
        <v>0</v>
      </c>
      <c r="G18" s="2">
        <v>10</v>
      </c>
      <c r="H18" s="2">
        <v>0</v>
      </c>
      <c r="I18" s="2">
        <f t="shared" si="1"/>
        <v>10</v>
      </c>
      <c r="J18" s="7">
        <f t="shared" si="2"/>
        <v>47.694468259593322</v>
      </c>
      <c r="K18" s="29">
        <f t="shared" si="3"/>
        <v>476.94468259593322</v>
      </c>
      <c r="L18" s="2">
        <v>0</v>
      </c>
      <c r="M18" s="2">
        <v>0</v>
      </c>
      <c r="N18" s="31">
        <f t="shared" si="4"/>
        <v>476.94470000000001</v>
      </c>
      <c r="O18" s="26">
        <f t="shared" si="5"/>
        <v>125.48415057</v>
      </c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">
      <c r="B19" s="12" t="s">
        <v>10</v>
      </c>
      <c r="C19" s="5">
        <v>33</v>
      </c>
      <c r="D19" s="5">
        <v>425</v>
      </c>
      <c r="E19" s="13">
        <f t="shared" si="0"/>
        <v>2126.3551303643594</v>
      </c>
      <c r="F19" s="11">
        <v>0</v>
      </c>
      <c r="G19" s="2">
        <v>23</v>
      </c>
      <c r="H19" s="2">
        <v>0</v>
      </c>
      <c r="I19" s="2">
        <f t="shared" si="1"/>
        <v>23</v>
      </c>
      <c r="J19" s="7">
        <f t="shared" si="2"/>
        <v>92.450223059319981</v>
      </c>
      <c r="K19" s="29">
        <f t="shared" si="3"/>
        <v>2126.3551303643594</v>
      </c>
      <c r="L19" s="2">
        <v>1</v>
      </c>
      <c r="M19" s="2">
        <v>0</v>
      </c>
      <c r="N19" s="31">
        <f t="shared" si="4"/>
        <v>2127.3551000000002</v>
      </c>
      <c r="O19" s="26">
        <f t="shared" si="5"/>
        <v>559.70712681000009</v>
      </c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">
      <c r="B20" s="12" t="s">
        <v>11</v>
      </c>
      <c r="C20" s="5">
        <v>29</v>
      </c>
      <c r="D20" s="5">
        <v>325</v>
      </c>
      <c r="E20" s="13">
        <f t="shared" si="0"/>
        <v>1337.7440684990152</v>
      </c>
      <c r="F20" s="11">
        <v>0</v>
      </c>
      <c r="G20" s="2">
        <v>23</v>
      </c>
      <c r="H20" s="2">
        <v>0</v>
      </c>
      <c r="I20" s="2">
        <f t="shared" si="1"/>
        <v>23</v>
      </c>
      <c r="J20" s="7">
        <f t="shared" si="2"/>
        <v>58.162785586913699</v>
      </c>
      <c r="K20" s="29">
        <f t="shared" si="3"/>
        <v>1337.7440684990152</v>
      </c>
      <c r="L20" s="2">
        <v>0</v>
      </c>
      <c r="M20" s="2">
        <v>0</v>
      </c>
      <c r="N20" s="31">
        <f t="shared" si="4"/>
        <v>1337.7440999999999</v>
      </c>
      <c r="O20" s="26">
        <f t="shared" si="5"/>
        <v>351.96047270999998</v>
      </c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">
      <c r="B21" s="12" t="s">
        <v>12</v>
      </c>
      <c r="C21" s="5">
        <v>11</v>
      </c>
      <c r="D21" s="5">
        <v>350</v>
      </c>
      <c r="E21" s="13">
        <f t="shared" si="0"/>
        <v>598.61877534070982</v>
      </c>
      <c r="F21" s="11">
        <v>0</v>
      </c>
      <c r="G21" s="2">
        <v>23</v>
      </c>
      <c r="H21" s="2">
        <v>0</v>
      </c>
      <c r="I21" s="2">
        <f t="shared" si="1"/>
        <v>23</v>
      </c>
      <c r="J21" s="7">
        <f t="shared" si="2"/>
        <v>26.026903275683036</v>
      </c>
      <c r="K21" s="29">
        <f t="shared" si="3"/>
        <v>598.61877534070982</v>
      </c>
      <c r="L21" s="2">
        <v>0</v>
      </c>
      <c r="M21" s="2">
        <v>0</v>
      </c>
      <c r="N21" s="31">
        <f t="shared" si="4"/>
        <v>598.61879999999996</v>
      </c>
      <c r="O21" s="26">
        <f t="shared" si="5"/>
        <v>157.49660627999998</v>
      </c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">
      <c r="B22" s="12" t="s">
        <v>13</v>
      </c>
      <c r="C22" s="5">
        <v>27</v>
      </c>
      <c r="D22" s="5">
        <v>375</v>
      </c>
      <c r="E22" s="13">
        <f t="shared" si="0"/>
        <v>1400.0461208780901</v>
      </c>
      <c r="F22" s="11">
        <v>0</v>
      </c>
      <c r="G22" s="2">
        <v>23</v>
      </c>
      <c r="H22" s="2">
        <v>0</v>
      </c>
      <c r="I22" s="2">
        <f t="shared" si="1"/>
        <v>23</v>
      </c>
      <c r="J22" s="7">
        <f t="shared" si="2"/>
        <v>60.871570472960435</v>
      </c>
      <c r="K22" s="29">
        <f t="shared" si="3"/>
        <v>1400.0461208780901</v>
      </c>
      <c r="L22" s="2">
        <v>1</v>
      </c>
      <c r="M22" s="2">
        <v>0</v>
      </c>
      <c r="N22" s="31">
        <f t="shared" si="4"/>
        <v>1401.0461</v>
      </c>
      <c r="O22" s="26">
        <f t="shared" si="5"/>
        <v>368.61522890999998</v>
      </c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">
      <c r="B23" s="12" t="s">
        <v>14</v>
      </c>
      <c r="C23" s="5">
        <v>11</v>
      </c>
      <c r="D23" s="5">
        <v>150</v>
      </c>
      <c r="E23" s="13">
        <f t="shared" si="0"/>
        <v>256.55090371744706</v>
      </c>
      <c r="F23" s="11">
        <v>0</v>
      </c>
      <c r="G23" s="2">
        <v>23</v>
      </c>
      <c r="H23" s="2">
        <v>0</v>
      </c>
      <c r="I23" s="2">
        <f t="shared" si="1"/>
        <v>23</v>
      </c>
      <c r="J23" s="7">
        <f t="shared" si="2"/>
        <v>11.154387118149872</v>
      </c>
      <c r="K23" s="29">
        <f t="shared" si="3"/>
        <v>256.55090371744706</v>
      </c>
      <c r="L23" s="2">
        <v>0</v>
      </c>
      <c r="M23" s="2">
        <v>1</v>
      </c>
      <c r="N23" s="31">
        <f t="shared" si="4"/>
        <v>257.55090000000001</v>
      </c>
      <c r="O23" s="26">
        <f t="shared" si="5"/>
        <v>67.761641789999999</v>
      </c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">
      <c r="B24" s="12" t="s">
        <v>15</v>
      </c>
      <c r="C24" s="5">
        <v>19</v>
      </c>
      <c r="D24" s="5">
        <v>375</v>
      </c>
      <c r="E24" s="13">
        <f t="shared" si="0"/>
        <v>947.6063232658646</v>
      </c>
      <c r="F24" s="11">
        <v>0</v>
      </c>
      <c r="G24" s="2">
        <v>22</v>
      </c>
      <c r="H24" s="2">
        <v>2</v>
      </c>
      <c r="I24" s="2">
        <f t="shared" si="1"/>
        <v>24</v>
      </c>
      <c r="J24" s="7">
        <f t="shared" si="2"/>
        <v>41.200274924602809</v>
      </c>
      <c r="K24" s="29">
        <f t="shared" si="3"/>
        <v>988.80659819046741</v>
      </c>
      <c r="L24" s="2">
        <v>0</v>
      </c>
      <c r="M24" s="2">
        <v>0</v>
      </c>
      <c r="N24" s="31">
        <f t="shared" si="4"/>
        <v>988.8066</v>
      </c>
      <c r="O24" s="26">
        <f t="shared" si="5"/>
        <v>260.15501646000001</v>
      </c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">
      <c r="B25" s="12" t="s">
        <v>16</v>
      </c>
      <c r="C25" s="5">
        <v>3</v>
      </c>
      <c r="D25" s="5">
        <v>300</v>
      </c>
      <c r="E25" s="13">
        <f t="shared" si="0"/>
        <v>347.28750000000002</v>
      </c>
      <c r="F25" s="11">
        <v>0</v>
      </c>
      <c r="G25" s="2">
        <v>23</v>
      </c>
      <c r="H25" s="2">
        <v>0</v>
      </c>
      <c r="I25" s="2">
        <f t="shared" si="1"/>
        <v>23</v>
      </c>
      <c r="J25" s="7">
        <f t="shared" si="2"/>
        <v>15.099456521739132</v>
      </c>
      <c r="K25" s="29">
        <f t="shared" si="3"/>
        <v>347.28750000000002</v>
      </c>
      <c r="L25" s="2">
        <v>0</v>
      </c>
      <c r="M25" s="2">
        <v>0</v>
      </c>
      <c r="N25" s="31">
        <f t="shared" si="4"/>
        <v>347.28750000000002</v>
      </c>
      <c r="O25" s="26">
        <f t="shared" si="5"/>
        <v>91.37134125</v>
      </c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">
      <c r="B26" s="12" t="s">
        <v>17</v>
      </c>
      <c r="C26" s="5">
        <v>14</v>
      </c>
      <c r="D26" s="5">
        <v>400</v>
      </c>
      <c r="E26" s="13">
        <f t="shared" si="0"/>
        <v>791.97263977575892</v>
      </c>
      <c r="F26" s="11">
        <v>0</v>
      </c>
      <c r="G26" s="2">
        <v>23</v>
      </c>
      <c r="H26" s="2">
        <v>0</v>
      </c>
      <c r="I26" s="2">
        <f t="shared" si="1"/>
        <v>23</v>
      </c>
      <c r="J26" s="7">
        <f t="shared" si="2"/>
        <v>34.433593033728648</v>
      </c>
      <c r="K26" s="29">
        <f t="shared" si="3"/>
        <v>791.97263977575892</v>
      </c>
      <c r="L26" s="2">
        <v>0</v>
      </c>
      <c r="M26" s="2">
        <v>0</v>
      </c>
      <c r="N26" s="31">
        <f t="shared" si="4"/>
        <v>791.97260000000006</v>
      </c>
      <c r="O26" s="26">
        <f t="shared" si="5"/>
        <v>208.36799106000001</v>
      </c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">
      <c r="B27" s="12" t="s">
        <v>18</v>
      </c>
      <c r="C27" s="5">
        <v>21</v>
      </c>
      <c r="D27" s="5">
        <v>375</v>
      </c>
      <c r="E27" s="13">
        <f t="shared" si="0"/>
        <v>1044.7359714006157</v>
      </c>
      <c r="F27" s="11">
        <v>0</v>
      </c>
      <c r="G27" s="2">
        <v>23</v>
      </c>
      <c r="H27" s="2">
        <v>0</v>
      </c>
      <c r="I27" s="2">
        <f t="shared" si="1"/>
        <v>23</v>
      </c>
      <c r="J27" s="7">
        <f t="shared" si="2"/>
        <v>45.423303104374597</v>
      </c>
      <c r="K27" s="29">
        <f t="shared" si="3"/>
        <v>1044.7359714006157</v>
      </c>
      <c r="L27" s="2">
        <v>0</v>
      </c>
      <c r="M27" s="2">
        <v>2</v>
      </c>
      <c r="N27" s="31">
        <f t="shared" si="4"/>
        <v>1046.7360000000001</v>
      </c>
      <c r="O27" s="26">
        <f t="shared" si="5"/>
        <v>275.39624160000005</v>
      </c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">
      <c r="B28" s="12" t="s">
        <v>19</v>
      </c>
      <c r="C28" s="5">
        <v>17</v>
      </c>
      <c r="D28" s="5">
        <v>350</v>
      </c>
      <c r="E28" s="13">
        <f t="shared" si="0"/>
        <v>802.2064112303616</v>
      </c>
      <c r="F28" s="11">
        <v>0</v>
      </c>
      <c r="G28" s="2">
        <v>23</v>
      </c>
      <c r="H28" s="2">
        <v>1</v>
      </c>
      <c r="I28" s="2">
        <f t="shared" si="1"/>
        <v>24</v>
      </c>
      <c r="J28" s="7">
        <f t="shared" si="2"/>
        <v>34.878539618711372</v>
      </c>
      <c r="K28" s="29">
        <f t="shared" si="3"/>
        <v>837.08495084907292</v>
      </c>
      <c r="L28" s="2">
        <v>1</v>
      </c>
      <c r="M28" s="2">
        <v>0</v>
      </c>
      <c r="N28" s="31">
        <f t="shared" si="4"/>
        <v>838.08500000000004</v>
      </c>
      <c r="O28" s="26">
        <f t="shared" si="5"/>
        <v>220.50016350000001</v>
      </c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">
      <c r="B29" s="12" t="s">
        <v>20</v>
      </c>
      <c r="C29" s="5">
        <v>8</v>
      </c>
      <c r="D29" s="5">
        <v>500</v>
      </c>
      <c r="E29" s="13">
        <f t="shared" si="0"/>
        <v>738.72772189453133</v>
      </c>
      <c r="F29" s="11">
        <v>0</v>
      </c>
      <c r="G29" s="2">
        <v>20</v>
      </c>
      <c r="H29" s="2">
        <v>0</v>
      </c>
      <c r="I29" s="2">
        <f t="shared" si="1"/>
        <v>20</v>
      </c>
      <c r="J29" s="7">
        <f t="shared" si="2"/>
        <v>32.11859660411006</v>
      </c>
      <c r="K29" s="29">
        <f t="shared" si="3"/>
        <v>642.37193208220117</v>
      </c>
      <c r="L29" s="2">
        <v>0</v>
      </c>
      <c r="M29" s="2">
        <v>0</v>
      </c>
      <c r="N29" s="31">
        <f t="shared" si="4"/>
        <v>642.37189999999998</v>
      </c>
      <c r="O29" s="26">
        <f t="shared" si="5"/>
        <v>169.00804689</v>
      </c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">
      <c r="B30" s="12" t="s">
        <v>21</v>
      </c>
      <c r="C30" s="5">
        <v>25</v>
      </c>
      <c r="D30" s="5">
        <v>250</v>
      </c>
      <c r="E30" s="13">
        <f t="shared" si="0"/>
        <v>846.58873522484646</v>
      </c>
      <c r="F30" s="11">
        <v>0</v>
      </c>
      <c r="G30" s="2">
        <v>23</v>
      </c>
      <c r="H30" s="2">
        <v>0</v>
      </c>
      <c r="I30" s="2">
        <f t="shared" si="1"/>
        <v>23</v>
      </c>
      <c r="J30" s="7">
        <f t="shared" si="2"/>
        <v>36.808205879341152</v>
      </c>
      <c r="K30" s="29">
        <f t="shared" si="3"/>
        <v>846.58873522484646</v>
      </c>
      <c r="L30" s="2">
        <v>0</v>
      </c>
      <c r="M30" s="2">
        <v>0</v>
      </c>
      <c r="N30" s="31">
        <f t="shared" si="4"/>
        <v>846.58870000000002</v>
      </c>
      <c r="O30" s="26">
        <f t="shared" si="5"/>
        <v>222.73748696999999</v>
      </c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">
      <c r="B31" s="12" t="s">
        <v>22</v>
      </c>
      <c r="C31" s="5">
        <v>22</v>
      </c>
      <c r="D31" s="5">
        <v>450</v>
      </c>
      <c r="E31" s="13">
        <f t="shared" si="0"/>
        <v>1316.3673239647758</v>
      </c>
      <c r="F31" s="11">
        <v>0</v>
      </c>
      <c r="G31" s="2">
        <v>23</v>
      </c>
      <c r="H31" s="2">
        <v>0</v>
      </c>
      <c r="I31" s="2">
        <f t="shared" si="1"/>
        <v>23</v>
      </c>
      <c r="J31" s="7">
        <f t="shared" si="2"/>
        <v>57.233361911511992</v>
      </c>
      <c r="K31" s="29">
        <f t="shared" si="3"/>
        <v>1316.3673239647758</v>
      </c>
      <c r="L31" s="2">
        <v>0</v>
      </c>
      <c r="M31" s="2">
        <v>0</v>
      </c>
      <c r="N31" s="31">
        <f t="shared" si="4"/>
        <v>1316.3672999999999</v>
      </c>
      <c r="O31" s="26">
        <f t="shared" si="5"/>
        <v>346.33623662999997</v>
      </c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 s="12" t="s">
        <v>23</v>
      </c>
      <c r="C32" s="5">
        <v>5</v>
      </c>
      <c r="D32" s="5">
        <v>350</v>
      </c>
      <c r="E32" s="13">
        <f t="shared" si="0"/>
        <v>446.69854687500003</v>
      </c>
      <c r="F32" s="11">
        <v>0</v>
      </c>
      <c r="G32" s="2">
        <v>23</v>
      </c>
      <c r="H32" s="2">
        <v>0</v>
      </c>
      <c r="I32" s="2">
        <f t="shared" si="1"/>
        <v>23</v>
      </c>
      <c r="J32" s="7">
        <f t="shared" si="2"/>
        <v>19.421675951086957</v>
      </c>
      <c r="K32" s="29">
        <f t="shared" si="3"/>
        <v>446.69854687500003</v>
      </c>
      <c r="L32" s="2">
        <v>0</v>
      </c>
      <c r="M32" s="2">
        <v>1</v>
      </c>
      <c r="N32" s="31">
        <f t="shared" si="4"/>
        <v>447.69850000000002</v>
      </c>
      <c r="O32" s="26">
        <f t="shared" si="5"/>
        <v>117.78947535</v>
      </c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 s="12" t="s">
        <v>24</v>
      </c>
      <c r="C33" s="5">
        <v>29</v>
      </c>
      <c r="D33" s="5">
        <v>500</v>
      </c>
      <c r="E33" s="13">
        <f t="shared" si="0"/>
        <v>2058.0677976907923</v>
      </c>
      <c r="F33" s="11">
        <v>0</v>
      </c>
      <c r="G33" s="2">
        <v>23</v>
      </c>
      <c r="H33" s="2">
        <v>0</v>
      </c>
      <c r="I33" s="2">
        <f t="shared" si="1"/>
        <v>23</v>
      </c>
      <c r="J33" s="7">
        <f t="shared" si="2"/>
        <v>89.481208595251843</v>
      </c>
      <c r="K33" s="29">
        <f t="shared" si="3"/>
        <v>2058.0677976907923</v>
      </c>
      <c r="L33" s="2">
        <v>1</v>
      </c>
      <c r="M33" s="2">
        <v>0</v>
      </c>
      <c r="N33" s="31">
        <f t="shared" si="4"/>
        <v>2059.0677999999998</v>
      </c>
      <c r="O33" s="26">
        <f t="shared" si="5"/>
        <v>541.74073817999999</v>
      </c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B34" s="12" t="s">
        <v>25</v>
      </c>
      <c r="C34" s="5">
        <v>14</v>
      </c>
      <c r="D34" s="5">
        <v>400</v>
      </c>
      <c r="E34" s="13">
        <f t="shared" si="0"/>
        <v>791.97263977575892</v>
      </c>
      <c r="F34" s="11">
        <v>0</v>
      </c>
      <c r="G34" s="2">
        <v>23</v>
      </c>
      <c r="H34" s="2">
        <v>0</v>
      </c>
      <c r="I34" s="2">
        <f t="shared" si="1"/>
        <v>23</v>
      </c>
      <c r="J34" s="7">
        <f t="shared" si="2"/>
        <v>34.433593033728648</v>
      </c>
      <c r="K34" s="29">
        <f t="shared" si="3"/>
        <v>791.97263977575892</v>
      </c>
      <c r="L34" s="2">
        <v>0</v>
      </c>
      <c r="M34" s="2">
        <v>0</v>
      </c>
      <c r="N34" s="31">
        <f t="shared" si="4"/>
        <v>791.97260000000006</v>
      </c>
      <c r="O34" s="26">
        <f t="shared" si="5"/>
        <v>208.36799106000001</v>
      </c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B35" s="12" t="s">
        <v>26</v>
      </c>
      <c r="C35" s="5">
        <v>33</v>
      </c>
      <c r="D35" s="5">
        <v>300</v>
      </c>
      <c r="E35" s="13">
        <f t="shared" si="0"/>
        <v>1500.9565626101362</v>
      </c>
      <c r="F35" s="11">
        <v>0</v>
      </c>
      <c r="G35" s="2">
        <v>19</v>
      </c>
      <c r="H35" s="2">
        <v>0</v>
      </c>
      <c r="I35" s="2">
        <f t="shared" si="1"/>
        <v>19</v>
      </c>
      <c r="J35" s="7">
        <f t="shared" si="2"/>
        <v>65.258980983049398</v>
      </c>
      <c r="K35" s="29">
        <f t="shared" si="3"/>
        <v>1239.9206386779385</v>
      </c>
      <c r="L35" s="2">
        <v>1</v>
      </c>
      <c r="M35" s="2">
        <v>0</v>
      </c>
      <c r="N35" s="31">
        <f t="shared" si="4"/>
        <v>1240.9205999999999</v>
      </c>
      <c r="O35" s="26">
        <f t="shared" si="5"/>
        <v>326.48620985999997</v>
      </c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B36" s="12" t="s">
        <v>27</v>
      </c>
      <c r="C36" s="5">
        <v>29</v>
      </c>
      <c r="D36" s="5">
        <v>375</v>
      </c>
      <c r="E36" s="13">
        <f t="shared" si="0"/>
        <v>1543.5508482680943</v>
      </c>
      <c r="F36" s="11">
        <v>0</v>
      </c>
      <c r="G36" s="2">
        <v>23</v>
      </c>
      <c r="H36" s="2">
        <v>3</v>
      </c>
      <c r="I36" s="2">
        <f t="shared" si="1"/>
        <v>26</v>
      </c>
      <c r="J36" s="7">
        <f t="shared" si="2"/>
        <v>67.110906446438889</v>
      </c>
      <c r="K36" s="29">
        <f t="shared" si="3"/>
        <v>1744.8835676074111</v>
      </c>
      <c r="L36" s="2">
        <v>0</v>
      </c>
      <c r="M36" s="2">
        <v>0</v>
      </c>
      <c r="N36" s="31">
        <f t="shared" si="4"/>
        <v>1744.8835999999999</v>
      </c>
      <c r="O36" s="26">
        <f t="shared" si="5"/>
        <v>459.07887516</v>
      </c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B37" s="12" t="s">
        <v>28</v>
      </c>
      <c r="C37" s="5">
        <v>0</v>
      </c>
      <c r="D37" s="5">
        <v>125</v>
      </c>
      <c r="E37" s="13">
        <f t="shared" si="0"/>
        <v>125</v>
      </c>
      <c r="F37" s="11">
        <v>0</v>
      </c>
      <c r="G37" s="2">
        <v>23</v>
      </c>
      <c r="H37" s="2">
        <v>0</v>
      </c>
      <c r="I37" s="2">
        <f t="shared" si="1"/>
        <v>23</v>
      </c>
      <c r="J37" s="7">
        <f t="shared" si="2"/>
        <v>5.4347826086956523</v>
      </c>
      <c r="K37" s="29">
        <f t="shared" si="3"/>
        <v>125</v>
      </c>
      <c r="L37" s="2">
        <v>1</v>
      </c>
      <c r="M37" s="2">
        <v>0</v>
      </c>
      <c r="N37" s="31">
        <f t="shared" si="4"/>
        <v>126</v>
      </c>
      <c r="O37" s="26">
        <f t="shared" si="5"/>
        <v>33.150599999999997</v>
      </c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B38" s="12" t="s">
        <v>29</v>
      </c>
      <c r="C38" s="5">
        <v>23</v>
      </c>
      <c r="D38" s="5">
        <v>150</v>
      </c>
      <c r="E38" s="13">
        <f t="shared" si="0"/>
        <v>460.72856338767161</v>
      </c>
      <c r="F38" s="11">
        <v>0</v>
      </c>
      <c r="G38" s="2">
        <v>23</v>
      </c>
      <c r="H38" s="2">
        <v>0</v>
      </c>
      <c r="I38" s="2">
        <f t="shared" si="1"/>
        <v>23</v>
      </c>
      <c r="J38" s="7">
        <f t="shared" si="2"/>
        <v>20.031676669029199</v>
      </c>
      <c r="K38" s="29">
        <f t="shared" si="3"/>
        <v>460.72856338767156</v>
      </c>
      <c r="L38" s="2">
        <v>0</v>
      </c>
      <c r="M38" s="2">
        <v>1</v>
      </c>
      <c r="N38" s="31">
        <f t="shared" si="4"/>
        <v>461.72859999999997</v>
      </c>
      <c r="O38" s="26">
        <f t="shared" si="5"/>
        <v>121.48079465999999</v>
      </c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B39" s="12" t="s">
        <v>30</v>
      </c>
      <c r="C39" s="5">
        <v>10</v>
      </c>
      <c r="D39" s="5">
        <v>400</v>
      </c>
      <c r="E39" s="13">
        <f t="shared" si="0"/>
        <v>651.5578507109766</v>
      </c>
      <c r="F39" s="11">
        <v>0</v>
      </c>
      <c r="G39" s="2">
        <v>20</v>
      </c>
      <c r="H39" s="2">
        <v>0</v>
      </c>
      <c r="I39" s="2">
        <f t="shared" si="1"/>
        <v>20</v>
      </c>
      <c r="J39" s="7">
        <f t="shared" si="2"/>
        <v>28.328602204825071</v>
      </c>
      <c r="K39" s="29">
        <f t="shared" si="3"/>
        <v>566.57204409650137</v>
      </c>
      <c r="L39" s="2">
        <v>0</v>
      </c>
      <c r="M39" s="2">
        <v>0</v>
      </c>
      <c r="N39" s="31">
        <f t="shared" si="4"/>
        <v>566.572</v>
      </c>
      <c r="O39" s="26">
        <f t="shared" si="5"/>
        <v>149.06509320000001</v>
      </c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3">
      <c r="B40" s="12" t="s">
        <v>31</v>
      </c>
      <c r="C40" s="5">
        <v>31</v>
      </c>
      <c r="D40" s="5">
        <v>300</v>
      </c>
      <c r="E40" s="13">
        <f t="shared" si="0"/>
        <v>1361.4118481724593</v>
      </c>
      <c r="F40" s="11">
        <v>0</v>
      </c>
      <c r="G40" s="2">
        <v>23</v>
      </c>
      <c r="H40" s="2">
        <v>0</v>
      </c>
      <c r="I40" s="2">
        <f t="shared" si="1"/>
        <v>23</v>
      </c>
      <c r="J40" s="7">
        <f t="shared" si="2"/>
        <v>59.191819485759098</v>
      </c>
      <c r="K40" s="29">
        <f t="shared" si="3"/>
        <v>1361.4118481724593</v>
      </c>
      <c r="L40" s="2">
        <v>0</v>
      </c>
      <c r="M40" s="2">
        <v>0</v>
      </c>
      <c r="N40" s="31">
        <f t="shared" si="4"/>
        <v>1361.4118000000001</v>
      </c>
      <c r="O40" s="26">
        <f t="shared" si="5"/>
        <v>358.18744458000003</v>
      </c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3">
      <c r="B41" s="12" t="s">
        <v>32</v>
      </c>
      <c r="C41" s="5">
        <v>32</v>
      </c>
      <c r="D41" s="5">
        <v>150</v>
      </c>
      <c r="E41" s="13">
        <f t="shared" si="0"/>
        <v>714.74122029054104</v>
      </c>
      <c r="F41" s="11">
        <v>0</v>
      </c>
      <c r="G41" s="2">
        <v>23</v>
      </c>
      <c r="H41" s="2">
        <v>0</v>
      </c>
      <c r="I41" s="2">
        <f t="shared" si="1"/>
        <v>23</v>
      </c>
      <c r="J41" s="7">
        <f t="shared" si="2"/>
        <v>31.075705230023523</v>
      </c>
      <c r="K41" s="29">
        <f t="shared" si="3"/>
        <v>714.74122029054104</v>
      </c>
      <c r="L41" s="2">
        <v>0</v>
      </c>
      <c r="M41" s="2">
        <v>0</v>
      </c>
      <c r="N41" s="31">
        <f t="shared" si="4"/>
        <v>714.74120000000005</v>
      </c>
      <c r="O41" s="26">
        <f t="shared" si="5"/>
        <v>188.04840972000002</v>
      </c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3">
      <c r="B42" s="12" t="s">
        <v>33</v>
      </c>
      <c r="C42" s="5">
        <v>6</v>
      </c>
      <c r="D42" s="5">
        <v>300</v>
      </c>
      <c r="E42" s="13">
        <f t="shared" si="0"/>
        <v>402.02869218749998</v>
      </c>
      <c r="F42" s="11">
        <v>0</v>
      </c>
      <c r="G42" s="2">
        <v>23</v>
      </c>
      <c r="H42" s="2">
        <v>1</v>
      </c>
      <c r="I42" s="2">
        <f t="shared" si="1"/>
        <v>24</v>
      </c>
      <c r="J42" s="7">
        <f t="shared" si="2"/>
        <v>17.479508355978261</v>
      </c>
      <c r="K42" s="29">
        <f t="shared" si="3"/>
        <v>419.50820054347827</v>
      </c>
      <c r="L42" s="2">
        <v>0</v>
      </c>
      <c r="M42" s="2">
        <v>2</v>
      </c>
      <c r="N42" s="31">
        <f t="shared" si="4"/>
        <v>421.50819999999999</v>
      </c>
      <c r="O42" s="26">
        <f t="shared" si="5"/>
        <v>110.89880742</v>
      </c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3">
      <c r="B43" s="12" t="s">
        <v>34</v>
      </c>
      <c r="C43" s="5">
        <v>24</v>
      </c>
      <c r="D43" s="5">
        <v>300</v>
      </c>
      <c r="E43" s="13">
        <f t="shared" si="0"/>
        <v>967.52998311411022</v>
      </c>
      <c r="F43" s="11">
        <v>0</v>
      </c>
      <c r="G43" s="2">
        <v>15</v>
      </c>
      <c r="H43" s="2">
        <v>0</v>
      </c>
      <c r="I43" s="2">
        <f t="shared" si="1"/>
        <v>15</v>
      </c>
      <c r="J43" s="7">
        <f t="shared" si="2"/>
        <v>42.066521004961317</v>
      </c>
      <c r="K43" s="29">
        <f t="shared" si="3"/>
        <v>630.9978150744198</v>
      </c>
      <c r="L43" s="2">
        <v>1</v>
      </c>
      <c r="M43" s="2">
        <v>0</v>
      </c>
      <c r="N43" s="31">
        <f t="shared" si="4"/>
        <v>631.99779999999998</v>
      </c>
      <c r="O43" s="26">
        <f t="shared" si="5"/>
        <v>166.27862117999999</v>
      </c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3">
      <c r="B44" s="12" t="s">
        <v>35</v>
      </c>
      <c r="C44" s="5">
        <v>1</v>
      </c>
      <c r="D44" s="5">
        <v>400</v>
      </c>
      <c r="E44" s="13">
        <f t="shared" si="0"/>
        <v>420</v>
      </c>
      <c r="F44" s="11">
        <v>0</v>
      </c>
      <c r="G44" s="2">
        <v>23</v>
      </c>
      <c r="H44" s="2">
        <v>0</v>
      </c>
      <c r="I44" s="2">
        <f t="shared" si="1"/>
        <v>23</v>
      </c>
      <c r="J44" s="7">
        <f t="shared" si="2"/>
        <v>18.260869565217391</v>
      </c>
      <c r="K44" s="29">
        <f t="shared" si="3"/>
        <v>420</v>
      </c>
      <c r="L44" s="2">
        <v>0</v>
      </c>
      <c r="M44" s="2">
        <v>0</v>
      </c>
      <c r="N44" s="31">
        <f t="shared" si="4"/>
        <v>420</v>
      </c>
      <c r="O44" s="26">
        <f t="shared" si="5"/>
        <v>110.502</v>
      </c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3">
      <c r="B45" s="12" t="s">
        <v>36</v>
      </c>
      <c r="C45" s="5">
        <v>27</v>
      </c>
      <c r="D45" s="5">
        <v>350</v>
      </c>
      <c r="E45" s="13">
        <f t="shared" si="0"/>
        <v>1306.7097128195508</v>
      </c>
      <c r="F45" s="11">
        <v>0</v>
      </c>
      <c r="G45" s="2">
        <v>23</v>
      </c>
      <c r="H45" s="2">
        <v>0</v>
      </c>
      <c r="I45" s="2">
        <f t="shared" si="1"/>
        <v>23</v>
      </c>
      <c r="J45" s="7">
        <f t="shared" si="2"/>
        <v>56.813465774763074</v>
      </c>
      <c r="K45" s="29">
        <f t="shared" si="3"/>
        <v>1306.7097128195508</v>
      </c>
      <c r="L45" s="2">
        <v>1</v>
      </c>
      <c r="M45" s="2">
        <v>0</v>
      </c>
      <c r="N45" s="31">
        <f t="shared" si="4"/>
        <v>1307.7097000000001</v>
      </c>
      <c r="O45" s="26">
        <f t="shared" si="5"/>
        <v>344.05842207000001</v>
      </c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3">
      <c r="B46" s="12" t="s">
        <v>37</v>
      </c>
      <c r="C46" s="5">
        <v>29</v>
      </c>
      <c r="D46" s="5">
        <v>150</v>
      </c>
      <c r="E46" s="13">
        <f t="shared" si="0"/>
        <v>617.42033930723767</v>
      </c>
      <c r="F46" s="11">
        <v>0</v>
      </c>
      <c r="G46" s="2">
        <v>23</v>
      </c>
      <c r="H46" s="2">
        <v>0</v>
      </c>
      <c r="I46" s="2">
        <f t="shared" si="1"/>
        <v>23</v>
      </c>
      <c r="J46" s="7">
        <f t="shared" si="2"/>
        <v>26.844362578575552</v>
      </c>
      <c r="K46" s="29">
        <f t="shared" si="3"/>
        <v>617.42033930723767</v>
      </c>
      <c r="L46" s="2">
        <v>0</v>
      </c>
      <c r="M46" s="2">
        <v>1</v>
      </c>
      <c r="N46" s="31">
        <f t="shared" si="4"/>
        <v>618.4203</v>
      </c>
      <c r="O46" s="26">
        <f t="shared" si="5"/>
        <v>162.70638092999999</v>
      </c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3">
      <c r="B47" s="12" t="s">
        <v>38</v>
      </c>
      <c r="C47" s="5">
        <v>22</v>
      </c>
      <c r="D47" s="5">
        <v>400</v>
      </c>
      <c r="E47" s="13">
        <f t="shared" si="0"/>
        <v>1170.1042879686895</v>
      </c>
      <c r="F47" s="11">
        <v>0</v>
      </c>
      <c r="G47" s="2">
        <v>23</v>
      </c>
      <c r="H47" s="2">
        <v>1</v>
      </c>
      <c r="I47" s="2">
        <f t="shared" si="1"/>
        <v>24</v>
      </c>
      <c r="J47" s="7">
        <f t="shared" si="2"/>
        <v>50.874099476899545</v>
      </c>
      <c r="K47" s="29">
        <f t="shared" si="3"/>
        <v>1220.9783874455891</v>
      </c>
      <c r="L47" s="2">
        <v>0</v>
      </c>
      <c r="M47" s="2">
        <v>0</v>
      </c>
      <c r="N47" s="31">
        <f t="shared" si="4"/>
        <v>1220.9784</v>
      </c>
      <c r="O47" s="26">
        <f t="shared" si="5"/>
        <v>321.23941703999998</v>
      </c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3">
      <c r="B48" s="12" t="s">
        <v>39</v>
      </c>
      <c r="C48" s="5">
        <v>27</v>
      </c>
      <c r="D48" s="5">
        <v>175</v>
      </c>
      <c r="E48" s="13">
        <f t="shared" si="0"/>
        <v>653.35485640977538</v>
      </c>
      <c r="F48" s="11">
        <v>0</v>
      </c>
      <c r="G48" s="2">
        <v>16</v>
      </c>
      <c r="H48" s="2">
        <v>0</v>
      </c>
      <c r="I48" s="2">
        <f t="shared" si="1"/>
        <v>16</v>
      </c>
      <c r="J48" s="7">
        <f t="shared" si="2"/>
        <v>28.406732887381537</v>
      </c>
      <c r="K48" s="29">
        <f t="shared" si="3"/>
        <v>454.50772619810459</v>
      </c>
      <c r="L48" s="2">
        <v>0</v>
      </c>
      <c r="M48" s="2">
        <v>0</v>
      </c>
      <c r="N48" s="31">
        <f t="shared" si="4"/>
        <v>454.5077</v>
      </c>
      <c r="O48" s="26">
        <f t="shared" si="5"/>
        <v>119.58097587</v>
      </c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B49" s="12" t="s">
        <v>40</v>
      </c>
      <c r="C49" s="5">
        <v>29</v>
      </c>
      <c r="D49" s="5">
        <v>150</v>
      </c>
      <c r="E49" s="13">
        <f>ROUND(D49 * (1 + $C$2)^C49, 0)</f>
        <v>617</v>
      </c>
      <c r="F49" s="11">
        <v>0</v>
      </c>
      <c r="G49" s="2">
        <v>23</v>
      </c>
      <c r="H49" s="2">
        <v>0</v>
      </c>
      <c r="I49" s="2">
        <f t="shared" si="1"/>
        <v>23</v>
      </c>
      <c r="J49" s="7">
        <f t="shared" si="2"/>
        <v>26.826086956521738</v>
      </c>
      <c r="K49" s="29">
        <f t="shared" si="3"/>
        <v>617</v>
      </c>
      <c r="L49" s="2">
        <v>1</v>
      </c>
      <c r="M49" s="2">
        <v>0</v>
      </c>
      <c r="N49" s="31">
        <f t="shared" si="4"/>
        <v>618</v>
      </c>
      <c r="O49" s="26">
        <f t="shared" si="5"/>
        <v>162.5958</v>
      </c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B50" s="12" t="s">
        <v>41</v>
      </c>
      <c r="C50" s="5">
        <v>4</v>
      </c>
      <c r="D50" s="5">
        <v>300</v>
      </c>
      <c r="E50" s="13">
        <f t="shared" ref="E50:E78" si="6">ROUND(D50 * (1 + $C$2)^C50, 0)</f>
        <v>365</v>
      </c>
      <c r="F50" s="11">
        <v>0</v>
      </c>
      <c r="G50" s="2">
        <v>23</v>
      </c>
      <c r="H50" s="2">
        <v>0</v>
      </c>
      <c r="I50" s="2">
        <f t="shared" si="1"/>
        <v>23</v>
      </c>
      <c r="J50" s="7">
        <f t="shared" si="2"/>
        <v>15.869565217391305</v>
      </c>
      <c r="K50" s="29">
        <f t="shared" si="3"/>
        <v>365</v>
      </c>
      <c r="L50" s="2">
        <v>0</v>
      </c>
      <c r="M50" s="2">
        <v>2</v>
      </c>
      <c r="N50" s="31">
        <f t="shared" si="4"/>
        <v>367</v>
      </c>
      <c r="O50" s="26">
        <f t="shared" si="5"/>
        <v>96.557699999999997</v>
      </c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B51" s="12" t="s">
        <v>42</v>
      </c>
      <c r="C51" s="5">
        <v>19</v>
      </c>
      <c r="D51" s="5">
        <v>375</v>
      </c>
      <c r="E51" s="13">
        <f t="shared" si="6"/>
        <v>948</v>
      </c>
      <c r="F51" s="11">
        <v>0</v>
      </c>
      <c r="G51" s="2">
        <v>23</v>
      </c>
      <c r="H51" s="2">
        <v>0</v>
      </c>
      <c r="I51" s="2">
        <f t="shared" si="1"/>
        <v>23</v>
      </c>
      <c r="J51" s="7">
        <f t="shared" si="2"/>
        <v>41.217391304347828</v>
      </c>
      <c r="K51" s="29">
        <f t="shared" si="3"/>
        <v>948</v>
      </c>
      <c r="L51" s="2">
        <v>0</v>
      </c>
      <c r="M51" s="2">
        <v>0</v>
      </c>
      <c r="N51" s="31">
        <f t="shared" si="4"/>
        <v>948</v>
      </c>
      <c r="O51" s="26">
        <f t="shared" si="5"/>
        <v>249.4188</v>
      </c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B52" s="12" t="s">
        <v>43</v>
      </c>
      <c r="C52" s="5">
        <v>30</v>
      </c>
      <c r="D52" s="5">
        <v>150</v>
      </c>
      <c r="E52" s="13">
        <f t="shared" si="6"/>
        <v>648</v>
      </c>
      <c r="F52" s="11">
        <v>0</v>
      </c>
      <c r="G52" s="2">
        <v>23</v>
      </c>
      <c r="H52" s="2">
        <v>1</v>
      </c>
      <c r="I52" s="2">
        <f t="shared" si="1"/>
        <v>24</v>
      </c>
      <c r="J52" s="7">
        <f t="shared" si="2"/>
        <v>28.173913043478262</v>
      </c>
      <c r="K52" s="29">
        <f t="shared" si="3"/>
        <v>676.17391304347825</v>
      </c>
      <c r="L52" s="2">
        <v>0</v>
      </c>
      <c r="M52" s="2">
        <v>0</v>
      </c>
      <c r="N52" s="31">
        <f t="shared" si="4"/>
        <v>676.1739</v>
      </c>
      <c r="O52" s="26">
        <f t="shared" si="5"/>
        <v>177.90135309000001</v>
      </c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B53" s="12" t="s">
        <v>44</v>
      </c>
      <c r="C53" s="5">
        <v>17</v>
      </c>
      <c r="D53" s="5">
        <v>300</v>
      </c>
      <c r="E53" s="13">
        <f t="shared" si="6"/>
        <v>688</v>
      </c>
      <c r="F53" s="11">
        <v>0</v>
      </c>
      <c r="G53" s="2">
        <v>23</v>
      </c>
      <c r="H53" s="2">
        <v>0</v>
      </c>
      <c r="I53" s="2">
        <f t="shared" si="1"/>
        <v>23</v>
      </c>
      <c r="J53" s="7">
        <f t="shared" si="2"/>
        <v>29.913043478260871</v>
      </c>
      <c r="K53" s="29">
        <f t="shared" si="3"/>
        <v>688</v>
      </c>
      <c r="L53" s="2">
        <v>0</v>
      </c>
      <c r="M53" s="2">
        <v>0</v>
      </c>
      <c r="N53" s="31">
        <f t="shared" si="4"/>
        <v>688</v>
      </c>
      <c r="O53" s="26">
        <f t="shared" si="5"/>
        <v>181.0128</v>
      </c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B54" s="12" t="s">
        <v>45</v>
      </c>
      <c r="C54" s="5">
        <v>12</v>
      </c>
      <c r="D54" s="5">
        <v>150</v>
      </c>
      <c r="E54" s="13">
        <f t="shared" si="6"/>
        <v>269</v>
      </c>
      <c r="F54" s="11">
        <v>0</v>
      </c>
      <c r="G54" s="2">
        <v>17</v>
      </c>
      <c r="H54" s="2">
        <v>0</v>
      </c>
      <c r="I54" s="2">
        <f t="shared" si="1"/>
        <v>17</v>
      </c>
      <c r="J54" s="7">
        <f t="shared" si="2"/>
        <v>11.695652173913043</v>
      </c>
      <c r="K54" s="29">
        <f t="shared" si="3"/>
        <v>198.82608695652172</v>
      </c>
      <c r="L54" s="2">
        <v>1</v>
      </c>
      <c r="M54" s="2">
        <v>3</v>
      </c>
      <c r="N54" s="31">
        <f t="shared" si="4"/>
        <v>202.8261</v>
      </c>
      <c r="O54" s="26">
        <f t="shared" si="5"/>
        <v>53.363546909999997</v>
      </c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B55" s="12" t="s">
        <v>46</v>
      </c>
      <c r="C55" s="5">
        <v>2</v>
      </c>
      <c r="D55" s="5">
        <v>500</v>
      </c>
      <c r="E55" s="13">
        <f t="shared" si="6"/>
        <v>551</v>
      </c>
      <c r="F55" s="11">
        <v>0</v>
      </c>
      <c r="G55" s="2">
        <v>23</v>
      </c>
      <c r="H55" s="2">
        <v>0</v>
      </c>
      <c r="I55" s="2">
        <f t="shared" si="1"/>
        <v>23</v>
      </c>
      <c r="J55" s="7">
        <f t="shared" si="2"/>
        <v>23.956521739130434</v>
      </c>
      <c r="K55" s="29">
        <f t="shared" si="3"/>
        <v>551</v>
      </c>
      <c r="L55" s="2">
        <v>0</v>
      </c>
      <c r="M55" s="2">
        <v>0</v>
      </c>
      <c r="N55" s="31">
        <f t="shared" si="4"/>
        <v>551</v>
      </c>
      <c r="O55" s="26">
        <f t="shared" si="5"/>
        <v>144.96809999999999</v>
      </c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B56" s="12" t="s">
        <v>47</v>
      </c>
      <c r="C56" s="5">
        <v>2</v>
      </c>
      <c r="D56" s="5">
        <v>500</v>
      </c>
      <c r="E56" s="13">
        <f t="shared" si="6"/>
        <v>551</v>
      </c>
      <c r="F56" s="11">
        <v>0</v>
      </c>
      <c r="G56" s="2">
        <v>23</v>
      </c>
      <c r="H56" s="2">
        <v>0</v>
      </c>
      <c r="I56" s="2">
        <f t="shared" si="1"/>
        <v>23</v>
      </c>
      <c r="J56" s="7">
        <f t="shared" si="2"/>
        <v>23.956521739130434</v>
      </c>
      <c r="K56" s="29">
        <f t="shared" si="3"/>
        <v>551</v>
      </c>
      <c r="L56" s="2">
        <v>0</v>
      </c>
      <c r="M56" s="2">
        <v>0</v>
      </c>
      <c r="N56" s="31">
        <f t="shared" si="4"/>
        <v>551</v>
      </c>
      <c r="O56" s="26">
        <f t="shared" si="5"/>
        <v>144.96809999999999</v>
      </c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B57" s="12" t="s">
        <v>48</v>
      </c>
      <c r="C57" s="5">
        <v>7</v>
      </c>
      <c r="D57" s="5">
        <v>400</v>
      </c>
      <c r="E57" s="13">
        <f t="shared" si="6"/>
        <v>563</v>
      </c>
      <c r="F57" s="11">
        <v>0</v>
      </c>
      <c r="G57" s="2">
        <v>23</v>
      </c>
      <c r="H57" s="2">
        <v>3</v>
      </c>
      <c r="I57" s="2">
        <f t="shared" si="1"/>
        <v>26</v>
      </c>
      <c r="J57" s="7">
        <f>(E57+F57)/$C$3</f>
        <v>24.478260869565219</v>
      </c>
      <c r="K57" s="29">
        <f t="shared" si="3"/>
        <v>636.43478260869574</v>
      </c>
      <c r="L57" s="2">
        <v>0</v>
      </c>
      <c r="M57" s="2">
        <v>0</v>
      </c>
      <c r="N57" s="31">
        <f t="shared" si="4"/>
        <v>636.4348</v>
      </c>
      <c r="O57" s="26">
        <f t="shared" si="5"/>
        <v>167.44599588</v>
      </c>
      <c r="S57" s="2"/>
      <c r="T57" s="2"/>
      <c r="U57" s="2"/>
      <c r="V57" s="2"/>
      <c r="W57" s="2"/>
      <c r="X57" s="2"/>
      <c r="Y57" s="2"/>
      <c r="Z57" s="2"/>
      <c r="AA57" s="2"/>
    </row>
    <row r="58" spans="2:27" s="9" customFormat="1" x14ac:dyDescent="0.3">
      <c r="B58" s="14" t="s">
        <v>49</v>
      </c>
      <c r="C58" s="15">
        <v>10</v>
      </c>
      <c r="D58" s="15">
        <v>200</v>
      </c>
      <c r="E58" s="16">
        <f t="shared" si="6"/>
        <v>326</v>
      </c>
      <c r="F58" s="17">
        <v>60</v>
      </c>
      <c r="G58" s="3">
        <v>23</v>
      </c>
      <c r="H58" s="3">
        <v>4</v>
      </c>
      <c r="I58" s="3">
        <f t="shared" si="1"/>
        <v>27</v>
      </c>
      <c r="J58" s="18">
        <f t="shared" si="2"/>
        <v>16.782608695652176</v>
      </c>
      <c r="K58" s="30">
        <f t="shared" si="3"/>
        <v>453.13043478260875</v>
      </c>
      <c r="L58" s="3">
        <v>3</v>
      </c>
      <c r="M58" s="3">
        <v>2</v>
      </c>
      <c r="N58" s="31">
        <f t="shared" si="4"/>
        <v>458.13040000000001</v>
      </c>
      <c r="O58" s="26">
        <f t="shared" si="5"/>
        <v>120.53410824000001</v>
      </c>
      <c r="S58" s="8"/>
      <c r="T58" s="8"/>
      <c r="U58" s="8"/>
      <c r="V58" s="8"/>
      <c r="W58" s="8"/>
      <c r="X58" s="8"/>
      <c r="Y58" s="8"/>
      <c r="Z58" s="8"/>
      <c r="AA58" s="8"/>
    </row>
    <row r="59" spans="2:27" x14ac:dyDescent="0.3">
      <c r="B59" s="12" t="s">
        <v>50</v>
      </c>
      <c r="C59" s="5">
        <v>20</v>
      </c>
      <c r="D59" s="5">
        <v>400</v>
      </c>
      <c r="E59" s="13">
        <f t="shared" si="6"/>
        <v>1061</v>
      </c>
      <c r="F59" s="11">
        <v>0</v>
      </c>
      <c r="G59" s="2">
        <v>18</v>
      </c>
      <c r="H59" s="2">
        <v>0</v>
      </c>
      <c r="I59" s="2">
        <f t="shared" si="1"/>
        <v>18</v>
      </c>
      <c r="J59" s="7">
        <f t="shared" si="2"/>
        <v>46.130434782608695</v>
      </c>
      <c r="K59" s="29">
        <f t="shared" si="3"/>
        <v>830.3478260869565</v>
      </c>
      <c r="L59" s="2">
        <v>1</v>
      </c>
      <c r="M59" s="2">
        <v>0</v>
      </c>
      <c r="N59" s="31">
        <f t="shared" si="4"/>
        <v>831.34780000000001</v>
      </c>
      <c r="O59" s="26">
        <f t="shared" si="5"/>
        <v>218.72760618000001</v>
      </c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12" t="s">
        <v>51</v>
      </c>
      <c r="C60" s="5">
        <v>9</v>
      </c>
      <c r="D60" s="5">
        <v>125</v>
      </c>
      <c r="E60" s="13">
        <f t="shared" si="6"/>
        <v>194</v>
      </c>
      <c r="F60" s="11">
        <v>0</v>
      </c>
      <c r="G60" s="2">
        <v>23</v>
      </c>
      <c r="H60" s="2">
        <v>0</v>
      </c>
      <c r="I60" s="2">
        <f t="shared" si="1"/>
        <v>23</v>
      </c>
      <c r="J60" s="7">
        <f>(E60+F60)/$C$3</f>
        <v>8.4347826086956523</v>
      </c>
      <c r="K60" s="29">
        <f t="shared" si="3"/>
        <v>194</v>
      </c>
      <c r="L60" s="2">
        <v>0</v>
      </c>
      <c r="M60" s="2">
        <v>1</v>
      </c>
      <c r="N60" s="31">
        <f t="shared" si="4"/>
        <v>195</v>
      </c>
      <c r="O60" s="26">
        <f t="shared" si="5"/>
        <v>51.304499999999997</v>
      </c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12" t="s">
        <v>52</v>
      </c>
      <c r="C61" s="5">
        <v>3</v>
      </c>
      <c r="D61" s="5">
        <v>300</v>
      </c>
      <c r="E61" s="13">
        <f t="shared" si="6"/>
        <v>347</v>
      </c>
      <c r="F61" s="11">
        <v>0</v>
      </c>
      <c r="G61" s="2">
        <v>23</v>
      </c>
      <c r="H61" s="2">
        <v>0</v>
      </c>
      <c r="I61" s="2">
        <f t="shared" si="1"/>
        <v>23</v>
      </c>
      <c r="J61" s="7">
        <f t="shared" si="2"/>
        <v>15.086956521739131</v>
      </c>
      <c r="K61" s="29">
        <f t="shared" si="3"/>
        <v>347</v>
      </c>
      <c r="L61" s="2">
        <v>0</v>
      </c>
      <c r="M61" s="2">
        <v>0</v>
      </c>
      <c r="N61" s="31">
        <f t="shared" si="4"/>
        <v>347</v>
      </c>
      <c r="O61" s="26">
        <f t="shared" si="5"/>
        <v>91.295699999999997</v>
      </c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12" t="s">
        <v>53</v>
      </c>
      <c r="C62" s="5">
        <v>12</v>
      </c>
      <c r="D62" s="5">
        <v>150</v>
      </c>
      <c r="E62" s="13">
        <f t="shared" si="6"/>
        <v>269</v>
      </c>
      <c r="F62" s="11">
        <v>0</v>
      </c>
      <c r="G62" s="2">
        <v>23</v>
      </c>
      <c r="H62" s="2">
        <v>0</v>
      </c>
      <c r="I62" s="2">
        <f t="shared" si="1"/>
        <v>23</v>
      </c>
      <c r="J62" s="7">
        <f t="shared" si="2"/>
        <v>11.695652173913043</v>
      </c>
      <c r="K62" s="29">
        <f t="shared" si="3"/>
        <v>269</v>
      </c>
      <c r="L62" s="2">
        <v>0</v>
      </c>
      <c r="M62" s="2">
        <v>0</v>
      </c>
      <c r="N62" s="31">
        <f t="shared" si="4"/>
        <v>269</v>
      </c>
      <c r="O62" s="26">
        <f t="shared" si="5"/>
        <v>70.773899999999998</v>
      </c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12" t="s">
        <v>54</v>
      </c>
      <c r="C63" s="5">
        <v>23</v>
      </c>
      <c r="D63" s="5">
        <v>500</v>
      </c>
      <c r="E63" s="13">
        <f t="shared" si="6"/>
        <v>1536</v>
      </c>
      <c r="F63" s="11">
        <v>0</v>
      </c>
      <c r="G63" s="2">
        <v>23</v>
      </c>
      <c r="H63" s="2">
        <v>0</v>
      </c>
      <c r="I63" s="2">
        <f t="shared" si="1"/>
        <v>23</v>
      </c>
      <c r="J63" s="7">
        <f t="shared" si="2"/>
        <v>66.782608695652172</v>
      </c>
      <c r="K63" s="29">
        <f t="shared" si="3"/>
        <v>1536</v>
      </c>
      <c r="L63" s="2">
        <v>0</v>
      </c>
      <c r="M63" s="2">
        <v>0</v>
      </c>
      <c r="N63" s="31">
        <f t="shared" si="4"/>
        <v>1536</v>
      </c>
      <c r="O63" s="26">
        <f t="shared" si="5"/>
        <v>404.1216</v>
      </c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12" t="s">
        <v>55</v>
      </c>
      <c r="C64" s="5">
        <v>1</v>
      </c>
      <c r="D64" s="5">
        <v>375</v>
      </c>
      <c r="E64" s="13">
        <f t="shared" si="6"/>
        <v>394</v>
      </c>
      <c r="F64" s="11">
        <v>0</v>
      </c>
      <c r="G64" s="2">
        <v>22</v>
      </c>
      <c r="H64" s="2">
        <v>0</v>
      </c>
      <c r="I64" s="2">
        <f t="shared" si="1"/>
        <v>22</v>
      </c>
      <c r="J64" s="7">
        <f t="shared" si="2"/>
        <v>17.130434782608695</v>
      </c>
      <c r="K64" s="29">
        <f t="shared" si="3"/>
        <v>376.86956521739131</v>
      </c>
      <c r="L64" s="2">
        <v>0</v>
      </c>
      <c r="M64" s="2">
        <v>2</v>
      </c>
      <c r="N64" s="31">
        <f t="shared" si="4"/>
        <v>378.86959999999999</v>
      </c>
      <c r="O64" s="26">
        <f t="shared" si="5"/>
        <v>99.680591759999999</v>
      </c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12" t="s">
        <v>56</v>
      </c>
      <c r="C65" s="5">
        <v>8</v>
      </c>
      <c r="D65" s="5">
        <v>300</v>
      </c>
      <c r="E65" s="13">
        <f t="shared" si="6"/>
        <v>443</v>
      </c>
      <c r="F65" s="11">
        <v>0</v>
      </c>
      <c r="G65" s="2">
        <v>23</v>
      </c>
      <c r="H65" s="2">
        <v>0</v>
      </c>
      <c r="I65" s="2">
        <f t="shared" si="1"/>
        <v>23</v>
      </c>
      <c r="J65" s="7">
        <f t="shared" si="2"/>
        <v>19.260869565217391</v>
      </c>
      <c r="K65" s="29">
        <f t="shared" si="3"/>
        <v>443</v>
      </c>
      <c r="L65" s="2">
        <v>0</v>
      </c>
      <c r="M65" s="2">
        <v>0</v>
      </c>
      <c r="N65" s="31">
        <f t="shared" si="4"/>
        <v>443</v>
      </c>
      <c r="O65" s="26">
        <f t="shared" si="5"/>
        <v>116.55330000000001</v>
      </c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12" t="s">
        <v>57</v>
      </c>
      <c r="C66" s="5">
        <v>27</v>
      </c>
      <c r="D66" s="5">
        <v>300</v>
      </c>
      <c r="E66" s="13">
        <f t="shared" si="6"/>
        <v>1120</v>
      </c>
      <c r="F66" s="11">
        <v>0</v>
      </c>
      <c r="G66" s="2">
        <v>23</v>
      </c>
      <c r="H66" s="2">
        <v>0</v>
      </c>
      <c r="I66" s="2">
        <f t="shared" si="1"/>
        <v>23</v>
      </c>
      <c r="J66" s="7">
        <f t="shared" si="2"/>
        <v>48.695652173913047</v>
      </c>
      <c r="K66" s="29">
        <f t="shared" si="3"/>
        <v>1120</v>
      </c>
      <c r="L66" s="2">
        <v>0</v>
      </c>
      <c r="M66" s="2">
        <v>0</v>
      </c>
      <c r="N66" s="31">
        <f t="shared" si="4"/>
        <v>1120</v>
      </c>
      <c r="O66" s="26">
        <f t="shared" si="5"/>
        <v>294.67200000000003</v>
      </c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12" t="s">
        <v>58</v>
      </c>
      <c r="C67" s="5">
        <v>11</v>
      </c>
      <c r="D67" s="5">
        <v>150</v>
      </c>
      <c r="E67" s="13">
        <f t="shared" si="6"/>
        <v>257</v>
      </c>
      <c r="F67" s="11">
        <v>0</v>
      </c>
      <c r="G67" s="2">
        <v>23</v>
      </c>
      <c r="H67" s="2">
        <v>0</v>
      </c>
      <c r="I67" s="2">
        <f t="shared" si="1"/>
        <v>23</v>
      </c>
      <c r="J67" s="7">
        <f t="shared" si="2"/>
        <v>11.173913043478262</v>
      </c>
      <c r="K67" s="29">
        <f t="shared" si="3"/>
        <v>257</v>
      </c>
      <c r="L67" s="2">
        <v>0</v>
      </c>
      <c r="M67" s="2">
        <v>0</v>
      </c>
      <c r="N67" s="31">
        <f t="shared" si="4"/>
        <v>257</v>
      </c>
      <c r="O67" s="26">
        <f t="shared" si="5"/>
        <v>67.616699999999994</v>
      </c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12" t="s">
        <v>59</v>
      </c>
      <c r="C68" s="5">
        <v>18</v>
      </c>
      <c r="D68" s="5">
        <v>325</v>
      </c>
      <c r="E68" s="13">
        <f t="shared" si="6"/>
        <v>782</v>
      </c>
      <c r="F68" s="11">
        <v>0</v>
      </c>
      <c r="G68" s="2">
        <v>23</v>
      </c>
      <c r="H68" s="2">
        <v>1</v>
      </c>
      <c r="I68" s="2">
        <f t="shared" si="1"/>
        <v>24</v>
      </c>
      <c r="J68" s="7">
        <f t="shared" si="2"/>
        <v>34</v>
      </c>
      <c r="K68" s="29">
        <f t="shared" si="3"/>
        <v>816</v>
      </c>
      <c r="L68" s="2">
        <v>0</v>
      </c>
      <c r="M68" s="2">
        <v>0</v>
      </c>
      <c r="N68" s="31">
        <f t="shared" si="4"/>
        <v>816</v>
      </c>
      <c r="O68" s="26">
        <f t="shared" si="5"/>
        <v>214.68960000000001</v>
      </c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12" t="s">
        <v>60</v>
      </c>
      <c r="C69" s="5">
        <v>9</v>
      </c>
      <c r="D69" s="5">
        <v>500</v>
      </c>
      <c r="E69" s="13">
        <f t="shared" si="6"/>
        <v>776</v>
      </c>
      <c r="F69" s="11">
        <v>0</v>
      </c>
      <c r="G69" s="2">
        <v>18</v>
      </c>
      <c r="H69" s="2">
        <v>0</v>
      </c>
      <c r="I69" s="2">
        <f t="shared" si="1"/>
        <v>18</v>
      </c>
      <c r="J69" s="7">
        <f t="shared" si="2"/>
        <v>33.739130434782609</v>
      </c>
      <c r="K69" s="29">
        <f t="shared" si="3"/>
        <v>607.304347826087</v>
      </c>
      <c r="L69" s="2">
        <v>0</v>
      </c>
      <c r="M69" s="2">
        <v>0</v>
      </c>
      <c r="N69" s="31">
        <f t="shared" si="4"/>
        <v>607.30430000000001</v>
      </c>
      <c r="O69" s="26">
        <f t="shared" si="5"/>
        <v>159.78176132999999</v>
      </c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3">
      <c r="B70" s="12" t="s">
        <v>61</v>
      </c>
      <c r="C70" s="5">
        <v>15</v>
      </c>
      <c r="D70" s="5">
        <v>350</v>
      </c>
      <c r="E70" s="13">
        <f t="shared" si="6"/>
        <v>728</v>
      </c>
      <c r="F70" s="11">
        <v>0</v>
      </c>
      <c r="G70" s="2">
        <v>23</v>
      </c>
      <c r="H70" s="2">
        <v>0</v>
      </c>
      <c r="I70" s="2">
        <f t="shared" si="1"/>
        <v>23</v>
      </c>
      <c r="J70" s="7">
        <f t="shared" si="2"/>
        <v>31.652173913043477</v>
      </c>
      <c r="K70" s="29">
        <f t="shared" si="3"/>
        <v>728</v>
      </c>
      <c r="L70" s="2">
        <v>0</v>
      </c>
      <c r="M70" s="2">
        <v>0</v>
      </c>
      <c r="N70" s="31">
        <f t="shared" si="4"/>
        <v>728</v>
      </c>
      <c r="O70" s="26">
        <f t="shared" si="5"/>
        <v>191.5368</v>
      </c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3">
      <c r="B71" s="12" t="s">
        <v>62</v>
      </c>
      <c r="C71" s="5">
        <v>25</v>
      </c>
      <c r="D71" s="5">
        <v>300</v>
      </c>
      <c r="E71" s="13">
        <f t="shared" si="6"/>
        <v>1016</v>
      </c>
      <c r="F71" s="11">
        <v>0</v>
      </c>
      <c r="G71" s="2">
        <v>23</v>
      </c>
      <c r="H71" s="2">
        <v>0</v>
      </c>
      <c r="I71" s="2">
        <f t="shared" si="1"/>
        <v>23</v>
      </c>
      <c r="J71" s="7">
        <f t="shared" si="2"/>
        <v>44.173913043478258</v>
      </c>
      <c r="K71" s="29">
        <f t="shared" si="3"/>
        <v>1015.9999999999999</v>
      </c>
      <c r="L71" s="2">
        <v>0</v>
      </c>
      <c r="M71" s="2">
        <v>1</v>
      </c>
      <c r="N71" s="31">
        <f t="shared" si="4"/>
        <v>1017</v>
      </c>
      <c r="O71" s="26">
        <f t="shared" si="5"/>
        <v>267.5727</v>
      </c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3">
      <c r="B72" s="12" t="s">
        <v>63</v>
      </c>
      <c r="C72" s="5">
        <v>17</v>
      </c>
      <c r="D72" s="5">
        <v>375</v>
      </c>
      <c r="E72" s="13">
        <f t="shared" si="6"/>
        <v>860</v>
      </c>
      <c r="F72" s="11">
        <v>0</v>
      </c>
      <c r="G72" s="2">
        <v>23</v>
      </c>
      <c r="H72" s="2">
        <v>0</v>
      </c>
      <c r="I72" s="2">
        <f t="shared" si="1"/>
        <v>23</v>
      </c>
      <c r="J72" s="7">
        <f t="shared" si="2"/>
        <v>37.391304347826086</v>
      </c>
      <c r="K72" s="29">
        <f t="shared" si="3"/>
        <v>860</v>
      </c>
      <c r="L72" s="2">
        <v>0</v>
      </c>
      <c r="M72" s="2">
        <v>0</v>
      </c>
      <c r="N72" s="31">
        <f t="shared" si="4"/>
        <v>860</v>
      </c>
      <c r="O72" s="26">
        <f t="shared" si="5"/>
        <v>226.26599999999999</v>
      </c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3">
      <c r="B73" s="12" t="s">
        <v>64</v>
      </c>
      <c r="C73" s="5">
        <v>12</v>
      </c>
      <c r="D73" s="5">
        <v>450</v>
      </c>
      <c r="E73" s="13">
        <f t="shared" si="6"/>
        <v>808</v>
      </c>
      <c r="F73" s="11">
        <v>0</v>
      </c>
      <c r="G73" s="2">
        <v>23</v>
      </c>
      <c r="H73" s="2">
        <v>0</v>
      </c>
      <c r="I73" s="2">
        <f t="shared" si="1"/>
        <v>23</v>
      </c>
      <c r="J73" s="7">
        <f t="shared" si="2"/>
        <v>35.130434782608695</v>
      </c>
      <c r="K73" s="29">
        <f t="shared" si="3"/>
        <v>808</v>
      </c>
      <c r="L73" s="2">
        <v>0</v>
      </c>
      <c r="M73" s="2">
        <v>0</v>
      </c>
      <c r="N73" s="31">
        <f t="shared" si="4"/>
        <v>808</v>
      </c>
      <c r="O73" s="26">
        <f t="shared" si="5"/>
        <v>212.5848</v>
      </c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3">
      <c r="B74" s="12" t="s">
        <v>65</v>
      </c>
      <c r="C74" s="5">
        <v>13</v>
      </c>
      <c r="D74" s="5">
        <v>325</v>
      </c>
      <c r="E74" s="13">
        <f t="shared" si="6"/>
        <v>613</v>
      </c>
      <c r="F74" s="11">
        <v>0</v>
      </c>
      <c r="G74" s="2">
        <v>23</v>
      </c>
      <c r="H74" s="2">
        <v>1</v>
      </c>
      <c r="I74" s="2">
        <f t="shared" si="1"/>
        <v>24</v>
      </c>
      <c r="J74" s="7">
        <f t="shared" si="2"/>
        <v>26.652173913043477</v>
      </c>
      <c r="K74" s="29">
        <f t="shared" si="3"/>
        <v>639.6521739130435</v>
      </c>
      <c r="L74" s="2">
        <v>0</v>
      </c>
      <c r="M74" s="2">
        <v>2</v>
      </c>
      <c r="N74" s="31">
        <f t="shared" si="4"/>
        <v>641.65219999999999</v>
      </c>
      <c r="O74" s="26">
        <f t="shared" si="5"/>
        <v>168.81869381999999</v>
      </c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3">
      <c r="B75" s="12" t="s">
        <v>66</v>
      </c>
      <c r="C75" s="5">
        <v>28</v>
      </c>
      <c r="D75" s="5">
        <v>125</v>
      </c>
      <c r="E75" s="13">
        <f t="shared" si="6"/>
        <v>490</v>
      </c>
      <c r="F75" s="11">
        <v>0</v>
      </c>
      <c r="G75" s="2">
        <v>23</v>
      </c>
      <c r="H75" s="2">
        <v>0</v>
      </c>
      <c r="I75" s="2">
        <f t="shared" ref="I75:I78" si="7">G75+H75</f>
        <v>23</v>
      </c>
      <c r="J75" s="7">
        <f t="shared" ref="J75:J78" si="8">(E75+F75)/$C$3</f>
        <v>21.304347826086957</v>
      </c>
      <c r="K75" s="29">
        <f t="shared" ref="K75:K78" si="9">J75*I75</f>
        <v>490</v>
      </c>
      <c r="L75" s="2">
        <v>0</v>
      </c>
      <c r="M75" s="2">
        <v>0</v>
      </c>
      <c r="N75" s="31">
        <f t="shared" ref="N75:N78" si="10">ROUND(K75+L75+M75, 4)</f>
        <v>490</v>
      </c>
      <c r="O75" s="26">
        <f t="shared" ref="O75:O78" si="11">N75*$C$6</f>
        <v>128.91900000000001</v>
      </c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3">
      <c r="B76" s="12" t="s">
        <v>67</v>
      </c>
      <c r="C76" s="5">
        <v>20</v>
      </c>
      <c r="D76" s="5">
        <v>375</v>
      </c>
      <c r="E76" s="13">
        <f t="shared" si="6"/>
        <v>995</v>
      </c>
      <c r="F76" s="11">
        <v>0</v>
      </c>
      <c r="G76" s="2">
        <v>23</v>
      </c>
      <c r="H76" s="2">
        <v>0</v>
      </c>
      <c r="I76" s="2">
        <f t="shared" si="7"/>
        <v>23</v>
      </c>
      <c r="J76" s="7">
        <f t="shared" si="8"/>
        <v>43.260869565217391</v>
      </c>
      <c r="K76" s="29">
        <f t="shared" si="9"/>
        <v>995</v>
      </c>
      <c r="L76" s="2">
        <v>0</v>
      </c>
      <c r="M76" s="2">
        <v>0</v>
      </c>
      <c r="N76" s="31">
        <f t="shared" si="10"/>
        <v>995</v>
      </c>
      <c r="O76" s="26">
        <f t="shared" si="11"/>
        <v>261.78449999999998</v>
      </c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3">
      <c r="B77" s="12" t="s">
        <v>68</v>
      </c>
      <c r="C77" s="5">
        <v>22</v>
      </c>
      <c r="D77" s="5">
        <v>300</v>
      </c>
      <c r="E77" s="13">
        <f t="shared" si="6"/>
        <v>878</v>
      </c>
      <c r="F77" s="11">
        <v>0</v>
      </c>
      <c r="G77" s="2">
        <v>23</v>
      </c>
      <c r="H77" s="2">
        <v>0</v>
      </c>
      <c r="I77" s="2">
        <f t="shared" si="7"/>
        <v>23</v>
      </c>
      <c r="J77" s="7">
        <f t="shared" si="8"/>
        <v>38.173913043478258</v>
      </c>
      <c r="K77" s="29">
        <f t="shared" si="9"/>
        <v>877.99999999999989</v>
      </c>
      <c r="L77" s="2">
        <v>0</v>
      </c>
      <c r="M77" s="2">
        <v>1</v>
      </c>
      <c r="N77" s="31">
        <f t="shared" si="10"/>
        <v>879</v>
      </c>
      <c r="O77" s="26">
        <f t="shared" si="11"/>
        <v>231.26490000000001</v>
      </c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3">
      <c r="B78" s="12" t="s">
        <v>69</v>
      </c>
      <c r="C78" s="5">
        <v>15</v>
      </c>
      <c r="D78" s="5">
        <v>250</v>
      </c>
      <c r="E78" s="13">
        <f t="shared" si="6"/>
        <v>520</v>
      </c>
      <c r="F78" s="11">
        <v>0</v>
      </c>
      <c r="G78" s="2">
        <v>23</v>
      </c>
      <c r="H78" s="2">
        <v>0</v>
      </c>
      <c r="I78" s="2">
        <f t="shared" si="7"/>
        <v>23</v>
      </c>
      <c r="J78" s="7">
        <f t="shared" si="8"/>
        <v>22.608695652173914</v>
      </c>
      <c r="K78" s="29">
        <f t="shared" si="9"/>
        <v>520</v>
      </c>
      <c r="L78" s="2">
        <v>0</v>
      </c>
      <c r="M78" s="2">
        <v>0</v>
      </c>
      <c r="N78" s="31">
        <f t="shared" si="10"/>
        <v>520</v>
      </c>
      <c r="O78" s="26">
        <f t="shared" si="11"/>
        <v>136.81200000000001</v>
      </c>
      <c r="S78" s="2"/>
      <c r="T78" s="2"/>
      <c r="U78" s="2"/>
      <c r="V78" s="2"/>
      <c r="W78" s="2"/>
      <c r="X78" s="2"/>
      <c r="Y78" s="2"/>
      <c r="Z78" s="2"/>
      <c r="AA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8"/>
  <sheetViews>
    <sheetView tabSelected="1" topLeftCell="K43" workbookViewId="0">
      <selection activeCell="N61" sqref="N61"/>
    </sheetView>
  </sheetViews>
  <sheetFormatPr baseColWidth="10" defaultRowHeight="15.6" x14ac:dyDescent="0.3"/>
  <cols>
    <col min="2" max="2" width="39" bestFit="1" customWidth="1"/>
    <col min="5" max="5" width="19.8984375" style="6" bestFit="1" customWidth="1"/>
    <col min="6" max="6" width="21" customWidth="1"/>
    <col min="7" max="7" width="12.09765625" bestFit="1" customWidth="1"/>
    <col min="8" max="8" width="14" bestFit="1" customWidth="1"/>
    <col min="9" max="9" width="14" customWidth="1"/>
    <col min="10" max="10" width="21" customWidth="1"/>
    <col min="11" max="11" width="24" style="27" customWidth="1"/>
    <col min="12" max="12" width="25.296875" bestFit="1" customWidth="1"/>
    <col min="13" max="13" width="15.3984375" bestFit="1" customWidth="1"/>
    <col min="14" max="14" width="32.69921875" style="31" bestFit="1" customWidth="1"/>
    <col min="15" max="15" width="22.19921875" style="21" bestFit="1" customWidth="1"/>
    <col min="29" max="29" width="28.19921875" customWidth="1"/>
  </cols>
  <sheetData>
    <row r="2" spans="2:27" x14ac:dyDescent="0.3">
      <c r="B2" s="24" t="s">
        <v>72</v>
      </c>
      <c r="C2" s="19">
        <v>0.05</v>
      </c>
    </row>
    <row r="3" spans="2:27" x14ac:dyDescent="0.3">
      <c r="B3" s="24" t="s">
        <v>76</v>
      </c>
      <c r="C3" s="20">
        <v>23</v>
      </c>
    </row>
    <row r="4" spans="2:27" x14ac:dyDescent="0.3">
      <c r="B4" s="24" t="s">
        <v>83</v>
      </c>
      <c r="C4" s="22">
        <f>SUM(N10:N78)</f>
        <v>53203.474600000016</v>
      </c>
    </row>
    <row r="5" spans="2:27" x14ac:dyDescent="0.3">
      <c r="B5" s="24" t="s">
        <v>84</v>
      </c>
      <c r="C5" s="23">
        <f>30000</f>
        <v>30000</v>
      </c>
    </row>
    <row r="6" spans="2:27" x14ac:dyDescent="0.3">
      <c r="B6" s="24" t="s">
        <v>85</v>
      </c>
      <c r="C6" s="33">
        <f>ROUND(C5/C4,3 )</f>
        <v>0.56399999999999995</v>
      </c>
    </row>
    <row r="9" spans="2:27" x14ac:dyDescent="0.3">
      <c r="B9" s="4" t="s">
        <v>0</v>
      </c>
      <c r="C9" s="4" t="s">
        <v>70</v>
      </c>
      <c r="D9" s="4" t="s">
        <v>71</v>
      </c>
      <c r="E9" s="4" t="s">
        <v>73</v>
      </c>
      <c r="F9" s="10" t="s">
        <v>74</v>
      </c>
      <c r="G9" s="1" t="s">
        <v>77</v>
      </c>
      <c r="H9" s="1" t="s">
        <v>78</v>
      </c>
      <c r="I9" s="1" t="s">
        <v>76</v>
      </c>
      <c r="J9" s="1" t="s">
        <v>75</v>
      </c>
      <c r="K9" s="28" t="s">
        <v>79</v>
      </c>
      <c r="L9" s="1" t="s">
        <v>80</v>
      </c>
      <c r="M9" s="1" t="s">
        <v>81</v>
      </c>
      <c r="N9" s="32" t="s">
        <v>82</v>
      </c>
      <c r="O9" s="25" t="s">
        <v>86</v>
      </c>
      <c r="S9" s="1"/>
      <c r="T9" s="1"/>
      <c r="U9" s="1"/>
      <c r="V9" s="1"/>
      <c r="W9" s="1"/>
      <c r="X9" s="1"/>
      <c r="Y9" s="1"/>
      <c r="Z9" s="1"/>
      <c r="AA9" s="1"/>
    </row>
    <row r="10" spans="2:27" x14ac:dyDescent="0.3">
      <c r="B10" s="12" t="s">
        <v>1</v>
      </c>
      <c r="C10" s="5">
        <v>9</v>
      </c>
      <c r="D10" s="5">
        <v>375</v>
      </c>
      <c r="E10" s="13">
        <f t="shared" ref="E10:E48" si="0">D10 * (1 + $C$2)^C10</f>
        <v>581.74808099194343</v>
      </c>
      <c r="F10" s="11">
        <v>0</v>
      </c>
      <c r="G10" s="2">
        <v>23</v>
      </c>
      <c r="H10" s="2">
        <v>0</v>
      </c>
      <c r="I10" s="2">
        <f>G10+H10</f>
        <v>23</v>
      </c>
      <c r="J10" s="7">
        <f>(E10+F10)/$C$3</f>
        <v>25.293394825736669</v>
      </c>
      <c r="K10" s="29">
        <f>J10*I10</f>
        <v>581.74808099194343</v>
      </c>
      <c r="L10" s="2">
        <v>1</v>
      </c>
      <c r="M10" s="2">
        <v>0</v>
      </c>
      <c r="N10" s="31">
        <f>ROUND(K10+L10+M10, 4)</f>
        <v>582.74810000000002</v>
      </c>
      <c r="O10" s="26">
        <f>N10*$C$6</f>
        <v>328.6699284</v>
      </c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B11" s="12" t="s">
        <v>2</v>
      </c>
      <c r="C11" s="5">
        <v>7</v>
      </c>
      <c r="D11" s="5">
        <v>300</v>
      </c>
      <c r="E11" s="13">
        <f t="shared" si="0"/>
        <v>422.13012679687506</v>
      </c>
      <c r="F11" s="11">
        <v>0</v>
      </c>
      <c r="G11" s="2">
        <v>23</v>
      </c>
      <c r="H11" s="2">
        <v>0</v>
      </c>
      <c r="I11" s="2">
        <f t="shared" ref="I11:I74" si="1">G11+H11</f>
        <v>23</v>
      </c>
      <c r="J11" s="7">
        <f t="shared" ref="J11:J74" si="2">(E11+F11)/$C$3</f>
        <v>18.353483773777178</v>
      </c>
      <c r="K11" s="29">
        <f t="shared" ref="K11:K74" si="3">J11*I11</f>
        <v>422.13012679687512</v>
      </c>
      <c r="L11" s="2">
        <v>1</v>
      </c>
      <c r="M11" s="2">
        <v>0</v>
      </c>
      <c r="N11" s="31">
        <f t="shared" ref="N11:N74" si="4">ROUND(K11+L11+M11, 4)</f>
        <v>423.13010000000003</v>
      </c>
      <c r="O11" s="26">
        <f t="shared" ref="O11:O74" si="5">N11*$C$6</f>
        <v>238.6453764</v>
      </c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B12" s="12" t="s">
        <v>3</v>
      </c>
      <c r="C12" s="5">
        <v>22</v>
      </c>
      <c r="D12" s="5">
        <v>500</v>
      </c>
      <c r="E12" s="13">
        <f t="shared" si="0"/>
        <v>1462.6303599608618</v>
      </c>
      <c r="F12" s="11">
        <v>0</v>
      </c>
      <c r="G12" s="2">
        <v>23</v>
      </c>
      <c r="H12" s="2">
        <v>0</v>
      </c>
      <c r="I12" s="2">
        <f t="shared" si="1"/>
        <v>23</v>
      </c>
      <c r="J12" s="7">
        <f t="shared" si="2"/>
        <v>63.592624346124424</v>
      </c>
      <c r="K12" s="29">
        <f t="shared" si="3"/>
        <v>1462.6303599608618</v>
      </c>
      <c r="L12" s="2">
        <v>0</v>
      </c>
      <c r="M12" s="2">
        <v>0</v>
      </c>
      <c r="N12" s="31">
        <f t="shared" si="4"/>
        <v>1462.6304</v>
      </c>
      <c r="O12" s="26">
        <f t="shared" si="5"/>
        <v>824.9235455999999</v>
      </c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B13" s="12" t="s">
        <v>4</v>
      </c>
      <c r="C13" s="5">
        <v>32</v>
      </c>
      <c r="D13" s="5">
        <v>325</v>
      </c>
      <c r="E13" s="13">
        <f t="shared" si="0"/>
        <v>1548.6059772961723</v>
      </c>
      <c r="F13" s="11">
        <v>0</v>
      </c>
      <c r="G13" s="2">
        <v>23</v>
      </c>
      <c r="H13" s="2">
        <v>0</v>
      </c>
      <c r="I13" s="2">
        <f t="shared" si="1"/>
        <v>23</v>
      </c>
      <c r="J13" s="7">
        <f t="shared" si="2"/>
        <v>67.33069466505097</v>
      </c>
      <c r="K13" s="29">
        <f t="shared" si="3"/>
        <v>1548.6059772961723</v>
      </c>
      <c r="L13" s="2">
        <v>0</v>
      </c>
      <c r="M13" s="2">
        <v>0</v>
      </c>
      <c r="N13" s="31">
        <f t="shared" si="4"/>
        <v>1548.606</v>
      </c>
      <c r="O13" s="26">
        <f t="shared" si="5"/>
        <v>873.41378399999996</v>
      </c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B14" s="12" t="s">
        <v>5</v>
      </c>
      <c r="C14" s="5">
        <v>30</v>
      </c>
      <c r="D14" s="5">
        <v>150</v>
      </c>
      <c r="E14" s="13">
        <f t="shared" si="0"/>
        <v>648.29135627259939</v>
      </c>
      <c r="F14" s="11">
        <v>0</v>
      </c>
      <c r="G14" s="2">
        <v>23</v>
      </c>
      <c r="H14" s="2">
        <v>0</v>
      </c>
      <c r="I14" s="2">
        <f t="shared" si="1"/>
        <v>23</v>
      </c>
      <c r="J14" s="7">
        <f t="shared" si="2"/>
        <v>28.186580707504323</v>
      </c>
      <c r="K14" s="29">
        <f t="shared" si="3"/>
        <v>648.29135627259939</v>
      </c>
      <c r="L14" s="2">
        <v>0</v>
      </c>
      <c r="M14" s="2">
        <v>0</v>
      </c>
      <c r="N14" s="31">
        <f t="shared" si="4"/>
        <v>648.29139999999995</v>
      </c>
      <c r="O14" s="26">
        <f t="shared" si="5"/>
        <v>365.63634959999996</v>
      </c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3">
      <c r="B15" s="12" t="s">
        <v>6</v>
      </c>
      <c r="C15" s="5">
        <v>27</v>
      </c>
      <c r="D15" s="5">
        <v>150</v>
      </c>
      <c r="E15" s="13">
        <f t="shared" si="0"/>
        <v>560.01844835123597</v>
      </c>
      <c r="F15" s="11">
        <v>0</v>
      </c>
      <c r="G15" s="2">
        <v>23</v>
      </c>
      <c r="H15" s="2">
        <v>0</v>
      </c>
      <c r="I15" s="2">
        <f t="shared" si="1"/>
        <v>23</v>
      </c>
      <c r="J15" s="7">
        <f t="shared" si="2"/>
        <v>24.348628189184172</v>
      </c>
      <c r="K15" s="29">
        <f t="shared" si="3"/>
        <v>560.01844835123597</v>
      </c>
      <c r="L15" s="2">
        <v>0</v>
      </c>
      <c r="M15" s="2">
        <v>0</v>
      </c>
      <c r="N15" s="31">
        <f t="shared" si="4"/>
        <v>560.01840000000004</v>
      </c>
      <c r="O15" s="26">
        <f t="shared" si="5"/>
        <v>315.8503776</v>
      </c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B16" s="12" t="s">
        <v>7</v>
      </c>
      <c r="C16" s="5">
        <v>27</v>
      </c>
      <c r="D16" s="5">
        <v>150</v>
      </c>
      <c r="E16" s="13">
        <f t="shared" si="0"/>
        <v>560.01844835123597</v>
      </c>
      <c r="F16" s="11">
        <v>0</v>
      </c>
      <c r="G16" s="2">
        <v>23</v>
      </c>
      <c r="H16" s="2">
        <v>0</v>
      </c>
      <c r="I16" s="2">
        <f t="shared" si="1"/>
        <v>23</v>
      </c>
      <c r="J16" s="7">
        <f t="shared" si="2"/>
        <v>24.348628189184172</v>
      </c>
      <c r="K16" s="29">
        <f t="shared" si="3"/>
        <v>560.01844835123597</v>
      </c>
      <c r="L16" s="2">
        <v>0</v>
      </c>
      <c r="M16" s="2">
        <v>0</v>
      </c>
      <c r="N16" s="31">
        <f t="shared" si="4"/>
        <v>560.01840000000004</v>
      </c>
      <c r="O16" s="26">
        <f t="shared" si="5"/>
        <v>315.8503776</v>
      </c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B17" s="12" t="s">
        <v>8</v>
      </c>
      <c r="C17" s="5">
        <v>17</v>
      </c>
      <c r="D17" s="5">
        <v>150</v>
      </c>
      <c r="E17" s="13">
        <f t="shared" si="0"/>
        <v>343.80274767015499</v>
      </c>
      <c r="F17" s="11">
        <v>0</v>
      </c>
      <c r="G17" s="2">
        <v>23</v>
      </c>
      <c r="H17" s="2">
        <v>2</v>
      </c>
      <c r="I17" s="2">
        <f t="shared" si="1"/>
        <v>25</v>
      </c>
      <c r="J17" s="7">
        <f t="shared" si="2"/>
        <v>14.947945550876303</v>
      </c>
      <c r="K17" s="29">
        <f t="shared" si="3"/>
        <v>373.69863877190761</v>
      </c>
      <c r="L17" s="2">
        <v>0</v>
      </c>
      <c r="M17" s="2">
        <v>1</v>
      </c>
      <c r="N17" s="31">
        <f t="shared" si="4"/>
        <v>374.6986</v>
      </c>
      <c r="O17" s="26">
        <f t="shared" si="5"/>
        <v>211.33001039999999</v>
      </c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B18" s="12" t="s">
        <v>9</v>
      </c>
      <c r="C18" s="5">
        <v>22</v>
      </c>
      <c r="D18" s="5">
        <v>375</v>
      </c>
      <c r="E18" s="13">
        <f t="shared" si="0"/>
        <v>1096.9727699706464</v>
      </c>
      <c r="F18" s="11">
        <v>0</v>
      </c>
      <c r="G18" s="2">
        <v>10</v>
      </c>
      <c r="H18" s="2">
        <v>0</v>
      </c>
      <c r="I18" s="2">
        <f t="shared" si="1"/>
        <v>10</v>
      </c>
      <c r="J18" s="7">
        <f t="shared" si="2"/>
        <v>47.694468259593322</v>
      </c>
      <c r="K18" s="29">
        <f t="shared" si="3"/>
        <v>476.94468259593322</v>
      </c>
      <c r="L18" s="2">
        <v>0</v>
      </c>
      <c r="M18" s="2">
        <v>0</v>
      </c>
      <c r="N18" s="31">
        <f t="shared" si="4"/>
        <v>476.94470000000001</v>
      </c>
      <c r="O18" s="26">
        <f t="shared" si="5"/>
        <v>268.99681079999999</v>
      </c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">
      <c r="B19" s="12" t="s">
        <v>10</v>
      </c>
      <c r="C19" s="5">
        <v>33</v>
      </c>
      <c r="D19" s="5">
        <v>425</v>
      </c>
      <c r="E19" s="13">
        <f t="shared" si="0"/>
        <v>2126.3551303643594</v>
      </c>
      <c r="F19" s="11">
        <v>0</v>
      </c>
      <c r="G19" s="2">
        <v>23</v>
      </c>
      <c r="H19" s="2">
        <v>0</v>
      </c>
      <c r="I19" s="2">
        <f t="shared" si="1"/>
        <v>23</v>
      </c>
      <c r="J19" s="7">
        <f t="shared" si="2"/>
        <v>92.450223059319981</v>
      </c>
      <c r="K19" s="29">
        <f t="shared" si="3"/>
        <v>2126.3551303643594</v>
      </c>
      <c r="L19" s="2">
        <v>1</v>
      </c>
      <c r="M19" s="2">
        <v>0</v>
      </c>
      <c r="N19" s="31">
        <f t="shared" si="4"/>
        <v>2127.3551000000002</v>
      </c>
      <c r="O19" s="26">
        <f t="shared" si="5"/>
        <v>1199.8282764</v>
      </c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">
      <c r="B20" s="12" t="s">
        <v>11</v>
      </c>
      <c r="C20" s="5">
        <v>29</v>
      </c>
      <c r="D20" s="5">
        <v>325</v>
      </c>
      <c r="E20" s="13">
        <f t="shared" si="0"/>
        <v>1337.7440684990152</v>
      </c>
      <c r="F20" s="11">
        <v>0</v>
      </c>
      <c r="G20" s="2">
        <v>23</v>
      </c>
      <c r="H20" s="2">
        <v>0</v>
      </c>
      <c r="I20" s="2">
        <f t="shared" si="1"/>
        <v>23</v>
      </c>
      <c r="J20" s="7">
        <f t="shared" si="2"/>
        <v>58.162785586913699</v>
      </c>
      <c r="K20" s="29">
        <f t="shared" si="3"/>
        <v>1337.7440684990152</v>
      </c>
      <c r="L20" s="2">
        <v>0</v>
      </c>
      <c r="M20" s="2">
        <v>0</v>
      </c>
      <c r="N20" s="31">
        <f t="shared" si="4"/>
        <v>1337.7440999999999</v>
      </c>
      <c r="O20" s="26">
        <f t="shared" si="5"/>
        <v>754.48767239999984</v>
      </c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">
      <c r="B21" s="12" t="s">
        <v>12</v>
      </c>
      <c r="C21" s="5">
        <v>11</v>
      </c>
      <c r="D21" s="5">
        <v>350</v>
      </c>
      <c r="E21" s="13">
        <f t="shared" si="0"/>
        <v>598.61877534070982</v>
      </c>
      <c r="F21" s="11">
        <v>0</v>
      </c>
      <c r="G21" s="2">
        <v>23</v>
      </c>
      <c r="H21" s="2">
        <v>0</v>
      </c>
      <c r="I21" s="2">
        <f t="shared" si="1"/>
        <v>23</v>
      </c>
      <c r="J21" s="7">
        <f t="shared" si="2"/>
        <v>26.026903275683036</v>
      </c>
      <c r="K21" s="29">
        <f t="shared" si="3"/>
        <v>598.61877534070982</v>
      </c>
      <c r="L21" s="2">
        <v>0</v>
      </c>
      <c r="M21" s="2">
        <v>0</v>
      </c>
      <c r="N21" s="31">
        <f t="shared" si="4"/>
        <v>598.61879999999996</v>
      </c>
      <c r="O21" s="26">
        <f t="shared" si="5"/>
        <v>337.62100319999996</v>
      </c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">
      <c r="B22" s="12" t="s">
        <v>13</v>
      </c>
      <c r="C22" s="5">
        <v>27</v>
      </c>
      <c r="D22" s="5">
        <v>375</v>
      </c>
      <c r="E22" s="13">
        <f t="shared" si="0"/>
        <v>1400.0461208780901</v>
      </c>
      <c r="F22" s="11">
        <v>0</v>
      </c>
      <c r="G22" s="2">
        <v>23</v>
      </c>
      <c r="H22" s="2">
        <v>0</v>
      </c>
      <c r="I22" s="2">
        <f t="shared" si="1"/>
        <v>23</v>
      </c>
      <c r="J22" s="7">
        <f t="shared" si="2"/>
        <v>60.871570472960435</v>
      </c>
      <c r="K22" s="29">
        <f t="shared" si="3"/>
        <v>1400.0461208780901</v>
      </c>
      <c r="L22" s="2">
        <v>1</v>
      </c>
      <c r="M22" s="2">
        <v>0</v>
      </c>
      <c r="N22" s="31">
        <f t="shared" si="4"/>
        <v>1401.0461</v>
      </c>
      <c r="O22" s="26">
        <f t="shared" si="5"/>
        <v>790.19000039999992</v>
      </c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">
      <c r="B23" s="12" t="s">
        <v>14</v>
      </c>
      <c r="C23" s="5">
        <v>11</v>
      </c>
      <c r="D23" s="5">
        <v>150</v>
      </c>
      <c r="E23" s="13">
        <f t="shared" si="0"/>
        <v>256.55090371744706</v>
      </c>
      <c r="F23" s="11">
        <v>0</v>
      </c>
      <c r="G23" s="2">
        <v>23</v>
      </c>
      <c r="H23" s="2">
        <v>0</v>
      </c>
      <c r="I23" s="2">
        <f t="shared" si="1"/>
        <v>23</v>
      </c>
      <c r="J23" s="7">
        <f t="shared" si="2"/>
        <v>11.154387118149872</v>
      </c>
      <c r="K23" s="29">
        <f t="shared" si="3"/>
        <v>256.55090371744706</v>
      </c>
      <c r="L23" s="2">
        <v>0</v>
      </c>
      <c r="M23" s="2">
        <v>1</v>
      </c>
      <c r="N23" s="31">
        <f t="shared" si="4"/>
        <v>257.55090000000001</v>
      </c>
      <c r="O23" s="26">
        <f t="shared" si="5"/>
        <v>145.25870759999998</v>
      </c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">
      <c r="B24" s="12" t="s">
        <v>15</v>
      </c>
      <c r="C24" s="5">
        <v>19</v>
      </c>
      <c r="D24" s="5">
        <v>375</v>
      </c>
      <c r="E24" s="13">
        <f t="shared" si="0"/>
        <v>947.6063232658646</v>
      </c>
      <c r="F24" s="11">
        <v>0</v>
      </c>
      <c r="G24" s="2">
        <v>22</v>
      </c>
      <c r="H24" s="2">
        <v>2</v>
      </c>
      <c r="I24" s="2">
        <f t="shared" si="1"/>
        <v>24</v>
      </c>
      <c r="J24" s="7">
        <f t="shared" si="2"/>
        <v>41.200274924602809</v>
      </c>
      <c r="K24" s="29">
        <f t="shared" si="3"/>
        <v>988.80659819046741</v>
      </c>
      <c r="L24" s="2">
        <v>0</v>
      </c>
      <c r="M24" s="2">
        <v>0</v>
      </c>
      <c r="N24" s="31">
        <f t="shared" si="4"/>
        <v>988.8066</v>
      </c>
      <c r="O24" s="26">
        <f t="shared" si="5"/>
        <v>557.68692239999996</v>
      </c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">
      <c r="B25" s="12" t="s">
        <v>16</v>
      </c>
      <c r="C25" s="5">
        <v>3</v>
      </c>
      <c r="D25" s="5">
        <v>300</v>
      </c>
      <c r="E25" s="13">
        <f t="shared" si="0"/>
        <v>347.28750000000002</v>
      </c>
      <c r="F25" s="11">
        <v>0</v>
      </c>
      <c r="G25" s="2">
        <v>23</v>
      </c>
      <c r="H25" s="2">
        <v>0</v>
      </c>
      <c r="I25" s="2">
        <f t="shared" si="1"/>
        <v>23</v>
      </c>
      <c r="J25" s="7">
        <f t="shared" si="2"/>
        <v>15.099456521739132</v>
      </c>
      <c r="K25" s="29">
        <f t="shared" si="3"/>
        <v>347.28750000000002</v>
      </c>
      <c r="L25" s="2">
        <v>0</v>
      </c>
      <c r="M25" s="2">
        <v>0</v>
      </c>
      <c r="N25" s="31">
        <f t="shared" si="4"/>
        <v>347.28750000000002</v>
      </c>
      <c r="O25" s="26">
        <f t="shared" si="5"/>
        <v>195.87015</v>
      </c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">
      <c r="B26" s="12" t="s">
        <v>17</v>
      </c>
      <c r="C26" s="5">
        <v>14</v>
      </c>
      <c r="D26" s="5">
        <v>400</v>
      </c>
      <c r="E26" s="13">
        <f t="shared" si="0"/>
        <v>791.97263977575892</v>
      </c>
      <c r="F26" s="11">
        <v>0</v>
      </c>
      <c r="G26" s="2">
        <v>23</v>
      </c>
      <c r="H26" s="2">
        <v>0</v>
      </c>
      <c r="I26" s="2">
        <f t="shared" si="1"/>
        <v>23</v>
      </c>
      <c r="J26" s="7">
        <f t="shared" si="2"/>
        <v>34.433593033728648</v>
      </c>
      <c r="K26" s="29">
        <f t="shared" si="3"/>
        <v>791.97263977575892</v>
      </c>
      <c r="L26" s="2">
        <v>0</v>
      </c>
      <c r="M26" s="2">
        <v>0</v>
      </c>
      <c r="N26" s="31">
        <f t="shared" si="4"/>
        <v>791.97260000000006</v>
      </c>
      <c r="O26" s="26">
        <f t="shared" si="5"/>
        <v>446.67254639999999</v>
      </c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">
      <c r="B27" s="12" t="s">
        <v>18</v>
      </c>
      <c r="C27" s="5">
        <v>21</v>
      </c>
      <c r="D27" s="5">
        <v>375</v>
      </c>
      <c r="E27" s="13">
        <f t="shared" si="0"/>
        <v>1044.7359714006157</v>
      </c>
      <c r="F27" s="11">
        <v>0</v>
      </c>
      <c r="G27" s="2">
        <v>23</v>
      </c>
      <c r="H27" s="2">
        <v>0</v>
      </c>
      <c r="I27" s="2">
        <f t="shared" si="1"/>
        <v>23</v>
      </c>
      <c r="J27" s="7">
        <f t="shared" si="2"/>
        <v>45.423303104374597</v>
      </c>
      <c r="K27" s="29">
        <f t="shared" si="3"/>
        <v>1044.7359714006157</v>
      </c>
      <c r="L27" s="2">
        <v>0</v>
      </c>
      <c r="M27" s="2">
        <v>2</v>
      </c>
      <c r="N27" s="31">
        <f t="shared" si="4"/>
        <v>1046.7360000000001</v>
      </c>
      <c r="O27" s="26">
        <f t="shared" si="5"/>
        <v>590.359104</v>
      </c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">
      <c r="B28" s="12" t="s">
        <v>19</v>
      </c>
      <c r="C28" s="5">
        <v>17</v>
      </c>
      <c r="D28" s="5">
        <v>350</v>
      </c>
      <c r="E28" s="13">
        <f t="shared" si="0"/>
        <v>802.2064112303616</v>
      </c>
      <c r="F28" s="11">
        <v>0</v>
      </c>
      <c r="G28" s="2">
        <v>23</v>
      </c>
      <c r="H28" s="2">
        <v>1</v>
      </c>
      <c r="I28" s="2">
        <f t="shared" si="1"/>
        <v>24</v>
      </c>
      <c r="J28" s="7">
        <f t="shared" si="2"/>
        <v>34.878539618711372</v>
      </c>
      <c r="K28" s="29">
        <f t="shared" si="3"/>
        <v>837.08495084907292</v>
      </c>
      <c r="L28" s="2">
        <v>1</v>
      </c>
      <c r="M28" s="2">
        <v>0</v>
      </c>
      <c r="N28" s="31">
        <f t="shared" si="4"/>
        <v>838.08500000000004</v>
      </c>
      <c r="O28" s="26">
        <f t="shared" si="5"/>
        <v>472.67993999999999</v>
      </c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">
      <c r="B29" s="12" t="s">
        <v>20</v>
      </c>
      <c r="C29" s="5">
        <v>8</v>
      </c>
      <c r="D29" s="5">
        <v>500</v>
      </c>
      <c r="E29" s="13">
        <f t="shared" si="0"/>
        <v>738.72772189453133</v>
      </c>
      <c r="F29" s="11">
        <v>0</v>
      </c>
      <c r="G29" s="2">
        <v>20</v>
      </c>
      <c r="H29" s="2">
        <v>0</v>
      </c>
      <c r="I29" s="2">
        <f t="shared" si="1"/>
        <v>20</v>
      </c>
      <c r="J29" s="7">
        <f t="shared" si="2"/>
        <v>32.11859660411006</v>
      </c>
      <c r="K29" s="29">
        <f t="shared" si="3"/>
        <v>642.37193208220117</v>
      </c>
      <c r="L29" s="2">
        <v>0</v>
      </c>
      <c r="M29" s="2">
        <v>0</v>
      </c>
      <c r="N29" s="31">
        <f t="shared" si="4"/>
        <v>642.37189999999998</v>
      </c>
      <c r="O29" s="26">
        <f t="shared" si="5"/>
        <v>362.29775159999997</v>
      </c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">
      <c r="B30" s="12" t="s">
        <v>21</v>
      </c>
      <c r="C30" s="5">
        <v>25</v>
      </c>
      <c r="D30" s="5">
        <v>250</v>
      </c>
      <c r="E30" s="13">
        <f t="shared" si="0"/>
        <v>846.58873522484646</v>
      </c>
      <c r="F30" s="11">
        <v>0</v>
      </c>
      <c r="G30" s="2">
        <v>23</v>
      </c>
      <c r="H30" s="2">
        <v>0</v>
      </c>
      <c r="I30" s="2">
        <f t="shared" si="1"/>
        <v>23</v>
      </c>
      <c r="J30" s="7">
        <f t="shared" si="2"/>
        <v>36.808205879341152</v>
      </c>
      <c r="K30" s="29">
        <f t="shared" si="3"/>
        <v>846.58873522484646</v>
      </c>
      <c r="L30" s="2">
        <v>0</v>
      </c>
      <c r="M30" s="2">
        <v>0</v>
      </c>
      <c r="N30" s="31">
        <f t="shared" si="4"/>
        <v>846.58870000000002</v>
      </c>
      <c r="O30" s="26">
        <f t="shared" si="5"/>
        <v>477.47602679999994</v>
      </c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">
      <c r="B31" s="12" t="s">
        <v>22</v>
      </c>
      <c r="C31" s="5">
        <v>22</v>
      </c>
      <c r="D31" s="5">
        <v>450</v>
      </c>
      <c r="E31" s="13">
        <f t="shared" si="0"/>
        <v>1316.3673239647758</v>
      </c>
      <c r="F31" s="11">
        <v>0</v>
      </c>
      <c r="G31" s="2">
        <v>23</v>
      </c>
      <c r="H31" s="2">
        <v>0</v>
      </c>
      <c r="I31" s="2">
        <f t="shared" si="1"/>
        <v>23</v>
      </c>
      <c r="J31" s="7">
        <f t="shared" si="2"/>
        <v>57.233361911511992</v>
      </c>
      <c r="K31" s="29">
        <f t="shared" si="3"/>
        <v>1316.3673239647758</v>
      </c>
      <c r="L31" s="2">
        <v>0</v>
      </c>
      <c r="M31" s="2">
        <v>0</v>
      </c>
      <c r="N31" s="31">
        <f t="shared" si="4"/>
        <v>1316.3672999999999</v>
      </c>
      <c r="O31" s="26">
        <f t="shared" si="5"/>
        <v>742.43115719999992</v>
      </c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 s="12" t="s">
        <v>23</v>
      </c>
      <c r="C32" s="5">
        <v>5</v>
      </c>
      <c r="D32" s="5">
        <v>350</v>
      </c>
      <c r="E32" s="13">
        <f t="shared" si="0"/>
        <v>446.69854687500003</v>
      </c>
      <c r="F32" s="11">
        <v>0</v>
      </c>
      <c r="G32" s="2">
        <v>23</v>
      </c>
      <c r="H32" s="2">
        <v>0</v>
      </c>
      <c r="I32" s="2">
        <f t="shared" si="1"/>
        <v>23</v>
      </c>
      <c r="J32" s="7">
        <f t="shared" si="2"/>
        <v>19.421675951086957</v>
      </c>
      <c r="K32" s="29">
        <f t="shared" si="3"/>
        <v>446.69854687500003</v>
      </c>
      <c r="L32" s="2">
        <v>0</v>
      </c>
      <c r="M32" s="2">
        <v>1</v>
      </c>
      <c r="N32" s="31">
        <f t="shared" si="4"/>
        <v>447.69850000000002</v>
      </c>
      <c r="O32" s="26">
        <f t="shared" si="5"/>
        <v>252.50195399999998</v>
      </c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 s="12" t="s">
        <v>24</v>
      </c>
      <c r="C33" s="5">
        <v>29</v>
      </c>
      <c r="D33" s="5">
        <v>500</v>
      </c>
      <c r="E33" s="13">
        <f t="shared" si="0"/>
        <v>2058.0677976907923</v>
      </c>
      <c r="F33" s="11">
        <v>0</v>
      </c>
      <c r="G33" s="2">
        <v>23</v>
      </c>
      <c r="H33" s="2">
        <v>0</v>
      </c>
      <c r="I33" s="2">
        <f t="shared" si="1"/>
        <v>23</v>
      </c>
      <c r="J33" s="7">
        <f t="shared" si="2"/>
        <v>89.481208595251843</v>
      </c>
      <c r="K33" s="29">
        <f t="shared" si="3"/>
        <v>2058.0677976907923</v>
      </c>
      <c r="L33" s="2">
        <v>1</v>
      </c>
      <c r="M33" s="2">
        <v>0</v>
      </c>
      <c r="N33" s="31">
        <f t="shared" si="4"/>
        <v>2059.0677999999998</v>
      </c>
      <c r="O33" s="26">
        <f t="shared" si="5"/>
        <v>1161.3142391999997</v>
      </c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B34" s="12" t="s">
        <v>25</v>
      </c>
      <c r="C34" s="5">
        <v>14</v>
      </c>
      <c r="D34" s="5">
        <v>400</v>
      </c>
      <c r="E34" s="13">
        <f t="shared" si="0"/>
        <v>791.97263977575892</v>
      </c>
      <c r="F34" s="11">
        <v>0</v>
      </c>
      <c r="G34" s="2">
        <v>23</v>
      </c>
      <c r="H34" s="2">
        <v>0</v>
      </c>
      <c r="I34" s="2">
        <f t="shared" si="1"/>
        <v>23</v>
      </c>
      <c r="J34" s="7">
        <f t="shared" si="2"/>
        <v>34.433593033728648</v>
      </c>
      <c r="K34" s="29">
        <f t="shared" si="3"/>
        <v>791.97263977575892</v>
      </c>
      <c r="L34" s="2">
        <v>0</v>
      </c>
      <c r="M34" s="2">
        <v>0</v>
      </c>
      <c r="N34" s="31">
        <f t="shared" si="4"/>
        <v>791.97260000000006</v>
      </c>
      <c r="O34" s="26">
        <f t="shared" si="5"/>
        <v>446.67254639999999</v>
      </c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B35" s="12" t="s">
        <v>26</v>
      </c>
      <c r="C35" s="5">
        <v>33</v>
      </c>
      <c r="D35" s="5">
        <v>300</v>
      </c>
      <c r="E35" s="13">
        <f t="shared" si="0"/>
        <v>1500.9565626101362</v>
      </c>
      <c r="F35" s="11">
        <v>0</v>
      </c>
      <c r="G35" s="2">
        <v>19</v>
      </c>
      <c r="H35" s="2">
        <v>0</v>
      </c>
      <c r="I35" s="2">
        <f t="shared" si="1"/>
        <v>19</v>
      </c>
      <c r="J35" s="7">
        <f t="shared" si="2"/>
        <v>65.258980983049398</v>
      </c>
      <c r="K35" s="29">
        <f t="shared" si="3"/>
        <v>1239.9206386779385</v>
      </c>
      <c r="L35" s="2">
        <v>1</v>
      </c>
      <c r="M35" s="2">
        <v>0</v>
      </c>
      <c r="N35" s="31">
        <f t="shared" si="4"/>
        <v>1240.9205999999999</v>
      </c>
      <c r="O35" s="26">
        <f t="shared" si="5"/>
        <v>699.8792183999999</v>
      </c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B36" s="12" t="s">
        <v>27</v>
      </c>
      <c r="C36" s="5">
        <v>29</v>
      </c>
      <c r="D36" s="5">
        <v>375</v>
      </c>
      <c r="E36" s="13">
        <f t="shared" si="0"/>
        <v>1543.5508482680943</v>
      </c>
      <c r="F36" s="11">
        <v>0</v>
      </c>
      <c r="G36" s="2">
        <v>23</v>
      </c>
      <c r="H36" s="2">
        <v>3</v>
      </c>
      <c r="I36" s="2">
        <f t="shared" si="1"/>
        <v>26</v>
      </c>
      <c r="J36" s="7">
        <f t="shared" si="2"/>
        <v>67.110906446438889</v>
      </c>
      <c r="K36" s="29">
        <f t="shared" si="3"/>
        <v>1744.8835676074111</v>
      </c>
      <c r="L36" s="2">
        <v>0</v>
      </c>
      <c r="M36" s="2">
        <v>0</v>
      </c>
      <c r="N36" s="31">
        <f t="shared" si="4"/>
        <v>1744.8835999999999</v>
      </c>
      <c r="O36" s="26">
        <f t="shared" si="5"/>
        <v>984.11435039999981</v>
      </c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B37" s="12" t="s">
        <v>28</v>
      </c>
      <c r="C37" s="5">
        <v>0</v>
      </c>
      <c r="D37" s="5">
        <v>125</v>
      </c>
      <c r="E37" s="13">
        <f t="shared" si="0"/>
        <v>125</v>
      </c>
      <c r="F37" s="11">
        <v>0</v>
      </c>
      <c r="G37" s="2">
        <v>23</v>
      </c>
      <c r="H37" s="2">
        <v>0</v>
      </c>
      <c r="I37" s="2">
        <f t="shared" si="1"/>
        <v>23</v>
      </c>
      <c r="J37" s="7">
        <f t="shared" si="2"/>
        <v>5.4347826086956523</v>
      </c>
      <c r="K37" s="29">
        <f t="shared" si="3"/>
        <v>125</v>
      </c>
      <c r="L37" s="2">
        <v>1</v>
      </c>
      <c r="M37" s="2">
        <v>0</v>
      </c>
      <c r="N37" s="31">
        <f t="shared" si="4"/>
        <v>126</v>
      </c>
      <c r="O37" s="26">
        <f t="shared" si="5"/>
        <v>71.063999999999993</v>
      </c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B38" s="12" t="s">
        <v>29</v>
      </c>
      <c r="C38" s="5">
        <v>23</v>
      </c>
      <c r="D38" s="5">
        <v>150</v>
      </c>
      <c r="E38" s="13">
        <f t="shared" si="0"/>
        <v>460.72856338767161</v>
      </c>
      <c r="F38" s="11">
        <v>0</v>
      </c>
      <c r="G38" s="2">
        <v>23</v>
      </c>
      <c r="H38" s="2">
        <v>0</v>
      </c>
      <c r="I38" s="2">
        <f t="shared" si="1"/>
        <v>23</v>
      </c>
      <c r="J38" s="7">
        <f t="shared" si="2"/>
        <v>20.031676669029199</v>
      </c>
      <c r="K38" s="29">
        <f t="shared" si="3"/>
        <v>460.72856338767156</v>
      </c>
      <c r="L38" s="2">
        <v>0</v>
      </c>
      <c r="M38" s="2">
        <v>1</v>
      </c>
      <c r="N38" s="31">
        <f t="shared" si="4"/>
        <v>461.72859999999997</v>
      </c>
      <c r="O38" s="26">
        <f t="shared" si="5"/>
        <v>260.41493039999995</v>
      </c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B39" s="12" t="s">
        <v>30</v>
      </c>
      <c r="C39" s="5">
        <v>10</v>
      </c>
      <c r="D39" s="5">
        <v>400</v>
      </c>
      <c r="E39" s="13">
        <f t="shared" si="0"/>
        <v>651.5578507109766</v>
      </c>
      <c r="F39" s="11">
        <v>0</v>
      </c>
      <c r="G39" s="2">
        <v>20</v>
      </c>
      <c r="H39" s="2">
        <v>0</v>
      </c>
      <c r="I39" s="2">
        <f t="shared" si="1"/>
        <v>20</v>
      </c>
      <c r="J39" s="7">
        <f t="shared" si="2"/>
        <v>28.328602204825071</v>
      </c>
      <c r="K39" s="29">
        <f t="shared" si="3"/>
        <v>566.57204409650137</v>
      </c>
      <c r="L39" s="2">
        <v>0</v>
      </c>
      <c r="M39" s="2">
        <v>0</v>
      </c>
      <c r="N39" s="31">
        <f t="shared" si="4"/>
        <v>566.572</v>
      </c>
      <c r="O39" s="26">
        <f t="shared" si="5"/>
        <v>319.54660799999999</v>
      </c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3">
      <c r="B40" s="12" t="s">
        <v>31</v>
      </c>
      <c r="C40" s="5">
        <v>31</v>
      </c>
      <c r="D40" s="5">
        <v>300</v>
      </c>
      <c r="E40" s="13">
        <f t="shared" si="0"/>
        <v>1361.4118481724593</v>
      </c>
      <c r="F40" s="11">
        <v>0</v>
      </c>
      <c r="G40" s="2">
        <v>23</v>
      </c>
      <c r="H40" s="2">
        <v>0</v>
      </c>
      <c r="I40" s="2">
        <f t="shared" si="1"/>
        <v>23</v>
      </c>
      <c r="J40" s="7">
        <f t="shared" si="2"/>
        <v>59.191819485759098</v>
      </c>
      <c r="K40" s="29">
        <f t="shared" si="3"/>
        <v>1361.4118481724593</v>
      </c>
      <c r="L40" s="2">
        <v>0</v>
      </c>
      <c r="M40" s="2">
        <v>0</v>
      </c>
      <c r="N40" s="31">
        <f t="shared" si="4"/>
        <v>1361.4118000000001</v>
      </c>
      <c r="O40" s="26">
        <f t="shared" si="5"/>
        <v>767.83625519999998</v>
      </c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3">
      <c r="B41" s="12" t="s">
        <v>32</v>
      </c>
      <c r="C41" s="5">
        <v>32</v>
      </c>
      <c r="D41" s="5">
        <v>150</v>
      </c>
      <c r="E41" s="13">
        <f t="shared" si="0"/>
        <v>714.74122029054104</v>
      </c>
      <c r="F41" s="11">
        <v>0</v>
      </c>
      <c r="G41" s="2">
        <v>23</v>
      </c>
      <c r="H41" s="2">
        <v>0</v>
      </c>
      <c r="I41" s="2">
        <f t="shared" si="1"/>
        <v>23</v>
      </c>
      <c r="J41" s="7">
        <f t="shared" si="2"/>
        <v>31.075705230023523</v>
      </c>
      <c r="K41" s="29">
        <f t="shared" si="3"/>
        <v>714.74122029054104</v>
      </c>
      <c r="L41" s="2">
        <v>0</v>
      </c>
      <c r="M41" s="2">
        <v>0</v>
      </c>
      <c r="N41" s="31">
        <f t="shared" si="4"/>
        <v>714.74120000000005</v>
      </c>
      <c r="O41" s="26">
        <f t="shared" si="5"/>
        <v>403.11403680000001</v>
      </c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3">
      <c r="B42" s="12" t="s">
        <v>33</v>
      </c>
      <c r="C42" s="5">
        <v>6</v>
      </c>
      <c r="D42" s="5">
        <v>300</v>
      </c>
      <c r="E42" s="13">
        <f t="shared" si="0"/>
        <v>402.02869218749998</v>
      </c>
      <c r="F42" s="11">
        <v>0</v>
      </c>
      <c r="G42" s="2">
        <v>23</v>
      </c>
      <c r="H42" s="2">
        <v>1</v>
      </c>
      <c r="I42" s="2">
        <f t="shared" si="1"/>
        <v>24</v>
      </c>
      <c r="J42" s="7">
        <f t="shared" si="2"/>
        <v>17.479508355978261</v>
      </c>
      <c r="K42" s="29">
        <f t="shared" si="3"/>
        <v>419.50820054347827</v>
      </c>
      <c r="L42" s="2">
        <v>0</v>
      </c>
      <c r="M42" s="2">
        <v>2</v>
      </c>
      <c r="N42" s="31">
        <f t="shared" si="4"/>
        <v>421.50819999999999</v>
      </c>
      <c r="O42" s="26">
        <f t="shared" si="5"/>
        <v>237.73062479999996</v>
      </c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3">
      <c r="B43" s="12" t="s">
        <v>34</v>
      </c>
      <c r="C43" s="5">
        <v>24</v>
      </c>
      <c r="D43" s="5">
        <v>300</v>
      </c>
      <c r="E43" s="13">
        <f t="shared" si="0"/>
        <v>967.52998311411022</v>
      </c>
      <c r="F43" s="11">
        <v>0</v>
      </c>
      <c r="G43" s="2">
        <v>15</v>
      </c>
      <c r="H43" s="2">
        <v>0</v>
      </c>
      <c r="I43" s="2">
        <f t="shared" si="1"/>
        <v>15</v>
      </c>
      <c r="J43" s="7">
        <f t="shared" si="2"/>
        <v>42.066521004961317</v>
      </c>
      <c r="K43" s="29">
        <f t="shared" si="3"/>
        <v>630.9978150744198</v>
      </c>
      <c r="L43" s="2">
        <v>1</v>
      </c>
      <c r="M43" s="2">
        <v>0</v>
      </c>
      <c r="N43" s="31">
        <f t="shared" si="4"/>
        <v>631.99779999999998</v>
      </c>
      <c r="O43" s="26">
        <f t="shared" si="5"/>
        <v>356.44675919999997</v>
      </c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3">
      <c r="B44" s="12" t="s">
        <v>35</v>
      </c>
      <c r="C44" s="5">
        <v>1</v>
      </c>
      <c r="D44" s="5">
        <v>400</v>
      </c>
      <c r="E44" s="13">
        <f t="shared" si="0"/>
        <v>420</v>
      </c>
      <c r="F44" s="11">
        <v>0</v>
      </c>
      <c r="G44" s="2">
        <v>23</v>
      </c>
      <c r="H44" s="2">
        <v>0</v>
      </c>
      <c r="I44" s="2">
        <f t="shared" si="1"/>
        <v>23</v>
      </c>
      <c r="J44" s="7">
        <f t="shared" si="2"/>
        <v>18.260869565217391</v>
      </c>
      <c r="K44" s="29">
        <f t="shared" si="3"/>
        <v>420</v>
      </c>
      <c r="L44" s="2">
        <v>0</v>
      </c>
      <c r="M44" s="2">
        <v>0</v>
      </c>
      <c r="N44" s="31">
        <f t="shared" si="4"/>
        <v>420</v>
      </c>
      <c r="O44" s="26">
        <f t="shared" si="5"/>
        <v>236.87999999999997</v>
      </c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3">
      <c r="B45" s="12" t="s">
        <v>36</v>
      </c>
      <c r="C45" s="5">
        <v>27</v>
      </c>
      <c r="D45" s="5">
        <v>350</v>
      </c>
      <c r="E45" s="13">
        <f t="shared" si="0"/>
        <v>1306.7097128195508</v>
      </c>
      <c r="F45" s="11">
        <v>0</v>
      </c>
      <c r="G45" s="2">
        <v>23</v>
      </c>
      <c r="H45" s="2">
        <v>0</v>
      </c>
      <c r="I45" s="2">
        <f t="shared" si="1"/>
        <v>23</v>
      </c>
      <c r="J45" s="7">
        <f t="shared" si="2"/>
        <v>56.813465774763074</v>
      </c>
      <c r="K45" s="29">
        <f t="shared" si="3"/>
        <v>1306.7097128195508</v>
      </c>
      <c r="L45" s="2">
        <v>1</v>
      </c>
      <c r="M45" s="2">
        <v>0</v>
      </c>
      <c r="N45" s="31">
        <f t="shared" si="4"/>
        <v>1307.7097000000001</v>
      </c>
      <c r="O45" s="26">
        <f t="shared" si="5"/>
        <v>737.54827079999995</v>
      </c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3">
      <c r="B46" s="12" t="s">
        <v>37</v>
      </c>
      <c r="C46" s="5">
        <v>29</v>
      </c>
      <c r="D46" s="5">
        <v>150</v>
      </c>
      <c r="E46" s="13">
        <f t="shared" si="0"/>
        <v>617.42033930723767</v>
      </c>
      <c r="F46" s="11">
        <v>0</v>
      </c>
      <c r="G46" s="2">
        <v>23</v>
      </c>
      <c r="H46" s="2">
        <v>0</v>
      </c>
      <c r="I46" s="2">
        <f t="shared" si="1"/>
        <v>23</v>
      </c>
      <c r="J46" s="7">
        <f t="shared" si="2"/>
        <v>26.844362578575552</v>
      </c>
      <c r="K46" s="29">
        <f t="shared" si="3"/>
        <v>617.42033930723767</v>
      </c>
      <c r="L46" s="2">
        <v>0</v>
      </c>
      <c r="M46" s="2">
        <v>1</v>
      </c>
      <c r="N46" s="31">
        <f t="shared" si="4"/>
        <v>618.4203</v>
      </c>
      <c r="O46" s="26">
        <f t="shared" si="5"/>
        <v>348.78904919999997</v>
      </c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3">
      <c r="B47" s="12" t="s">
        <v>38</v>
      </c>
      <c r="C47" s="5">
        <v>22</v>
      </c>
      <c r="D47" s="5">
        <v>400</v>
      </c>
      <c r="E47" s="13">
        <f t="shared" si="0"/>
        <v>1170.1042879686895</v>
      </c>
      <c r="F47" s="11">
        <v>0</v>
      </c>
      <c r="G47" s="2">
        <v>23</v>
      </c>
      <c r="H47" s="2">
        <v>1</v>
      </c>
      <c r="I47" s="2">
        <f t="shared" si="1"/>
        <v>24</v>
      </c>
      <c r="J47" s="7">
        <f t="shared" si="2"/>
        <v>50.874099476899545</v>
      </c>
      <c r="K47" s="29">
        <f t="shared" si="3"/>
        <v>1220.9783874455891</v>
      </c>
      <c r="L47" s="2">
        <v>0</v>
      </c>
      <c r="M47" s="2">
        <v>0</v>
      </c>
      <c r="N47" s="31">
        <f t="shared" si="4"/>
        <v>1220.9784</v>
      </c>
      <c r="O47" s="26">
        <f t="shared" si="5"/>
        <v>688.63181759999986</v>
      </c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3">
      <c r="B48" s="12" t="s">
        <v>39</v>
      </c>
      <c r="C48" s="5">
        <v>27</v>
      </c>
      <c r="D48" s="5">
        <v>175</v>
      </c>
      <c r="E48" s="13">
        <f t="shared" si="0"/>
        <v>653.35485640977538</v>
      </c>
      <c r="F48" s="11">
        <v>0</v>
      </c>
      <c r="G48" s="2">
        <v>16</v>
      </c>
      <c r="H48" s="2">
        <v>0</v>
      </c>
      <c r="I48" s="2">
        <f t="shared" si="1"/>
        <v>16</v>
      </c>
      <c r="J48" s="7">
        <f t="shared" si="2"/>
        <v>28.406732887381537</v>
      </c>
      <c r="K48" s="29">
        <f t="shared" si="3"/>
        <v>454.50772619810459</v>
      </c>
      <c r="L48" s="2">
        <v>0</v>
      </c>
      <c r="M48" s="2">
        <v>0</v>
      </c>
      <c r="N48" s="31">
        <f t="shared" si="4"/>
        <v>454.5077</v>
      </c>
      <c r="O48" s="26">
        <f t="shared" si="5"/>
        <v>256.34234279999998</v>
      </c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B49" s="12" t="s">
        <v>40</v>
      </c>
      <c r="C49" s="5">
        <v>29</v>
      </c>
      <c r="D49" s="5">
        <v>150</v>
      </c>
      <c r="E49" s="13">
        <f>ROUND(D49 * (1 + $C$2)^C49, 0)</f>
        <v>617</v>
      </c>
      <c r="F49" s="11">
        <v>0</v>
      </c>
      <c r="G49" s="2">
        <v>23</v>
      </c>
      <c r="H49" s="2">
        <v>0</v>
      </c>
      <c r="I49" s="2">
        <f t="shared" si="1"/>
        <v>23</v>
      </c>
      <c r="J49" s="7">
        <f t="shared" si="2"/>
        <v>26.826086956521738</v>
      </c>
      <c r="K49" s="29">
        <f t="shared" si="3"/>
        <v>617</v>
      </c>
      <c r="L49" s="2">
        <v>1</v>
      </c>
      <c r="M49" s="2">
        <v>0</v>
      </c>
      <c r="N49" s="31">
        <f t="shared" si="4"/>
        <v>618</v>
      </c>
      <c r="O49" s="26">
        <f t="shared" si="5"/>
        <v>348.55199999999996</v>
      </c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B50" s="12" t="s">
        <v>41</v>
      </c>
      <c r="C50" s="5">
        <v>4</v>
      </c>
      <c r="D50" s="5">
        <v>300</v>
      </c>
      <c r="E50" s="13">
        <f t="shared" ref="E50:E78" si="6">ROUND(D50 * (1 + $C$2)^C50, 0)</f>
        <v>365</v>
      </c>
      <c r="F50" s="11">
        <v>0</v>
      </c>
      <c r="G50" s="2">
        <v>23</v>
      </c>
      <c r="H50" s="2">
        <v>0</v>
      </c>
      <c r="I50" s="2">
        <f t="shared" si="1"/>
        <v>23</v>
      </c>
      <c r="J50" s="7">
        <f t="shared" si="2"/>
        <v>15.869565217391305</v>
      </c>
      <c r="K50" s="29">
        <f t="shared" si="3"/>
        <v>365</v>
      </c>
      <c r="L50" s="2">
        <v>0</v>
      </c>
      <c r="M50" s="2">
        <v>2</v>
      </c>
      <c r="N50" s="31">
        <f t="shared" si="4"/>
        <v>367</v>
      </c>
      <c r="O50" s="26">
        <f t="shared" si="5"/>
        <v>206.98799999999997</v>
      </c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B51" s="12" t="s">
        <v>42</v>
      </c>
      <c r="C51" s="5">
        <v>19</v>
      </c>
      <c r="D51" s="5">
        <v>375</v>
      </c>
      <c r="E51" s="13">
        <f t="shared" si="6"/>
        <v>948</v>
      </c>
      <c r="F51" s="11">
        <v>0</v>
      </c>
      <c r="G51" s="2">
        <v>23</v>
      </c>
      <c r="H51" s="2">
        <v>0</v>
      </c>
      <c r="I51" s="2">
        <f t="shared" si="1"/>
        <v>23</v>
      </c>
      <c r="J51" s="7">
        <f t="shared" si="2"/>
        <v>41.217391304347828</v>
      </c>
      <c r="K51" s="29">
        <f t="shared" si="3"/>
        <v>948</v>
      </c>
      <c r="L51" s="2">
        <v>0</v>
      </c>
      <c r="M51" s="2">
        <v>0</v>
      </c>
      <c r="N51" s="31">
        <f t="shared" si="4"/>
        <v>948</v>
      </c>
      <c r="O51" s="26">
        <f t="shared" si="5"/>
        <v>534.67199999999991</v>
      </c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B52" s="12" t="s">
        <v>43</v>
      </c>
      <c r="C52" s="5">
        <v>30</v>
      </c>
      <c r="D52" s="5">
        <v>150</v>
      </c>
      <c r="E52" s="13">
        <f t="shared" si="6"/>
        <v>648</v>
      </c>
      <c r="F52" s="11">
        <v>0</v>
      </c>
      <c r="G52" s="2">
        <v>23</v>
      </c>
      <c r="H52" s="2">
        <v>1</v>
      </c>
      <c r="I52" s="2">
        <f t="shared" si="1"/>
        <v>24</v>
      </c>
      <c r="J52" s="7">
        <f t="shared" si="2"/>
        <v>28.173913043478262</v>
      </c>
      <c r="K52" s="29">
        <f t="shared" si="3"/>
        <v>676.17391304347825</v>
      </c>
      <c r="L52" s="2">
        <v>0</v>
      </c>
      <c r="M52" s="2">
        <v>0</v>
      </c>
      <c r="N52" s="31">
        <f t="shared" si="4"/>
        <v>676.1739</v>
      </c>
      <c r="O52" s="26">
        <f t="shared" si="5"/>
        <v>381.36207959999996</v>
      </c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B53" s="12" t="s">
        <v>44</v>
      </c>
      <c r="C53" s="5">
        <v>17</v>
      </c>
      <c r="D53" s="5">
        <v>300</v>
      </c>
      <c r="E53" s="13">
        <f t="shared" si="6"/>
        <v>688</v>
      </c>
      <c r="F53" s="11">
        <v>0</v>
      </c>
      <c r="G53" s="2">
        <v>23</v>
      </c>
      <c r="H53" s="2">
        <v>0</v>
      </c>
      <c r="I53" s="2">
        <f t="shared" si="1"/>
        <v>23</v>
      </c>
      <c r="J53" s="7">
        <f t="shared" si="2"/>
        <v>29.913043478260871</v>
      </c>
      <c r="K53" s="29">
        <f t="shared" si="3"/>
        <v>688</v>
      </c>
      <c r="L53" s="2">
        <v>0</v>
      </c>
      <c r="M53" s="2">
        <v>0</v>
      </c>
      <c r="N53" s="31">
        <f t="shared" si="4"/>
        <v>688</v>
      </c>
      <c r="O53" s="26">
        <f t="shared" si="5"/>
        <v>388.03199999999998</v>
      </c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B54" s="12" t="s">
        <v>45</v>
      </c>
      <c r="C54" s="5">
        <v>12</v>
      </c>
      <c r="D54" s="5">
        <v>150</v>
      </c>
      <c r="E54" s="13">
        <f t="shared" si="6"/>
        <v>269</v>
      </c>
      <c r="F54" s="11">
        <v>0</v>
      </c>
      <c r="G54" s="2">
        <v>17</v>
      </c>
      <c r="H54" s="2">
        <v>0</v>
      </c>
      <c r="I54" s="2">
        <f t="shared" si="1"/>
        <v>17</v>
      </c>
      <c r="J54" s="7">
        <f t="shared" si="2"/>
        <v>11.695652173913043</v>
      </c>
      <c r="K54" s="29">
        <f t="shared" si="3"/>
        <v>198.82608695652172</v>
      </c>
      <c r="L54" s="2">
        <v>1</v>
      </c>
      <c r="M54" s="2">
        <v>3</v>
      </c>
      <c r="N54" s="31">
        <f t="shared" si="4"/>
        <v>202.8261</v>
      </c>
      <c r="O54" s="26">
        <f t="shared" si="5"/>
        <v>114.39392039999998</v>
      </c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B55" s="12" t="s">
        <v>46</v>
      </c>
      <c r="C55" s="5">
        <v>2</v>
      </c>
      <c r="D55" s="5">
        <v>500</v>
      </c>
      <c r="E55" s="13">
        <f t="shared" si="6"/>
        <v>551</v>
      </c>
      <c r="F55" s="11">
        <v>0</v>
      </c>
      <c r="G55" s="2">
        <v>23</v>
      </c>
      <c r="H55" s="2">
        <v>0</v>
      </c>
      <c r="I55" s="2">
        <f t="shared" si="1"/>
        <v>23</v>
      </c>
      <c r="J55" s="7">
        <f t="shared" si="2"/>
        <v>23.956521739130434</v>
      </c>
      <c r="K55" s="29">
        <f t="shared" si="3"/>
        <v>551</v>
      </c>
      <c r="L55" s="2">
        <v>0</v>
      </c>
      <c r="M55" s="2">
        <v>0</v>
      </c>
      <c r="N55" s="31">
        <f t="shared" si="4"/>
        <v>551</v>
      </c>
      <c r="O55" s="26">
        <f t="shared" si="5"/>
        <v>310.76399999999995</v>
      </c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B56" s="12" t="s">
        <v>47</v>
      </c>
      <c r="C56" s="5">
        <v>2</v>
      </c>
      <c r="D56" s="5">
        <v>500</v>
      </c>
      <c r="E56" s="13">
        <f t="shared" si="6"/>
        <v>551</v>
      </c>
      <c r="F56" s="11">
        <v>0</v>
      </c>
      <c r="G56" s="2">
        <v>23</v>
      </c>
      <c r="H56" s="2">
        <v>0</v>
      </c>
      <c r="I56" s="2">
        <f t="shared" si="1"/>
        <v>23</v>
      </c>
      <c r="J56" s="7">
        <f t="shared" si="2"/>
        <v>23.956521739130434</v>
      </c>
      <c r="K56" s="29">
        <f t="shared" si="3"/>
        <v>551</v>
      </c>
      <c r="L56" s="2">
        <v>0</v>
      </c>
      <c r="M56" s="2">
        <v>0</v>
      </c>
      <c r="N56" s="31">
        <f t="shared" si="4"/>
        <v>551</v>
      </c>
      <c r="O56" s="26">
        <f t="shared" si="5"/>
        <v>310.76399999999995</v>
      </c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B57" s="12" t="s">
        <v>48</v>
      </c>
      <c r="C57" s="5">
        <v>7</v>
      </c>
      <c r="D57" s="5">
        <v>400</v>
      </c>
      <c r="E57" s="13">
        <f t="shared" si="6"/>
        <v>563</v>
      </c>
      <c r="F57" s="11">
        <v>0</v>
      </c>
      <c r="G57" s="2">
        <v>23</v>
      </c>
      <c r="H57" s="2">
        <v>3</v>
      </c>
      <c r="I57" s="2">
        <f t="shared" si="1"/>
        <v>26</v>
      </c>
      <c r="J57" s="7">
        <f>(E57+F57)/$C$3</f>
        <v>24.478260869565219</v>
      </c>
      <c r="K57" s="29">
        <f t="shared" si="3"/>
        <v>636.43478260869574</v>
      </c>
      <c r="L57" s="2">
        <v>0</v>
      </c>
      <c r="M57" s="2">
        <v>0</v>
      </c>
      <c r="N57" s="31">
        <f t="shared" si="4"/>
        <v>636.4348</v>
      </c>
      <c r="O57" s="26">
        <f t="shared" si="5"/>
        <v>358.94922719999994</v>
      </c>
      <c r="S57" s="2"/>
      <c r="T57" s="2"/>
      <c r="U57" s="2"/>
      <c r="V57" s="2"/>
      <c r="W57" s="2"/>
      <c r="X57" s="2"/>
      <c r="Y57" s="2"/>
      <c r="Z57" s="2"/>
      <c r="AA57" s="2"/>
    </row>
    <row r="58" spans="2:27" s="9" customFormat="1" x14ac:dyDescent="0.3">
      <c r="B58" s="14" t="s">
        <v>49</v>
      </c>
      <c r="C58" s="15">
        <v>10</v>
      </c>
      <c r="D58" s="15">
        <v>200</v>
      </c>
      <c r="E58" s="16">
        <f t="shared" si="6"/>
        <v>326</v>
      </c>
      <c r="F58" s="17">
        <v>60</v>
      </c>
      <c r="G58" s="3">
        <v>23</v>
      </c>
      <c r="H58" s="3">
        <v>4</v>
      </c>
      <c r="I58" s="3">
        <f t="shared" si="1"/>
        <v>27</v>
      </c>
      <c r="J58" s="18">
        <f t="shared" si="2"/>
        <v>16.782608695652176</v>
      </c>
      <c r="K58" s="30">
        <f t="shared" si="3"/>
        <v>453.13043478260875</v>
      </c>
      <c r="L58" s="3">
        <v>3</v>
      </c>
      <c r="M58" s="3">
        <v>2</v>
      </c>
      <c r="N58" s="31">
        <f t="shared" si="4"/>
        <v>458.13040000000001</v>
      </c>
      <c r="O58" s="26">
        <f t="shared" si="5"/>
        <v>258.3855456</v>
      </c>
      <c r="S58" s="8"/>
      <c r="T58" s="8"/>
      <c r="U58" s="8"/>
      <c r="V58" s="8"/>
      <c r="W58" s="8"/>
      <c r="X58" s="8"/>
      <c r="Y58" s="8"/>
      <c r="Z58" s="8"/>
      <c r="AA58" s="8"/>
    </row>
    <row r="59" spans="2:27" x14ac:dyDescent="0.3">
      <c r="B59" s="12" t="s">
        <v>50</v>
      </c>
      <c r="C59" s="5">
        <v>20</v>
      </c>
      <c r="D59" s="5">
        <v>400</v>
      </c>
      <c r="E59" s="13">
        <f t="shared" si="6"/>
        <v>1061</v>
      </c>
      <c r="F59" s="11">
        <v>0</v>
      </c>
      <c r="G59" s="2">
        <v>18</v>
      </c>
      <c r="H59" s="2">
        <v>0</v>
      </c>
      <c r="I59" s="2">
        <f t="shared" si="1"/>
        <v>18</v>
      </c>
      <c r="J59" s="7">
        <f t="shared" si="2"/>
        <v>46.130434782608695</v>
      </c>
      <c r="K59" s="29">
        <f t="shared" si="3"/>
        <v>830.3478260869565</v>
      </c>
      <c r="L59" s="2">
        <v>1</v>
      </c>
      <c r="M59" s="2">
        <v>0</v>
      </c>
      <c r="N59" s="31">
        <f t="shared" si="4"/>
        <v>831.34780000000001</v>
      </c>
      <c r="O59" s="26">
        <f t="shared" si="5"/>
        <v>468.88015919999998</v>
      </c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12" t="s">
        <v>51</v>
      </c>
      <c r="C60" s="5">
        <v>9</v>
      </c>
      <c r="D60" s="5">
        <v>125</v>
      </c>
      <c r="E60" s="13">
        <f t="shared" si="6"/>
        <v>194</v>
      </c>
      <c r="F60" s="11">
        <v>0</v>
      </c>
      <c r="G60" s="2">
        <v>23</v>
      </c>
      <c r="H60" s="2">
        <v>0</v>
      </c>
      <c r="I60" s="2">
        <f t="shared" si="1"/>
        <v>23</v>
      </c>
      <c r="J60" s="7">
        <f>(E60+F60)/$C$3</f>
        <v>8.4347826086956523</v>
      </c>
      <c r="K60" s="29">
        <f t="shared" si="3"/>
        <v>194</v>
      </c>
      <c r="L60" s="2">
        <v>0</v>
      </c>
      <c r="M60" s="2">
        <v>1</v>
      </c>
      <c r="N60" s="31">
        <f t="shared" si="4"/>
        <v>195</v>
      </c>
      <c r="O60" s="26">
        <f t="shared" si="5"/>
        <v>109.97999999999999</v>
      </c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12" t="s">
        <v>52</v>
      </c>
      <c r="C61" s="5">
        <v>3</v>
      </c>
      <c r="D61" s="5">
        <v>300</v>
      </c>
      <c r="E61" s="13">
        <f t="shared" si="6"/>
        <v>347</v>
      </c>
      <c r="F61" s="11">
        <v>0</v>
      </c>
      <c r="G61" s="2">
        <v>23</v>
      </c>
      <c r="H61" s="2">
        <v>0</v>
      </c>
      <c r="I61" s="2">
        <f t="shared" si="1"/>
        <v>23</v>
      </c>
      <c r="J61" s="7">
        <f t="shared" si="2"/>
        <v>15.086956521739131</v>
      </c>
      <c r="K61" s="29">
        <f t="shared" si="3"/>
        <v>347</v>
      </c>
      <c r="L61" s="2">
        <v>0</v>
      </c>
      <c r="M61" s="2">
        <v>0</v>
      </c>
      <c r="N61" s="31">
        <f t="shared" si="4"/>
        <v>347</v>
      </c>
      <c r="O61" s="26">
        <f t="shared" si="5"/>
        <v>195.70799999999997</v>
      </c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12" t="s">
        <v>53</v>
      </c>
      <c r="C62" s="5">
        <v>12</v>
      </c>
      <c r="D62" s="5">
        <v>150</v>
      </c>
      <c r="E62" s="13">
        <f t="shared" si="6"/>
        <v>269</v>
      </c>
      <c r="F62" s="11">
        <v>0</v>
      </c>
      <c r="G62" s="2">
        <v>23</v>
      </c>
      <c r="H62" s="2">
        <v>0</v>
      </c>
      <c r="I62" s="2">
        <f t="shared" si="1"/>
        <v>23</v>
      </c>
      <c r="J62" s="7">
        <f t="shared" si="2"/>
        <v>11.695652173913043</v>
      </c>
      <c r="K62" s="29">
        <f t="shared" si="3"/>
        <v>269</v>
      </c>
      <c r="L62" s="2">
        <v>0</v>
      </c>
      <c r="M62" s="2">
        <v>0</v>
      </c>
      <c r="N62" s="31">
        <f t="shared" si="4"/>
        <v>269</v>
      </c>
      <c r="O62" s="26">
        <f t="shared" si="5"/>
        <v>151.71599999999998</v>
      </c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12" t="s">
        <v>54</v>
      </c>
      <c r="C63" s="5">
        <v>23</v>
      </c>
      <c r="D63" s="5">
        <v>500</v>
      </c>
      <c r="E63" s="13">
        <f t="shared" si="6"/>
        <v>1536</v>
      </c>
      <c r="F63" s="11">
        <v>0</v>
      </c>
      <c r="G63" s="2">
        <v>23</v>
      </c>
      <c r="H63" s="2">
        <v>0</v>
      </c>
      <c r="I63" s="2">
        <f t="shared" si="1"/>
        <v>23</v>
      </c>
      <c r="J63" s="7">
        <f t="shared" si="2"/>
        <v>66.782608695652172</v>
      </c>
      <c r="K63" s="29">
        <f t="shared" si="3"/>
        <v>1536</v>
      </c>
      <c r="L63" s="2">
        <v>0</v>
      </c>
      <c r="M63" s="2">
        <v>0</v>
      </c>
      <c r="N63" s="31">
        <f t="shared" si="4"/>
        <v>1536</v>
      </c>
      <c r="O63" s="26">
        <f t="shared" si="5"/>
        <v>866.30399999999986</v>
      </c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12" t="s">
        <v>55</v>
      </c>
      <c r="C64" s="5">
        <v>1</v>
      </c>
      <c r="D64" s="5">
        <v>375</v>
      </c>
      <c r="E64" s="13">
        <f t="shared" si="6"/>
        <v>394</v>
      </c>
      <c r="F64" s="11">
        <v>0</v>
      </c>
      <c r="G64" s="2">
        <v>22</v>
      </c>
      <c r="H64" s="2">
        <v>0</v>
      </c>
      <c r="I64" s="2">
        <f t="shared" si="1"/>
        <v>22</v>
      </c>
      <c r="J64" s="7">
        <f t="shared" si="2"/>
        <v>17.130434782608695</v>
      </c>
      <c r="K64" s="29">
        <f t="shared" si="3"/>
        <v>376.86956521739131</v>
      </c>
      <c r="L64" s="2">
        <v>0</v>
      </c>
      <c r="M64" s="2">
        <v>2</v>
      </c>
      <c r="N64" s="31">
        <f t="shared" si="4"/>
        <v>378.86959999999999</v>
      </c>
      <c r="O64" s="26">
        <f t="shared" si="5"/>
        <v>213.68245439999998</v>
      </c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12" t="s">
        <v>56</v>
      </c>
      <c r="C65" s="5">
        <v>8</v>
      </c>
      <c r="D65" s="5">
        <v>300</v>
      </c>
      <c r="E65" s="13">
        <f t="shared" si="6"/>
        <v>443</v>
      </c>
      <c r="F65" s="11">
        <v>0</v>
      </c>
      <c r="G65" s="2">
        <v>23</v>
      </c>
      <c r="H65" s="2">
        <v>0</v>
      </c>
      <c r="I65" s="2">
        <f t="shared" si="1"/>
        <v>23</v>
      </c>
      <c r="J65" s="7">
        <f t="shared" si="2"/>
        <v>19.260869565217391</v>
      </c>
      <c r="K65" s="29">
        <f t="shared" si="3"/>
        <v>443</v>
      </c>
      <c r="L65" s="2">
        <v>0</v>
      </c>
      <c r="M65" s="2">
        <v>0</v>
      </c>
      <c r="N65" s="31">
        <f t="shared" si="4"/>
        <v>443</v>
      </c>
      <c r="O65" s="26">
        <f t="shared" si="5"/>
        <v>249.85199999999998</v>
      </c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12" t="s">
        <v>57</v>
      </c>
      <c r="C66" s="5">
        <v>27</v>
      </c>
      <c r="D66" s="5">
        <v>300</v>
      </c>
      <c r="E66" s="13">
        <f t="shared" si="6"/>
        <v>1120</v>
      </c>
      <c r="F66" s="11">
        <v>0</v>
      </c>
      <c r="G66" s="2">
        <v>23</v>
      </c>
      <c r="H66" s="2">
        <v>0</v>
      </c>
      <c r="I66" s="2">
        <f t="shared" si="1"/>
        <v>23</v>
      </c>
      <c r="J66" s="7">
        <f t="shared" si="2"/>
        <v>48.695652173913047</v>
      </c>
      <c r="K66" s="29">
        <f t="shared" si="3"/>
        <v>1120</v>
      </c>
      <c r="L66" s="2">
        <v>0</v>
      </c>
      <c r="M66" s="2">
        <v>0</v>
      </c>
      <c r="N66" s="31">
        <f t="shared" si="4"/>
        <v>1120</v>
      </c>
      <c r="O66" s="26">
        <f t="shared" si="5"/>
        <v>631.67999999999995</v>
      </c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12" t="s">
        <v>58</v>
      </c>
      <c r="C67" s="5">
        <v>11</v>
      </c>
      <c r="D67" s="5">
        <v>150</v>
      </c>
      <c r="E67" s="13">
        <f t="shared" si="6"/>
        <v>257</v>
      </c>
      <c r="F67" s="11">
        <v>0</v>
      </c>
      <c r="G67" s="2">
        <v>23</v>
      </c>
      <c r="H67" s="2">
        <v>0</v>
      </c>
      <c r="I67" s="2">
        <f t="shared" si="1"/>
        <v>23</v>
      </c>
      <c r="J67" s="7">
        <f t="shared" si="2"/>
        <v>11.173913043478262</v>
      </c>
      <c r="K67" s="29">
        <f t="shared" si="3"/>
        <v>257</v>
      </c>
      <c r="L67" s="2">
        <v>0</v>
      </c>
      <c r="M67" s="2">
        <v>0</v>
      </c>
      <c r="N67" s="31">
        <f t="shared" si="4"/>
        <v>257</v>
      </c>
      <c r="O67" s="26">
        <f t="shared" si="5"/>
        <v>144.94799999999998</v>
      </c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12" t="s">
        <v>59</v>
      </c>
      <c r="C68" s="5">
        <v>18</v>
      </c>
      <c r="D68" s="5">
        <v>325</v>
      </c>
      <c r="E68" s="13">
        <f t="shared" si="6"/>
        <v>782</v>
      </c>
      <c r="F68" s="11">
        <v>0</v>
      </c>
      <c r="G68" s="2">
        <v>23</v>
      </c>
      <c r="H68" s="2">
        <v>1</v>
      </c>
      <c r="I68" s="2">
        <f t="shared" si="1"/>
        <v>24</v>
      </c>
      <c r="J68" s="7">
        <f t="shared" si="2"/>
        <v>34</v>
      </c>
      <c r="K68" s="29">
        <f t="shared" si="3"/>
        <v>816</v>
      </c>
      <c r="L68" s="2">
        <v>0</v>
      </c>
      <c r="M68" s="2">
        <v>0</v>
      </c>
      <c r="N68" s="31">
        <f t="shared" si="4"/>
        <v>816</v>
      </c>
      <c r="O68" s="26">
        <f t="shared" si="5"/>
        <v>460.22399999999993</v>
      </c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12" t="s">
        <v>60</v>
      </c>
      <c r="C69" s="5">
        <v>9</v>
      </c>
      <c r="D69" s="5">
        <v>500</v>
      </c>
      <c r="E69" s="13">
        <f t="shared" si="6"/>
        <v>776</v>
      </c>
      <c r="F69" s="11">
        <v>0</v>
      </c>
      <c r="G69" s="2">
        <v>18</v>
      </c>
      <c r="H69" s="2">
        <v>0</v>
      </c>
      <c r="I69" s="2">
        <f t="shared" si="1"/>
        <v>18</v>
      </c>
      <c r="J69" s="7">
        <f t="shared" si="2"/>
        <v>33.739130434782609</v>
      </c>
      <c r="K69" s="29">
        <f t="shared" si="3"/>
        <v>607.304347826087</v>
      </c>
      <c r="L69" s="2">
        <v>0</v>
      </c>
      <c r="M69" s="2">
        <v>0</v>
      </c>
      <c r="N69" s="31">
        <f t="shared" si="4"/>
        <v>607.30430000000001</v>
      </c>
      <c r="O69" s="26">
        <f t="shared" si="5"/>
        <v>342.51962519999995</v>
      </c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3">
      <c r="B70" s="12" t="s">
        <v>61</v>
      </c>
      <c r="C70" s="5">
        <v>15</v>
      </c>
      <c r="D70" s="5">
        <v>350</v>
      </c>
      <c r="E70" s="13">
        <f t="shared" si="6"/>
        <v>728</v>
      </c>
      <c r="F70" s="11">
        <v>0</v>
      </c>
      <c r="G70" s="2">
        <v>23</v>
      </c>
      <c r="H70" s="2">
        <v>0</v>
      </c>
      <c r="I70" s="2">
        <f t="shared" si="1"/>
        <v>23</v>
      </c>
      <c r="J70" s="7">
        <f t="shared" si="2"/>
        <v>31.652173913043477</v>
      </c>
      <c r="K70" s="29">
        <f t="shared" si="3"/>
        <v>728</v>
      </c>
      <c r="L70" s="2">
        <v>0</v>
      </c>
      <c r="M70" s="2">
        <v>0</v>
      </c>
      <c r="N70" s="31">
        <f t="shared" si="4"/>
        <v>728</v>
      </c>
      <c r="O70" s="26">
        <f t="shared" si="5"/>
        <v>410.59199999999998</v>
      </c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3">
      <c r="B71" s="12" t="s">
        <v>62</v>
      </c>
      <c r="C71" s="5">
        <v>25</v>
      </c>
      <c r="D71" s="5">
        <v>300</v>
      </c>
      <c r="E71" s="13">
        <f t="shared" si="6"/>
        <v>1016</v>
      </c>
      <c r="F71" s="11">
        <v>0</v>
      </c>
      <c r="G71" s="2">
        <v>23</v>
      </c>
      <c r="H71" s="2">
        <v>0</v>
      </c>
      <c r="I71" s="2">
        <f t="shared" si="1"/>
        <v>23</v>
      </c>
      <c r="J71" s="7">
        <f t="shared" si="2"/>
        <v>44.173913043478258</v>
      </c>
      <c r="K71" s="29">
        <f t="shared" si="3"/>
        <v>1015.9999999999999</v>
      </c>
      <c r="L71" s="2">
        <v>0</v>
      </c>
      <c r="M71" s="2">
        <v>1</v>
      </c>
      <c r="N71" s="31">
        <f t="shared" si="4"/>
        <v>1017</v>
      </c>
      <c r="O71" s="26">
        <f t="shared" si="5"/>
        <v>573.58799999999997</v>
      </c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3">
      <c r="B72" s="12" t="s">
        <v>63</v>
      </c>
      <c r="C72" s="5">
        <v>17</v>
      </c>
      <c r="D72" s="5">
        <v>375</v>
      </c>
      <c r="E72" s="13">
        <f t="shared" si="6"/>
        <v>860</v>
      </c>
      <c r="F72" s="11">
        <v>0</v>
      </c>
      <c r="G72" s="2">
        <v>23</v>
      </c>
      <c r="H72" s="2">
        <v>0</v>
      </c>
      <c r="I72" s="2">
        <f t="shared" si="1"/>
        <v>23</v>
      </c>
      <c r="J72" s="7">
        <f t="shared" si="2"/>
        <v>37.391304347826086</v>
      </c>
      <c r="K72" s="29">
        <f t="shared" si="3"/>
        <v>860</v>
      </c>
      <c r="L72" s="2">
        <v>0</v>
      </c>
      <c r="M72" s="2">
        <v>0</v>
      </c>
      <c r="N72" s="31">
        <f t="shared" si="4"/>
        <v>860</v>
      </c>
      <c r="O72" s="26">
        <f t="shared" si="5"/>
        <v>485.03999999999996</v>
      </c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3">
      <c r="B73" s="12" t="s">
        <v>64</v>
      </c>
      <c r="C73" s="5">
        <v>12</v>
      </c>
      <c r="D73" s="5">
        <v>450</v>
      </c>
      <c r="E73" s="13">
        <f t="shared" si="6"/>
        <v>808</v>
      </c>
      <c r="F73" s="11">
        <v>0</v>
      </c>
      <c r="G73" s="2">
        <v>23</v>
      </c>
      <c r="H73" s="2">
        <v>0</v>
      </c>
      <c r="I73" s="2">
        <f t="shared" si="1"/>
        <v>23</v>
      </c>
      <c r="J73" s="7">
        <f t="shared" si="2"/>
        <v>35.130434782608695</v>
      </c>
      <c r="K73" s="29">
        <f t="shared" si="3"/>
        <v>808</v>
      </c>
      <c r="L73" s="2">
        <v>0</v>
      </c>
      <c r="M73" s="2">
        <v>0</v>
      </c>
      <c r="N73" s="31">
        <f t="shared" si="4"/>
        <v>808</v>
      </c>
      <c r="O73" s="26">
        <f t="shared" si="5"/>
        <v>455.71199999999993</v>
      </c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3">
      <c r="B74" s="12" t="s">
        <v>65</v>
      </c>
      <c r="C74" s="5">
        <v>13</v>
      </c>
      <c r="D74" s="5">
        <v>325</v>
      </c>
      <c r="E74" s="13">
        <f t="shared" si="6"/>
        <v>613</v>
      </c>
      <c r="F74" s="11">
        <v>0</v>
      </c>
      <c r="G74" s="2">
        <v>23</v>
      </c>
      <c r="H74" s="2">
        <v>1</v>
      </c>
      <c r="I74" s="2">
        <f t="shared" si="1"/>
        <v>24</v>
      </c>
      <c r="J74" s="7">
        <f t="shared" si="2"/>
        <v>26.652173913043477</v>
      </c>
      <c r="K74" s="29">
        <f t="shared" si="3"/>
        <v>639.6521739130435</v>
      </c>
      <c r="L74" s="2">
        <v>0</v>
      </c>
      <c r="M74" s="2">
        <v>2</v>
      </c>
      <c r="N74" s="31">
        <f t="shared" si="4"/>
        <v>641.65219999999999</v>
      </c>
      <c r="O74" s="26">
        <f t="shared" si="5"/>
        <v>361.89184079999995</v>
      </c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3">
      <c r="B75" s="12" t="s">
        <v>66</v>
      </c>
      <c r="C75" s="5">
        <v>28</v>
      </c>
      <c r="D75" s="5">
        <v>125</v>
      </c>
      <c r="E75" s="13">
        <f t="shared" si="6"/>
        <v>490</v>
      </c>
      <c r="F75" s="11">
        <v>0</v>
      </c>
      <c r="G75" s="2">
        <v>23</v>
      </c>
      <c r="H75" s="2">
        <v>0</v>
      </c>
      <c r="I75" s="2">
        <f t="shared" ref="I75:I78" si="7">G75+H75</f>
        <v>23</v>
      </c>
      <c r="J75" s="7">
        <f t="shared" ref="J75:J78" si="8">(E75+F75)/$C$3</f>
        <v>21.304347826086957</v>
      </c>
      <c r="K75" s="29">
        <f t="shared" ref="K75:K78" si="9">J75*I75</f>
        <v>490</v>
      </c>
      <c r="L75" s="2">
        <v>0</v>
      </c>
      <c r="M75" s="2">
        <v>0</v>
      </c>
      <c r="N75" s="31">
        <f t="shared" ref="N75:N78" si="10">ROUND(K75+L75+M75, 4)</f>
        <v>490</v>
      </c>
      <c r="O75" s="26">
        <f t="shared" ref="O75:O78" si="11">N75*$C$6</f>
        <v>276.35999999999996</v>
      </c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3">
      <c r="B76" s="12" t="s">
        <v>67</v>
      </c>
      <c r="C76" s="5">
        <v>20</v>
      </c>
      <c r="D76" s="5">
        <v>375</v>
      </c>
      <c r="E76" s="13">
        <f t="shared" si="6"/>
        <v>995</v>
      </c>
      <c r="F76" s="11">
        <v>0</v>
      </c>
      <c r="G76" s="2">
        <v>23</v>
      </c>
      <c r="H76" s="2">
        <v>0</v>
      </c>
      <c r="I76" s="2">
        <f t="shared" si="7"/>
        <v>23</v>
      </c>
      <c r="J76" s="7">
        <f t="shared" si="8"/>
        <v>43.260869565217391</v>
      </c>
      <c r="K76" s="29">
        <f t="shared" si="9"/>
        <v>995</v>
      </c>
      <c r="L76" s="2">
        <v>0</v>
      </c>
      <c r="M76" s="2">
        <v>0</v>
      </c>
      <c r="N76" s="31">
        <f t="shared" si="10"/>
        <v>995</v>
      </c>
      <c r="O76" s="26">
        <f t="shared" si="11"/>
        <v>561.17999999999995</v>
      </c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3">
      <c r="B77" s="12" t="s">
        <v>68</v>
      </c>
      <c r="C77" s="5">
        <v>22</v>
      </c>
      <c r="D77" s="5">
        <v>300</v>
      </c>
      <c r="E77" s="13">
        <f t="shared" si="6"/>
        <v>878</v>
      </c>
      <c r="F77" s="11">
        <v>0</v>
      </c>
      <c r="G77" s="2">
        <v>23</v>
      </c>
      <c r="H77" s="2">
        <v>0</v>
      </c>
      <c r="I77" s="2">
        <f t="shared" si="7"/>
        <v>23</v>
      </c>
      <c r="J77" s="7">
        <f t="shared" si="8"/>
        <v>38.173913043478258</v>
      </c>
      <c r="K77" s="29">
        <f t="shared" si="9"/>
        <v>877.99999999999989</v>
      </c>
      <c r="L77" s="2">
        <v>0</v>
      </c>
      <c r="M77" s="2">
        <v>1</v>
      </c>
      <c r="N77" s="31">
        <f t="shared" si="10"/>
        <v>879</v>
      </c>
      <c r="O77" s="26">
        <f t="shared" si="11"/>
        <v>495.75599999999997</v>
      </c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3">
      <c r="B78" s="12" t="s">
        <v>69</v>
      </c>
      <c r="C78" s="5">
        <v>15</v>
      </c>
      <c r="D78" s="5">
        <v>250</v>
      </c>
      <c r="E78" s="13">
        <f t="shared" si="6"/>
        <v>520</v>
      </c>
      <c r="F78" s="11">
        <v>0</v>
      </c>
      <c r="G78" s="2">
        <v>23</v>
      </c>
      <c r="H78" s="2">
        <v>0</v>
      </c>
      <c r="I78" s="2">
        <f t="shared" si="7"/>
        <v>23</v>
      </c>
      <c r="J78" s="7">
        <f t="shared" si="8"/>
        <v>22.608695652173914</v>
      </c>
      <c r="K78" s="29">
        <f t="shared" si="9"/>
        <v>520</v>
      </c>
      <c r="L78" s="2">
        <v>0</v>
      </c>
      <c r="M78" s="2">
        <v>0</v>
      </c>
      <c r="N78" s="31">
        <f t="shared" si="10"/>
        <v>520</v>
      </c>
      <c r="O78" s="26">
        <f t="shared" si="11"/>
        <v>293.27999999999997</v>
      </c>
      <c r="S78" s="2"/>
      <c r="T78" s="2"/>
      <c r="U78" s="2"/>
      <c r="V78" s="2"/>
      <c r="W78" s="2"/>
      <c r="X78" s="2"/>
      <c r="Y78" s="2"/>
      <c r="Z78" s="2"/>
      <c r="AA7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78"/>
  <sheetViews>
    <sheetView topLeftCell="J43" workbookViewId="0">
      <selection activeCell="N55" sqref="N55:N68"/>
    </sheetView>
  </sheetViews>
  <sheetFormatPr baseColWidth="10" defaultRowHeight="15.6" x14ac:dyDescent="0.3"/>
  <cols>
    <col min="2" max="2" width="39" bestFit="1" customWidth="1"/>
    <col min="5" max="5" width="19.8984375" style="6" bestFit="1" customWidth="1"/>
    <col min="6" max="6" width="21" customWidth="1"/>
    <col min="7" max="7" width="12.09765625" bestFit="1" customWidth="1"/>
    <col min="8" max="8" width="14" bestFit="1" customWidth="1"/>
    <col min="9" max="9" width="14" customWidth="1"/>
    <col min="10" max="10" width="21" customWidth="1"/>
    <col min="11" max="11" width="24" style="27" customWidth="1"/>
    <col min="12" max="12" width="25.296875" bestFit="1" customWidth="1"/>
    <col min="13" max="13" width="15.3984375" bestFit="1" customWidth="1"/>
    <col min="14" max="14" width="32.69921875" style="31" bestFit="1" customWidth="1"/>
    <col min="15" max="15" width="22.19921875" style="21" bestFit="1" customWidth="1"/>
    <col min="29" max="29" width="28.19921875" customWidth="1"/>
  </cols>
  <sheetData>
    <row r="2" spans="2:27" x14ac:dyDescent="0.3">
      <c r="B2" s="24" t="s">
        <v>72</v>
      </c>
      <c r="C2" s="19">
        <v>0.05</v>
      </c>
    </row>
    <row r="3" spans="2:27" x14ac:dyDescent="0.3">
      <c r="B3" s="24" t="s">
        <v>76</v>
      </c>
      <c r="C3" s="20">
        <v>23</v>
      </c>
    </row>
    <row r="4" spans="2:27" x14ac:dyDescent="0.3">
      <c r="B4" s="24" t="s">
        <v>83</v>
      </c>
      <c r="C4" s="22">
        <f>SUM(N10:N78)</f>
        <v>52762.126800000013</v>
      </c>
    </row>
    <row r="5" spans="2:27" x14ac:dyDescent="0.3">
      <c r="B5" s="24" t="s">
        <v>84</v>
      </c>
      <c r="C5" s="23">
        <f>14000</f>
        <v>14000</v>
      </c>
    </row>
    <row r="6" spans="2:27" x14ac:dyDescent="0.3">
      <c r="B6" s="24" t="s">
        <v>85</v>
      </c>
      <c r="C6" s="33">
        <f>ROUND(C5/C4, 3)</f>
        <v>0.26500000000000001</v>
      </c>
    </row>
    <row r="9" spans="2:27" x14ac:dyDescent="0.3">
      <c r="B9" s="4" t="s">
        <v>0</v>
      </c>
      <c r="C9" s="4" t="s">
        <v>70</v>
      </c>
      <c r="D9" s="4" t="s">
        <v>71</v>
      </c>
      <c r="E9" s="4" t="s">
        <v>73</v>
      </c>
      <c r="F9" s="10" t="s">
        <v>74</v>
      </c>
      <c r="G9" s="1" t="s">
        <v>77</v>
      </c>
      <c r="H9" s="1" t="s">
        <v>78</v>
      </c>
      <c r="I9" s="1" t="s">
        <v>76</v>
      </c>
      <c r="J9" s="1" t="s">
        <v>75</v>
      </c>
      <c r="K9" s="28" t="s">
        <v>79</v>
      </c>
      <c r="L9" s="1" t="s">
        <v>80</v>
      </c>
      <c r="M9" s="1" t="s">
        <v>81</v>
      </c>
      <c r="N9" s="32" t="s">
        <v>82</v>
      </c>
      <c r="O9" s="25" t="s">
        <v>86</v>
      </c>
      <c r="S9" s="1"/>
      <c r="T9" s="1"/>
      <c r="U9" s="1"/>
      <c r="V9" s="1"/>
      <c r="W9" s="1"/>
      <c r="X9" s="1"/>
      <c r="Y9" s="1"/>
      <c r="Z9" s="1"/>
      <c r="AA9" s="1"/>
    </row>
    <row r="10" spans="2:27" x14ac:dyDescent="0.3">
      <c r="B10" s="12" t="s">
        <v>1</v>
      </c>
      <c r="C10" s="5">
        <v>9</v>
      </c>
      <c r="D10" s="5">
        <v>375</v>
      </c>
      <c r="E10" s="13">
        <f t="shared" ref="E10:E48" si="0">D10 * (1 + $C$2)^C10</f>
        <v>581.74808099194343</v>
      </c>
      <c r="F10" s="11">
        <v>0</v>
      </c>
      <c r="G10" s="2">
        <v>23</v>
      </c>
      <c r="H10" s="2">
        <v>0</v>
      </c>
      <c r="I10" s="2">
        <f>G10+H10</f>
        <v>23</v>
      </c>
      <c r="J10" s="7">
        <f>(E10+F10)/$C$3</f>
        <v>25.293394825736669</v>
      </c>
      <c r="K10" s="29">
        <f>J10*I10</f>
        <v>581.74808099194343</v>
      </c>
      <c r="L10" s="2">
        <v>1</v>
      </c>
      <c r="M10" s="2">
        <v>0</v>
      </c>
      <c r="N10" s="31">
        <f>ROUND(K10+L10+M10, 4)</f>
        <v>582.74810000000002</v>
      </c>
      <c r="O10" s="26">
        <f>N10*$C$6</f>
        <v>154.4282465</v>
      </c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3">
      <c r="B11" s="12" t="s">
        <v>2</v>
      </c>
      <c r="C11" s="5">
        <v>7</v>
      </c>
      <c r="D11" s="5">
        <v>300</v>
      </c>
      <c r="E11" s="13">
        <f t="shared" si="0"/>
        <v>422.13012679687506</v>
      </c>
      <c r="F11" s="11">
        <v>0</v>
      </c>
      <c r="G11" s="2">
        <v>23</v>
      </c>
      <c r="H11" s="2">
        <v>0</v>
      </c>
      <c r="I11" s="2">
        <f t="shared" ref="I11:I74" si="1">G11+H11</f>
        <v>23</v>
      </c>
      <c r="J11" s="7">
        <f t="shared" ref="J11:J74" si="2">(E11+F11)/$C$3</f>
        <v>18.353483773777178</v>
      </c>
      <c r="K11" s="29">
        <f t="shared" ref="K11:K74" si="3">J11*I11</f>
        <v>422.13012679687512</v>
      </c>
      <c r="L11" s="2">
        <v>1</v>
      </c>
      <c r="M11" s="2">
        <v>0</v>
      </c>
      <c r="N11" s="31">
        <f t="shared" ref="N11:N74" si="4">ROUND(K11+L11+M11, 4)</f>
        <v>423.13010000000003</v>
      </c>
      <c r="O11" s="26">
        <f t="shared" ref="O11:O74" si="5">N11*$C$6</f>
        <v>112.12947650000001</v>
      </c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3">
      <c r="B12" s="12" t="s">
        <v>3</v>
      </c>
      <c r="C12" s="5">
        <v>22</v>
      </c>
      <c r="D12" s="5">
        <v>500</v>
      </c>
      <c r="E12" s="13">
        <f t="shared" si="0"/>
        <v>1462.6303599608618</v>
      </c>
      <c r="F12" s="11">
        <v>0</v>
      </c>
      <c r="G12" s="2">
        <v>23</v>
      </c>
      <c r="H12" s="2">
        <v>0</v>
      </c>
      <c r="I12" s="2">
        <f t="shared" si="1"/>
        <v>23</v>
      </c>
      <c r="J12" s="7">
        <f t="shared" si="2"/>
        <v>63.592624346124424</v>
      </c>
      <c r="K12" s="29">
        <f t="shared" si="3"/>
        <v>1462.6303599608618</v>
      </c>
      <c r="L12" s="2">
        <v>0</v>
      </c>
      <c r="M12" s="2">
        <v>0</v>
      </c>
      <c r="N12" s="31">
        <f t="shared" si="4"/>
        <v>1462.6304</v>
      </c>
      <c r="O12" s="26">
        <f t="shared" si="5"/>
        <v>387.59705600000001</v>
      </c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3">
      <c r="B13" s="12" t="s">
        <v>4</v>
      </c>
      <c r="C13" s="5">
        <v>32</v>
      </c>
      <c r="D13" s="5">
        <v>325</v>
      </c>
      <c r="E13" s="13">
        <f t="shared" si="0"/>
        <v>1548.6059772961723</v>
      </c>
      <c r="F13" s="11">
        <v>0</v>
      </c>
      <c r="G13" s="2">
        <v>23</v>
      </c>
      <c r="H13" s="2">
        <v>0</v>
      </c>
      <c r="I13" s="2">
        <f t="shared" si="1"/>
        <v>23</v>
      </c>
      <c r="J13" s="7">
        <f t="shared" si="2"/>
        <v>67.33069466505097</v>
      </c>
      <c r="K13" s="29">
        <f t="shared" si="3"/>
        <v>1548.6059772961723</v>
      </c>
      <c r="L13" s="2">
        <v>0</v>
      </c>
      <c r="M13" s="2">
        <v>0</v>
      </c>
      <c r="N13" s="31">
        <f t="shared" si="4"/>
        <v>1548.606</v>
      </c>
      <c r="O13" s="26">
        <f t="shared" si="5"/>
        <v>410.38059000000004</v>
      </c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3">
      <c r="B14" s="12" t="s">
        <v>5</v>
      </c>
      <c r="C14" s="5">
        <v>30</v>
      </c>
      <c r="D14" s="5">
        <v>150</v>
      </c>
      <c r="E14" s="13">
        <f t="shared" si="0"/>
        <v>648.29135627259939</v>
      </c>
      <c r="F14" s="11">
        <v>0</v>
      </c>
      <c r="G14" s="2">
        <v>23</v>
      </c>
      <c r="H14" s="2">
        <v>0</v>
      </c>
      <c r="I14" s="2">
        <f t="shared" si="1"/>
        <v>23</v>
      </c>
      <c r="J14" s="7">
        <f t="shared" si="2"/>
        <v>28.186580707504323</v>
      </c>
      <c r="K14" s="29">
        <f t="shared" si="3"/>
        <v>648.29135627259939</v>
      </c>
      <c r="L14" s="2">
        <v>0</v>
      </c>
      <c r="M14" s="2">
        <v>0</v>
      </c>
      <c r="N14" s="31">
        <f t="shared" si="4"/>
        <v>648.29139999999995</v>
      </c>
      <c r="O14" s="26">
        <f t="shared" si="5"/>
        <v>171.79722100000001</v>
      </c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3">
      <c r="B15" s="12" t="s">
        <v>6</v>
      </c>
      <c r="C15" s="5">
        <v>27</v>
      </c>
      <c r="D15" s="5">
        <v>150</v>
      </c>
      <c r="E15" s="13">
        <f t="shared" si="0"/>
        <v>560.01844835123597</v>
      </c>
      <c r="F15" s="11">
        <v>0</v>
      </c>
      <c r="G15" s="2">
        <v>23</v>
      </c>
      <c r="H15" s="2">
        <v>0</v>
      </c>
      <c r="I15" s="2">
        <f t="shared" si="1"/>
        <v>23</v>
      </c>
      <c r="J15" s="7">
        <f t="shared" si="2"/>
        <v>24.348628189184172</v>
      </c>
      <c r="K15" s="29">
        <f t="shared" si="3"/>
        <v>560.01844835123597</v>
      </c>
      <c r="L15" s="2">
        <v>0</v>
      </c>
      <c r="M15" s="2">
        <v>0</v>
      </c>
      <c r="N15" s="31">
        <f t="shared" si="4"/>
        <v>560.01840000000004</v>
      </c>
      <c r="O15" s="26">
        <f t="shared" si="5"/>
        <v>148.40487600000003</v>
      </c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">
      <c r="B16" s="12" t="s">
        <v>7</v>
      </c>
      <c r="C16" s="5">
        <v>27</v>
      </c>
      <c r="D16" s="5">
        <v>150</v>
      </c>
      <c r="E16" s="13">
        <f t="shared" si="0"/>
        <v>560.01844835123597</v>
      </c>
      <c r="F16" s="11">
        <v>0</v>
      </c>
      <c r="G16" s="2">
        <v>23</v>
      </c>
      <c r="H16" s="2">
        <v>0</v>
      </c>
      <c r="I16" s="2">
        <f t="shared" si="1"/>
        <v>23</v>
      </c>
      <c r="J16" s="7">
        <f t="shared" si="2"/>
        <v>24.348628189184172</v>
      </c>
      <c r="K16" s="29">
        <f t="shared" si="3"/>
        <v>560.01844835123597</v>
      </c>
      <c r="L16" s="2">
        <v>0</v>
      </c>
      <c r="M16" s="2">
        <v>0</v>
      </c>
      <c r="N16" s="31">
        <f t="shared" si="4"/>
        <v>560.01840000000004</v>
      </c>
      <c r="O16" s="26">
        <f t="shared" si="5"/>
        <v>148.40487600000003</v>
      </c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B17" s="12" t="s">
        <v>8</v>
      </c>
      <c r="C17" s="5">
        <v>17</v>
      </c>
      <c r="D17" s="5">
        <v>150</v>
      </c>
      <c r="E17" s="13">
        <f t="shared" si="0"/>
        <v>343.80274767015499</v>
      </c>
      <c r="F17" s="11">
        <v>0</v>
      </c>
      <c r="G17" s="2">
        <v>23</v>
      </c>
      <c r="H17" s="2">
        <v>2</v>
      </c>
      <c r="I17" s="2">
        <f t="shared" si="1"/>
        <v>25</v>
      </c>
      <c r="J17" s="7">
        <f t="shared" si="2"/>
        <v>14.947945550876303</v>
      </c>
      <c r="K17" s="29">
        <f t="shared" si="3"/>
        <v>373.69863877190761</v>
      </c>
      <c r="L17" s="2">
        <v>0</v>
      </c>
      <c r="M17" s="2">
        <v>1</v>
      </c>
      <c r="N17" s="31">
        <f t="shared" si="4"/>
        <v>374.6986</v>
      </c>
      <c r="O17" s="26">
        <f t="shared" si="5"/>
        <v>99.295129000000003</v>
      </c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B18" s="12" t="s">
        <v>9</v>
      </c>
      <c r="C18" s="5">
        <v>22</v>
      </c>
      <c r="D18" s="5">
        <v>375</v>
      </c>
      <c r="E18" s="13">
        <f t="shared" si="0"/>
        <v>1096.9727699706464</v>
      </c>
      <c r="F18" s="11">
        <v>0</v>
      </c>
      <c r="G18" s="2">
        <v>10</v>
      </c>
      <c r="H18" s="2">
        <v>0</v>
      </c>
      <c r="I18" s="2">
        <f t="shared" si="1"/>
        <v>10</v>
      </c>
      <c r="J18" s="7">
        <f t="shared" si="2"/>
        <v>47.694468259593322</v>
      </c>
      <c r="K18" s="29">
        <f t="shared" si="3"/>
        <v>476.94468259593322</v>
      </c>
      <c r="L18" s="2">
        <v>0</v>
      </c>
      <c r="M18" s="2">
        <v>0</v>
      </c>
      <c r="N18" s="31">
        <f t="shared" si="4"/>
        <v>476.94470000000001</v>
      </c>
      <c r="O18" s="26">
        <f t="shared" si="5"/>
        <v>126.39034550000001</v>
      </c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">
      <c r="B19" s="12" t="s">
        <v>10</v>
      </c>
      <c r="C19" s="5">
        <v>33</v>
      </c>
      <c r="D19" s="5">
        <v>425</v>
      </c>
      <c r="E19" s="13">
        <f t="shared" si="0"/>
        <v>2126.3551303643594</v>
      </c>
      <c r="F19" s="11">
        <v>0</v>
      </c>
      <c r="G19" s="2">
        <v>23</v>
      </c>
      <c r="H19" s="2">
        <v>0</v>
      </c>
      <c r="I19" s="2">
        <f t="shared" si="1"/>
        <v>23</v>
      </c>
      <c r="J19" s="7">
        <f t="shared" si="2"/>
        <v>92.450223059319981</v>
      </c>
      <c r="K19" s="29">
        <f t="shared" si="3"/>
        <v>2126.3551303643594</v>
      </c>
      <c r="L19" s="2">
        <v>1</v>
      </c>
      <c r="M19" s="2">
        <v>0</v>
      </c>
      <c r="N19" s="31">
        <f t="shared" si="4"/>
        <v>2127.3551000000002</v>
      </c>
      <c r="O19" s="26">
        <f t="shared" si="5"/>
        <v>563.74910150000005</v>
      </c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">
      <c r="B20" s="12" t="s">
        <v>11</v>
      </c>
      <c r="C20" s="5">
        <v>29</v>
      </c>
      <c r="D20" s="5">
        <v>325</v>
      </c>
      <c r="E20" s="13">
        <f t="shared" si="0"/>
        <v>1337.7440684990152</v>
      </c>
      <c r="F20" s="11">
        <v>0</v>
      </c>
      <c r="G20" s="2">
        <v>23</v>
      </c>
      <c r="H20" s="2">
        <v>0</v>
      </c>
      <c r="I20" s="2">
        <f t="shared" si="1"/>
        <v>23</v>
      </c>
      <c r="J20" s="7">
        <f t="shared" si="2"/>
        <v>58.162785586913699</v>
      </c>
      <c r="K20" s="29">
        <f t="shared" si="3"/>
        <v>1337.7440684990152</v>
      </c>
      <c r="L20" s="2">
        <v>0</v>
      </c>
      <c r="M20" s="2">
        <v>0</v>
      </c>
      <c r="N20" s="31">
        <f t="shared" si="4"/>
        <v>1337.7440999999999</v>
      </c>
      <c r="O20" s="26">
        <f t="shared" si="5"/>
        <v>354.50218649999999</v>
      </c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">
      <c r="B21" s="12" t="s">
        <v>12</v>
      </c>
      <c r="C21" s="5">
        <v>11</v>
      </c>
      <c r="D21" s="5">
        <v>350</v>
      </c>
      <c r="E21" s="13">
        <f t="shared" si="0"/>
        <v>598.61877534070982</v>
      </c>
      <c r="F21" s="11">
        <v>0</v>
      </c>
      <c r="G21" s="2">
        <v>23</v>
      </c>
      <c r="H21" s="2">
        <v>0</v>
      </c>
      <c r="I21" s="2">
        <f t="shared" si="1"/>
        <v>23</v>
      </c>
      <c r="J21" s="7">
        <f t="shared" si="2"/>
        <v>26.026903275683036</v>
      </c>
      <c r="K21" s="29">
        <f t="shared" si="3"/>
        <v>598.61877534070982</v>
      </c>
      <c r="L21" s="2">
        <v>0</v>
      </c>
      <c r="M21" s="2">
        <v>0</v>
      </c>
      <c r="N21" s="31">
        <f t="shared" si="4"/>
        <v>598.61879999999996</v>
      </c>
      <c r="O21" s="26">
        <f t="shared" si="5"/>
        <v>158.633982</v>
      </c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">
      <c r="B22" s="12" t="s">
        <v>13</v>
      </c>
      <c r="C22" s="5">
        <v>27</v>
      </c>
      <c r="D22" s="5">
        <v>375</v>
      </c>
      <c r="E22" s="13">
        <f t="shared" si="0"/>
        <v>1400.0461208780901</v>
      </c>
      <c r="F22" s="11">
        <v>0</v>
      </c>
      <c r="G22" s="2">
        <v>23</v>
      </c>
      <c r="H22" s="2">
        <v>0</v>
      </c>
      <c r="I22" s="2">
        <f t="shared" si="1"/>
        <v>23</v>
      </c>
      <c r="J22" s="7">
        <f t="shared" si="2"/>
        <v>60.871570472960435</v>
      </c>
      <c r="K22" s="29">
        <f t="shared" si="3"/>
        <v>1400.0461208780901</v>
      </c>
      <c r="L22" s="2">
        <v>1</v>
      </c>
      <c r="M22" s="2">
        <v>0</v>
      </c>
      <c r="N22" s="31">
        <f t="shared" si="4"/>
        <v>1401.0461</v>
      </c>
      <c r="O22" s="26">
        <f t="shared" si="5"/>
        <v>371.27721650000001</v>
      </c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">
      <c r="B23" s="12" t="s">
        <v>14</v>
      </c>
      <c r="C23" s="5">
        <v>11</v>
      </c>
      <c r="D23" s="5">
        <v>150</v>
      </c>
      <c r="E23" s="13">
        <f t="shared" si="0"/>
        <v>256.55090371744706</v>
      </c>
      <c r="F23" s="11">
        <v>0</v>
      </c>
      <c r="G23" s="2">
        <v>23</v>
      </c>
      <c r="H23" s="2">
        <v>0</v>
      </c>
      <c r="I23" s="2">
        <f t="shared" si="1"/>
        <v>23</v>
      </c>
      <c r="J23" s="7">
        <f t="shared" si="2"/>
        <v>11.154387118149872</v>
      </c>
      <c r="K23" s="29">
        <f t="shared" si="3"/>
        <v>256.55090371744706</v>
      </c>
      <c r="L23" s="2">
        <v>0</v>
      </c>
      <c r="M23" s="2">
        <v>1</v>
      </c>
      <c r="N23" s="31">
        <f t="shared" si="4"/>
        <v>257.55090000000001</v>
      </c>
      <c r="O23" s="26">
        <f t="shared" si="5"/>
        <v>68.250988500000005</v>
      </c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">
      <c r="B24" s="12" t="s">
        <v>15</v>
      </c>
      <c r="C24" s="5">
        <v>19</v>
      </c>
      <c r="D24" s="5">
        <v>375</v>
      </c>
      <c r="E24" s="13">
        <f t="shared" si="0"/>
        <v>947.6063232658646</v>
      </c>
      <c r="F24" s="11">
        <v>0</v>
      </c>
      <c r="G24" s="2">
        <v>22</v>
      </c>
      <c r="H24" s="2">
        <v>2</v>
      </c>
      <c r="I24" s="2">
        <f t="shared" si="1"/>
        <v>24</v>
      </c>
      <c r="J24" s="7">
        <f t="shared" si="2"/>
        <v>41.200274924602809</v>
      </c>
      <c r="K24" s="29">
        <f t="shared" si="3"/>
        <v>988.80659819046741</v>
      </c>
      <c r="L24" s="2">
        <v>0</v>
      </c>
      <c r="M24" s="2">
        <v>0</v>
      </c>
      <c r="N24" s="31">
        <f t="shared" si="4"/>
        <v>988.8066</v>
      </c>
      <c r="O24" s="26">
        <f t="shared" si="5"/>
        <v>262.033749</v>
      </c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">
      <c r="B25" s="12" t="s">
        <v>16</v>
      </c>
      <c r="C25" s="5">
        <v>3</v>
      </c>
      <c r="D25" s="5">
        <v>300</v>
      </c>
      <c r="E25" s="13">
        <f t="shared" si="0"/>
        <v>347.28750000000002</v>
      </c>
      <c r="F25" s="11">
        <v>0</v>
      </c>
      <c r="G25" s="2">
        <v>23</v>
      </c>
      <c r="H25" s="2">
        <v>0</v>
      </c>
      <c r="I25" s="2">
        <f t="shared" si="1"/>
        <v>23</v>
      </c>
      <c r="J25" s="7">
        <f t="shared" si="2"/>
        <v>15.099456521739132</v>
      </c>
      <c r="K25" s="29">
        <f t="shared" si="3"/>
        <v>347.28750000000002</v>
      </c>
      <c r="L25" s="2">
        <v>0</v>
      </c>
      <c r="M25" s="2">
        <v>0</v>
      </c>
      <c r="N25" s="31">
        <f t="shared" si="4"/>
        <v>347.28750000000002</v>
      </c>
      <c r="O25" s="26">
        <f t="shared" si="5"/>
        <v>92.031187500000016</v>
      </c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">
      <c r="B26" s="12" t="s">
        <v>17</v>
      </c>
      <c r="C26" s="5">
        <v>14</v>
      </c>
      <c r="D26" s="5">
        <v>400</v>
      </c>
      <c r="E26" s="13">
        <f t="shared" si="0"/>
        <v>791.97263977575892</v>
      </c>
      <c r="F26" s="11">
        <v>0</v>
      </c>
      <c r="G26" s="2">
        <v>23</v>
      </c>
      <c r="H26" s="2">
        <v>0</v>
      </c>
      <c r="I26" s="2">
        <f t="shared" si="1"/>
        <v>23</v>
      </c>
      <c r="J26" s="7">
        <f t="shared" si="2"/>
        <v>34.433593033728648</v>
      </c>
      <c r="K26" s="29">
        <f t="shared" si="3"/>
        <v>791.97263977575892</v>
      </c>
      <c r="L26" s="2">
        <v>0</v>
      </c>
      <c r="M26" s="2">
        <v>0</v>
      </c>
      <c r="N26" s="31">
        <f t="shared" si="4"/>
        <v>791.97260000000006</v>
      </c>
      <c r="O26" s="26">
        <f t="shared" si="5"/>
        <v>209.87273900000002</v>
      </c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">
      <c r="B27" s="12" t="s">
        <v>18</v>
      </c>
      <c r="C27" s="5">
        <v>21</v>
      </c>
      <c r="D27" s="5">
        <v>375</v>
      </c>
      <c r="E27" s="13">
        <f t="shared" si="0"/>
        <v>1044.7359714006157</v>
      </c>
      <c r="F27" s="11">
        <v>0</v>
      </c>
      <c r="G27" s="2">
        <v>23</v>
      </c>
      <c r="H27" s="2">
        <v>0</v>
      </c>
      <c r="I27" s="2">
        <f t="shared" si="1"/>
        <v>23</v>
      </c>
      <c r="J27" s="7">
        <f t="shared" si="2"/>
        <v>45.423303104374597</v>
      </c>
      <c r="K27" s="29">
        <f t="shared" si="3"/>
        <v>1044.7359714006157</v>
      </c>
      <c r="L27" s="2">
        <v>0</v>
      </c>
      <c r="M27" s="2">
        <v>2</v>
      </c>
      <c r="N27" s="31">
        <f t="shared" si="4"/>
        <v>1046.7360000000001</v>
      </c>
      <c r="O27" s="26">
        <f t="shared" si="5"/>
        <v>277.38504000000006</v>
      </c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">
      <c r="B28" s="12" t="s">
        <v>19</v>
      </c>
      <c r="C28" s="5">
        <v>17</v>
      </c>
      <c r="D28" s="5">
        <v>350</v>
      </c>
      <c r="E28" s="13">
        <f t="shared" si="0"/>
        <v>802.2064112303616</v>
      </c>
      <c r="F28" s="11">
        <v>0</v>
      </c>
      <c r="G28" s="2">
        <v>23</v>
      </c>
      <c r="H28" s="2">
        <v>1</v>
      </c>
      <c r="I28" s="2">
        <f t="shared" si="1"/>
        <v>24</v>
      </c>
      <c r="J28" s="7">
        <f t="shared" si="2"/>
        <v>34.878539618711372</v>
      </c>
      <c r="K28" s="29">
        <f t="shared" si="3"/>
        <v>837.08495084907292</v>
      </c>
      <c r="L28" s="2">
        <v>1</v>
      </c>
      <c r="M28" s="2">
        <v>0</v>
      </c>
      <c r="N28" s="31">
        <f t="shared" si="4"/>
        <v>838.08500000000004</v>
      </c>
      <c r="O28" s="26">
        <f t="shared" si="5"/>
        <v>222.09252500000002</v>
      </c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">
      <c r="B29" s="12" t="s">
        <v>20</v>
      </c>
      <c r="C29" s="5">
        <v>8</v>
      </c>
      <c r="D29" s="5">
        <v>500</v>
      </c>
      <c r="E29" s="13">
        <f t="shared" si="0"/>
        <v>738.72772189453133</v>
      </c>
      <c r="F29" s="11">
        <v>0</v>
      </c>
      <c r="G29" s="2">
        <v>20</v>
      </c>
      <c r="H29" s="2">
        <v>0</v>
      </c>
      <c r="I29" s="2">
        <f t="shared" si="1"/>
        <v>20</v>
      </c>
      <c r="J29" s="7">
        <f t="shared" si="2"/>
        <v>32.11859660411006</v>
      </c>
      <c r="K29" s="29">
        <f t="shared" si="3"/>
        <v>642.37193208220117</v>
      </c>
      <c r="L29" s="2">
        <v>0</v>
      </c>
      <c r="M29" s="2">
        <v>0</v>
      </c>
      <c r="N29" s="31">
        <f t="shared" si="4"/>
        <v>642.37189999999998</v>
      </c>
      <c r="O29" s="26">
        <f t="shared" si="5"/>
        <v>170.2285535</v>
      </c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">
      <c r="B30" s="12" t="s">
        <v>21</v>
      </c>
      <c r="C30" s="5">
        <v>25</v>
      </c>
      <c r="D30" s="5">
        <v>250</v>
      </c>
      <c r="E30" s="13">
        <f t="shared" si="0"/>
        <v>846.58873522484646</v>
      </c>
      <c r="F30" s="11">
        <v>0</v>
      </c>
      <c r="G30" s="2">
        <v>23</v>
      </c>
      <c r="H30" s="2">
        <v>0</v>
      </c>
      <c r="I30" s="2">
        <f t="shared" si="1"/>
        <v>23</v>
      </c>
      <c r="J30" s="7">
        <f t="shared" si="2"/>
        <v>36.808205879341152</v>
      </c>
      <c r="K30" s="29">
        <f t="shared" si="3"/>
        <v>846.58873522484646</v>
      </c>
      <c r="L30" s="2">
        <v>0</v>
      </c>
      <c r="M30" s="2">
        <v>0</v>
      </c>
      <c r="N30" s="31">
        <f t="shared" si="4"/>
        <v>846.58870000000002</v>
      </c>
      <c r="O30" s="26">
        <f t="shared" si="5"/>
        <v>224.34600550000002</v>
      </c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">
      <c r="B31" s="12" t="s">
        <v>22</v>
      </c>
      <c r="C31" s="5">
        <v>22</v>
      </c>
      <c r="D31" s="5">
        <v>450</v>
      </c>
      <c r="E31" s="13">
        <f t="shared" si="0"/>
        <v>1316.3673239647758</v>
      </c>
      <c r="F31" s="11">
        <v>0</v>
      </c>
      <c r="G31" s="2">
        <v>23</v>
      </c>
      <c r="H31" s="2">
        <v>0</v>
      </c>
      <c r="I31" s="2">
        <f t="shared" si="1"/>
        <v>23</v>
      </c>
      <c r="J31" s="7">
        <f t="shared" si="2"/>
        <v>57.233361911511992</v>
      </c>
      <c r="K31" s="29">
        <f t="shared" si="3"/>
        <v>1316.3673239647758</v>
      </c>
      <c r="L31" s="2">
        <v>0</v>
      </c>
      <c r="M31" s="2">
        <v>0</v>
      </c>
      <c r="N31" s="31">
        <f t="shared" si="4"/>
        <v>1316.3672999999999</v>
      </c>
      <c r="O31" s="26">
        <f t="shared" si="5"/>
        <v>348.8373345</v>
      </c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 s="12" t="s">
        <v>23</v>
      </c>
      <c r="C32" s="5">
        <v>5</v>
      </c>
      <c r="D32" s="5">
        <v>350</v>
      </c>
      <c r="E32" s="13">
        <f t="shared" si="0"/>
        <v>446.69854687500003</v>
      </c>
      <c r="F32" s="11">
        <v>0</v>
      </c>
      <c r="G32" s="2">
        <v>23</v>
      </c>
      <c r="H32" s="2">
        <v>0</v>
      </c>
      <c r="I32" s="2">
        <f t="shared" si="1"/>
        <v>23</v>
      </c>
      <c r="J32" s="7">
        <f t="shared" si="2"/>
        <v>19.421675951086957</v>
      </c>
      <c r="K32" s="29">
        <f t="shared" si="3"/>
        <v>446.69854687500003</v>
      </c>
      <c r="L32" s="2">
        <v>0</v>
      </c>
      <c r="M32" s="2">
        <v>1</v>
      </c>
      <c r="N32" s="31">
        <f t="shared" si="4"/>
        <v>447.69850000000002</v>
      </c>
      <c r="O32" s="26">
        <f t="shared" si="5"/>
        <v>118.64010250000001</v>
      </c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">
      <c r="B33" s="12" t="s">
        <v>24</v>
      </c>
      <c r="C33" s="5">
        <v>29</v>
      </c>
      <c r="D33" s="5">
        <v>500</v>
      </c>
      <c r="E33" s="13">
        <f t="shared" si="0"/>
        <v>2058.0677976907923</v>
      </c>
      <c r="F33" s="11">
        <v>0</v>
      </c>
      <c r="G33" s="2">
        <v>23</v>
      </c>
      <c r="H33" s="2">
        <v>0</v>
      </c>
      <c r="I33" s="2">
        <f t="shared" si="1"/>
        <v>23</v>
      </c>
      <c r="J33" s="7">
        <f t="shared" si="2"/>
        <v>89.481208595251843</v>
      </c>
      <c r="K33" s="29">
        <f t="shared" si="3"/>
        <v>2058.0677976907923</v>
      </c>
      <c r="L33" s="2">
        <v>1</v>
      </c>
      <c r="M33" s="2">
        <v>0</v>
      </c>
      <c r="N33" s="31">
        <f t="shared" si="4"/>
        <v>2059.0677999999998</v>
      </c>
      <c r="O33" s="26">
        <f t="shared" si="5"/>
        <v>545.65296699999999</v>
      </c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">
      <c r="B34" s="12" t="s">
        <v>25</v>
      </c>
      <c r="C34" s="5">
        <v>14</v>
      </c>
      <c r="D34" s="5">
        <v>400</v>
      </c>
      <c r="E34" s="13">
        <f t="shared" si="0"/>
        <v>791.97263977575892</v>
      </c>
      <c r="F34" s="11">
        <v>0</v>
      </c>
      <c r="G34" s="2">
        <v>23</v>
      </c>
      <c r="H34" s="2">
        <v>0</v>
      </c>
      <c r="I34" s="2">
        <f t="shared" si="1"/>
        <v>23</v>
      </c>
      <c r="J34" s="7">
        <f t="shared" si="2"/>
        <v>34.433593033728648</v>
      </c>
      <c r="K34" s="29">
        <f t="shared" si="3"/>
        <v>791.97263977575892</v>
      </c>
      <c r="L34" s="2">
        <v>0</v>
      </c>
      <c r="M34" s="2">
        <v>0</v>
      </c>
      <c r="N34" s="31">
        <f t="shared" si="4"/>
        <v>791.97260000000006</v>
      </c>
      <c r="O34" s="26">
        <f t="shared" si="5"/>
        <v>209.87273900000002</v>
      </c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3">
      <c r="B35" s="12" t="s">
        <v>26</v>
      </c>
      <c r="C35" s="5">
        <v>33</v>
      </c>
      <c r="D35" s="5">
        <v>300</v>
      </c>
      <c r="E35" s="13">
        <f t="shared" si="0"/>
        <v>1500.9565626101362</v>
      </c>
      <c r="F35" s="11">
        <v>0</v>
      </c>
      <c r="G35" s="2">
        <v>19</v>
      </c>
      <c r="H35" s="2">
        <v>0</v>
      </c>
      <c r="I35" s="2">
        <f t="shared" si="1"/>
        <v>19</v>
      </c>
      <c r="J35" s="7">
        <f t="shared" si="2"/>
        <v>65.258980983049398</v>
      </c>
      <c r="K35" s="29">
        <f t="shared" si="3"/>
        <v>1239.9206386779385</v>
      </c>
      <c r="L35" s="2">
        <v>1</v>
      </c>
      <c r="M35" s="2">
        <v>0</v>
      </c>
      <c r="N35" s="31">
        <f t="shared" si="4"/>
        <v>1240.9205999999999</v>
      </c>
      <c r="O35" s="26">
        <f t="shared" si="5"/>
        <v>328.84395899999998</v>
      </c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3">
      <c r="B36" s="12" t="s">
        <v>27</v>
      </c>
      <c r="C36" s="5">
        <v>29</v>
      </c>
      <c r="D36" s="5">
        <v>375</v>
      </c>
      <c r="E36" s="13">
        <f t="shared" si="0"/>
        <v>1543.5508482680943</v>
      </c>
      <c r="F36" s="11">
        <v>0</v>
      </c>
      <c r="G36" s="2">
        <v>23</v>
      </c>
      <c r="H36" s="2">
        <v>3</v>
      </c>
      <c r="I36" s="2">
        <f t="shared" si="1"/>
        <v>26</v>
      </c>
      <c r="J36" s="7">
        <f t="shared" si="2"/>
        <v>67.110906446438889</v>
      </c>
      <c r="K36" s="29">
        <f t="shared" si="3"/>
        <v>1744.8835676074111</v>
      </c>
      <c r="L36" s="2">
        <v>0</v>
      </c>
      <c r="M36" s="2">
        <v>0</v>
      </c>
      <c r="N36" s="31">
        <f t="shared" si="4"/>
        <v>1744.8835999999999</v>
      </c>
      <c r="O36" s="26">
        <f t="shared" si="5"/>
        <v>462.39415400000001</v>
      </c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3">
      <c r="B37" s="12" t="s">
        <v>28</v>
      </c>
      <c r="C37" s="5">
        <v>0</v>
      </c>
      <c r="D37" s="5">
        <v>125</v>
      </c>
      <c r="E37" s="13">
        <f t="shared" si="0"/>
        <v>125</v>
      </c>
      <c r="F37" s="11">
        <v>0</v>
      </c>
      <c r="G37" s="2">
        <v>23</v>
      </c>
      <c r="H37" s="2">
        <v>0</v>
      </c>
      <c r="I37" s="2">
        <f t="shared" si="1"/>
        <v>23</v>
      </c>
      <c r="J37" s="7">
        <f t="shared" si="2"/>
        <v>5.4347826086956523</v>
      </c>
      <c r="K37" s="29">
        <f t="shared" si="3"/>
        <v>125</v>
      </c>
      <c r="L37" s="2">
        <v>1</v>
      </c>
      <c r="M37" s="2">
        <v>0</v>
      </c>
      <c r="N37" s="31">
        <f t="shared" si="4"/>
        <v>126</v>
      </c>
      <c r="O37" s="26">
        <f t="shared" si="5"/>
        <v>33.39</v>
      </c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3">
      <c r="B38" s="12" t="s">
        <v>29</v>
      </c>
      <c r="C38" s="5">
        <v>23</v>
      </c>
      <c r="D38" s="5">
        <v>150</v>
      </c>
      <c r="E38" s="13">
        <f t="shared" si="0"/>
        <v>460.72856338767161</v>
      </c>
      <c r="F38" s="11">
        <v>0</v>
      </c>
      <c r="G38" s="2">
        <v>23</v>
      </c>
      <c r="H38" s="2">
        <v>0</v>
      </c>
      <c r="I38" s="2">
        <f t="shared" si="1"/>
        <v>23</v>
      </c>
      <c r="J38" s="7">
        <f t="shared" si="2"/>
        <v>20.031676669029199</v>
      </c>
      <c r="K38" s="29">
        <f t="shared" si="3"/>
        <v>460.72856338767156</v>
      </c>
      <c r="L38" s="2">
        <v>0</v>
      </c>
      <c r="M38" s="2">
        <v>1</v>
      </c>
      <c r="N38" s="31">
        <f t="shared" si="4"/>
        <v>461.72859999999997</v>
      </c>
      <c r="O38" s="26">
        <f t="shared" si="5"/>
        <v>122.358079</v>
      </c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3">
      <c r="B39" s="12" t="s">
        <v>30</v>
      </c>
      <c r="C39" s="5">
        <v>10</v>
      </c>
      <c r="D39" s="5">
        <v>400</v>
      </c>
      <c r="E39" s="13">
        <f t="shared" si="0"/>
        <v>651.5578507109766</v>
      </c>
      <c r="F39" s="11">
        <v>0</v>
      </c>
      <c r="G39" s="2">
        <v>20</v>
      </c>
      <c r="H39" s="2">
        <v>0</v>
      </c>
      <c r="I39" s="2">
        <f t="shared" si="1"/>
        <v>20</v>
      </c>
      <c r="J39" s="7">
        <f t="shared" si="2"/>
        <v>28.328602204825071</v>
      </c>
      <c r="K39" s="29">
        <f t="shared" si="3"/>
        <v>566.57204409650137</v>
      </c>
      <c r="L39" s="2">
        <v>0</v>
      </c>
      <c r="M39" s="2">
        <v>0</v>
      </c>
      <c r="N39" s="31">
        <f t="shared" si="4"/>
        <v>566.572</v>
      </c>
      <c r="O39" s="26">
        <f t="shared" si="5"/>
        <v>150.14158</v>
      </c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3">
      <c r="B40" s="12" t="s">
        <v>31</v>
      </c>
      <c r="C40" s="5">
        <v>31</v>
      </c>
      <c r="D40" s="5">
        <v>300</v>
      </c>
      <c r="E40" s="13">
        <f t="shared" si="0"/>
        <v>1361.4118481724593</v>
      </c>
      <c r="F40" s="11">
        <v>0</v>
      </c>
      <c r="G40" s="2">
        <v>23</v>
      </c>
      <c r="H40" s="2">
        <v>0</v>
      </c>
      <c r="I40" s="2">
        <f t="shared" si="1"/>
        <v>23</v>
      </c>
      <c r="J40" s="7">
        <f t="shared" si="2"/>
        <v>59.191819485759098</v>
      </c>
      <c r="K40" s="29">
        <f t="shared" si="3"/>
        <v>1361.4118481724593</v>
      </c>
      <c r="L40" s="2">
        <v>0</v>
      </c>
      <c r="M40" s="2">
        <v>0</v>
      </c>
      <c r="N40" s="31">
        <f t="shared" si="4"/>
        <v>1361.4118000000001</v>
      </c>
      <c r="O40" s="26">
        <f t="shared" si="5"/>
        <v>360.77412700000002</v>
      </c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3">
      <c r="B41" s="12" t="s">
        <v>32</v>
      </c>
      <c r="C41" s="5">
        <v>32</v>
      </c>
      <c r="D41" s="5">
        <v>150</v>
      </c>
      <c r="E41" s="13">
        <f t="shared" si="0"/>
        <v>714.74122029054104</v>
      </c>
      <c r="F41" s="11">
        <v>0</v>
      </c>
      <c r="G41" s="2">
        <v>23</v>
      </c>
      <c r="H41" s="2">
        <v>0</v>
      </c>
      <c r="I41" s="2">
        <f t="shared" si="1"/>
        <v>23</v>
      </c>
      <c r="J41" s="7">
        <f t="shared" si="2"/>
        <v>31.075705230023523</v>
      </c>
      <c r="K41" s="29">
        <f t="shared" si="3"/>
        <v>714.74122029054104</v>
      </c>
      <c r="L41" s="2">
        <v>0</v>
      </c>
      <c r="M41" s="2">
        <v>0</v>
      </c>
      <c r="N41" s="31">
        <f t="shared" si="4"/>
        <v>714.74120000000005</v>
      </c>
      <c r="O41" s="26">
        <f t="shared" si="5"/>
        <v>189.40641800000003</v>
      </c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3">
      <c r="B42" s="12" t="s">
        <v>33</v>
      </c>
      <c r="C42" s="5">
        <v>6</v>
      </c>
      <c r="D42" s="5">
        <v>300</v>
      </c>
      <c r="E42" s="13">
        <f t="shared" si="0"/>
        <v>402.02869218749998</v>
      </c>
      <c r="F42" s="11">
        <v>0</v>
      </c>
      <c r="G42" s="2">
        <v>23</v>
      </c>
      <c r="H42" s="2">
        <v>1</v>
      </c>
      <c r="I42" s="2">
        <f t="shared" si="1"/>
        <v>24</v>
      </c>
      <c r="J42" s="7">
        <f t="shared" si="2"/>
        <v>17.479508355978261</v>
      </c>
      <c r="K42" s="29">
        <f t="shared" si="3"/>
        <v>419.50820054347827</v>
      </c>
      <c r="L42" s="2">
        <v>0</v>
      </c>
      <c r="M42" s="2">
        <v>2</v>
      </c>
      <c r="N42" s="31">
        <f t="shared" si="4"/>
        <v>421.50819999999999</v>
      </c>
      <c r="O42" s="26">
        <f t="shared" si="5"/>
        <v>111.699673</v>
      </c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3">
      <c r="B43" s="12" t="s">
        <v>34</v>
      </c>
      <c r="C43" s="5">
        <v>24</v>
      </c>
      <c r="D43" s="5">
        <v>300</v>
      </c>
      <c r="E43" s="13">
        <f t="shared" si="0"/>
        <v>967.52998311411022</v>
      </c>
      <c r="F43" s="11">
        <v>0</v>
      </c>
      <c r="G43" s="2">
        <v>15</v>
      </c>
      <c r="H43" s="2">
        <v>0</v>
      </c>
      <c r="I43" s="2">
        <f t="shared" si="1"/>
        <v>15</v>
      </c>
      <c r="J43" s="7">
        <f t="shared" si="2"/>
        <v>42.066521004961317</v>
      </c>
      <c r="K43" s="29">
        <f t="shared" si="3"/>
        <v>630.9978150744198</v>
      </c>
      <c r="L43" s="2">
        <v>1</v>
      </c>
      <c r="M43" s="2">
        <v>0</v>
      </c>
      <c r="N43" s="31">
        <f t="shared" si="4"/>
        <v>631.99779999999998</v>
      </c>
      <c r="O43" s="26">
        <f t="shared" si="5"/>
        <v>167.47941700000001</v>
      </c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3">
      <c r="B44" s="12" t="s">
        <v>35</v>
      </c>
      <c r="C44" s="5">
        <v>1</v>
      </c>
      <c r="D44" s="5">
        <v>400</v>
      </c>
      <c r="E44" s="13">
        <f t="shared" si="0"/>
        <v>420</v>
      </c>
      <c r="F44" s="11">
        <v>0</v>
      </c>
      <c r="G44" s="2">
        <v>23</v>
      </c>
      <c r="H44" s="2">
        <v>0</v>
      </c>
      <c r="I44" s="2">
        <f t="shared" si="1"/>
        <v>23</v>
      </c>
      <c r="J44" s="7">
        <f t="shared" si="2"/>
        <v>18.260869565217391</v>
      </c>
      <c r="K44" s="29">
        <f t="shared" si="3"/>
        <v>420</v>
      </c>
      <c r="L44" s="2">
        <v>0</v>
      </c>
      <c r="M44" s="2">
        <v>0</v>
      </c>
      <c r="N44" s="31">
        <f t="shared" si="4"/>
        <v>420</v>
      </c>
      <c r="O44" s="26">
        <f t="shared" si="5"/>
        <v>111.30000000000001</v>
      </c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3">
      <c r="B45" s="12" t="s">
        <v>36</v>
      </c>
      <c r="C45" s="5">
        <v>27</v>
      </c>
      <c r="D45" s="5">
        <v>350</v>
      </c>
      <c r="E45" s="13">
        <f t="shared" si="0"/>
        <v>1306.7097128195508</v>
      </c>
      <c r="F45" s="11">
        <v>0</v>
      </c>
      <c r="G45" s="2">
        <v>23</v>
      </c>
      <c r="H45" s="2">
        <v>0</v>
      </c>
      <c r="I45" s="2">
        <f t="shared" si="1"/>
        <v>23</v>
      </c>
      <c r="J45" s="7">
        <f t="shared" si="2"/>
        <v>56.813465774763074</v>
      </c>
      <c r="K45" s="29">
        <f t="shared" si="3"/>
        <v>1306.7097128195508</v>
      </c>
      <c r="L45" s="2">
        <v>1</v>
      </c>
      <c r="M45" s="2">
        <v>0</v>
      </c>
      <c r="N45" s="31">
        <f t="shared" si="4"/>
        <v>1307.7097000000001</v>
      </c>
      <c r="O45" s="26">
        <f t="shared" si="5"/>
        <v>346.54307050000006</v>
      </c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3">
      <c r="B46" s="12" t="s">
        <v>37</v>
      </c>
      <c r="C46" s="5">
        <v>29</v>
      </c>
      <c r="D46" s="5">
        <v>150</v>
      </c>
      <c r="E46" s="13">
        <f t="shared" si="0"/>
        <v>617.42033930723767</v>
      </c>
      <c r="F46" s="11">
        <v>0</v>
      </c>
      <c r="G46" s="2">
        <v>23</v>
      </c>
      <c r="H46" s="2">
        <v>0</v>
      </c>
      <c r="I46" s="2">
        <f t="shared" si="1"/>
        <v>23</v>
      </c>
      <c r="J46" s="7">
        <f t="shared" si="2"/>
        <v>26.844362578575552</v>
      </c>
      <c r="K46" s="29">
        <f t="shared" si="3"/>
        <v>617.42033930723767</v>
      </c>
      <c r="L46" s="2">
        <v>0</v>
      </c>
      <c r="M46" s="2">
        <v>1</v>
      </c>
      <c r="N46" s="31">
        <f t="shared" si="4"/>
        <v>618.4203</v>
      </c>
      <c r="O46" s="26">
        <f t="shared" si="5"/>
        <v>163.88137950000001</v>
      </c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3">
      <c r="B47" s="12" t="s">
        <v>38</v>
      </c>
      <c r="C47" s="5">
        <v>22</v>
      </c>
      <c r="D47" s="5">
        <v>400</v>
      </c>
      <c r="E47" s="13">
        <f t="shared" si="0"/>
        <v>1170.1042879686895</v>
      </c>
      <c r="F47" s="11">
        <v>0</v>
      </c>
      <c r="G47" s="2">
        <v>23</v>
      </c>
      <c r="H47" s="2">
        <v>1</v>
      </c>
      <c r="I47" s="2">
        <f t="shared" si="1"/>
        <v>24</v>
      </c>
      <c r="J47" s="7">
        <f t="shared" si="2"/>
        <v>50.874099476899545</v>
      </c>
      <c r="K47" s="29">
        <f t="shared" si="3"/>
        <v>1220.9783874455891</v>
      </c>
      <c r="L47" s="2">
        <v>0</v>
      </c>
      <c r="M47" s="2">
        <v>0</v>
      </c>
      <c r="N47" s="31">
        <f t="shared" si="4"/>
        <v>1220.9784</v>
      </c>
      <c r="O47" s="26">
        <f t="shared" si="5"/>
        <v>323.55927600000001</v>
      </c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3">
      <c r="B48" s="12" t="s">
        <v>39</v>
      </c>
      <c r="C48" s="5">
        <v>27</v>
      </c>
      <c r="D48" s="5">
        <v>175</v>
      </c>
      <c r="E48" s="13">
        <f t="shared" si="0"/>
        <v>653.35485640977538</v>
      </c>
      <c r="F48" s="11">
        <v>0</v>
      </c>
      <c r="G48" s="2">
        <v>16</v>
      </c>
      <c r="H48" s="2">
        <v>0</v>
      </c>
      <c r="I48" s="2">
        <f t="shared" si="1"/>
        <v>16</v>
      </c>
      <c r="J48" s="7">
        <f t="shared" si="2"/>
        <v>28.406732887381537</v>
      </c>
      <c r="K48" s="29">
        <f t="shared" si="3"/>
        <v>454.50772619810459</v>
      </c>
      <c r="L48" s="2">
        <v>0</v>
      </c>
      <c r="M48" s="2">
        <v>0</v>
      </c>
      <c r="N48" s="31">
        <f t="shared" si="4"/>
        <v>454.5077</v>
      </c>
      <c r="O48" s="26">
        <f t="shared" si="5"/>
        <v>120.4445405</v>
      </c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B49" s="12" t="s">
        <v>40</v>
      </c>
      <c r="C49" s="5">
        <v>29</v>
      </c>
      <c r="D49" s="5">
        <v>150</v>
      </c>
      <c r="E49" s="13">
        <f>ROUND(D49 * (1 + $C$2)^C49, 0)</f>
        <v>617</v>
      </c>
      <c r="F49" s="11">
        <v>0</v>
      </c>
      <c r="G49" s="2">
        <v>23</v>
      </c>
      <c r="H49" s="2">
        <v>0</v>
      </c>
      <c r="I49" s="2">
        <f t="shared" si="1"/>
        <v>23</v>
      </c>
      <c r="J49" s="7">
        <f t="shared" si="2"/>
        <v>26.826086956521738</v>
      </c>
      <c r="K49" s="29">
        <f t="shared" si="3"/>
        <v>617</v>
      </c>
      <c r="L49" s="2">
        <v>1</v>
      </c>
      <c r="M49" s="2">
        <v>0</v>
      </c>
      <c r="N49" s="31">
        <f t="shared" si="4"/>
        <v>618</v>
      </c>
      <c r="O49" s="26">
        <f t="shared" si="5"/>
        <v>163.77000000000001</v>
      </c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B50" s="12" t="s">
        <v>41</v>
      </c>
      <c r="C50" s="5">
        <v>4</v>
      </c>
      <c r="D50" s="5">
        <v>300</v>
      </c>
      <c r="E50" s="13">
        <f t="shared" ref="E50:E78" si="6">ROUND(D50 * (1 + $C$2)^C50, 0)</f>
        <v>365</v>
      </c>
      <c r="F50" s="11">
        <v>0</v>
      </c>
      <c r="G50" s="2">
        <v>23</v>
      </c>
      <c r="H50" s="2">
        <v>0</v>
      </c>
      <c r="I50" s="2">
        <f t="shared" si="1"/>
        <v>23</v>
      </c>
      <c r="J50" s="7">
        <f t="shared" si="2"/>
        <v>15.869565217391305</v>
      </c>
      <c r="K50" s="29">
        <f t="shared" si="3"/>
        <v>365</v>
      </c>
      <c r="L50" s="2">
        <v>0</v>
      </c>
      <c r="M50" s="2">
        <v>2</v>
      </c>
      <c r="N50" s="31">
        <f t="shared" si="4"/>
        <v>367</v>
      </c>
      <c r="O50" s="26">
        <f t="shared" si="5"/>
        <v>97.25500000000001</v>
      </c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B51" s="12" t="s">
        <v>42</v>
      </c>
      <c r="C51" s="5">
        <v>19</v>
      </c>
      <c r="D51" s="5">
        <v>375</v>
      </c>
      <c r="E51" s="13">
        <f t="shared" si="6"/>
        <v>948</v>
      </c>
      <c r="F51" s="11">
        <v>0</v>
      </c>
      <c r="G51" s="2">
        <v>23</v>
      </c>
      <c r="H51" s="2">
        <v>0</v>
      </c>
      <c r="I51" s="2">
        <f t="shared" si="1"/>
        <v>23</v>
      </c>
      <c r="J51" s="7">
        <f t="shared" si="2"/>
        <v>41.217391304347828</v>
      </c>
      <c r="K51" s="29">
        <f t="shared" si="3"/>
        <v>948</v>
      </c>
      <c r="L51" s="2">
        <v>0</v>
      </c>
      <c r="M51" s="2">
        <v>0</v>
      </c>
      <c r="N51" s="31">
        <f t="shared" si="4"/>
        <v>948</v>
      </c>
      <c r="O51" s="26">
        <f t="shared" si="5"/>
        <v>251.22</v>
      </c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B52" s="12" t="s">
        <v>43</v>
      </c>
      <c r="C52" s="5">
        <v>30</v>
      </c>
      <c r="D52" s="5">
        <v>150</v>
      </c>
      <c r="E52" s="13">
        <f t="shared" si="6"/>
        <v>648</v>
      </c>
      <c r="F52" s="11">
        <v>0</v>
      </c>
      <c r="G52" s="2">
        <v>23</v>
      </c>
      <c r="H52" s="2">
        <v>1</v>
      </c>
      <c r="I52" s="2">
        <f t="shared" si="1"/>
        <v>24</v>
      </c>
      <c r="J52" s="7">
        <f t="shared" si="2"/>
        <v>28.173913043478262</v>
      </c>
      <c r="K52" s="29">
        <f t="shared" si="3"/>
        <v>676.17391304347825</v>
      </c>
      <c r="L52" s="2">
        <v>0</v>
      </c>
      <c r="M52" s="2">
        <v>0</v>
      </c>
      <c r="N52" s="31">
        <f t="shared" si="4"/>
        <v>676.1739</v>
      </c>
      <c r="O52" s="26">
        <f t="shared" si="5"/>
        <v>179.18608350000002</v>
      </c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B53" s="12" t="s">
        <v>44</v>
      </c>
      <c r="C53" s="5">
        <v>17</v>
      </c>
      <c r="D53" s="5">
        <v>300</v>
      </c>
      <c r="E53" s="13">
        <f t="shared" si="6"/>
        <v>688</v>
      </c>
      <c r="F53" s="11">
        <v>0</v>
      </c>
      <c r="G53" s="2">
        <v>23</v>
      </c>
      <c r="H53" s="2">
        <v>0</v>
      </c>
      <c r="I53" s="2">
        <f t="shared" si="1"/>
        <v>23</v>
      </c>
      <c r="J53" s="7">
        <f t="shared" si="2"/>
        <v>29.913043478260871</v>
      </c>
      <c r="K53" s="29">
        <f t="shared" si="3"/>
        <v>688</v>
      </c>
      <c r="L53" s="2">
        <v>0</v>
      </c>
      <c r="M53" s="2">
        <v>0</v>
      </c>
      <c r="N53" s="31">
        <f t="shared" si="4"/>
        <v>688</v>
      </c>
      <c r="O53" s="26">
        <f t="shared" si="5"/>
        <v>182.32000000000002</v>
      </c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B54" s="12" t="s">
        <v>45</v>
      </c>
      <c r="C54" s="5">
        <v>12</v>
      </c>
      <c r="D54" s="5">
        <v>150</v>
      </c>
      <c r="E54" s="13">
        <f t="shared" si="6"/>
        <v>269</v>
      </c>
      <c r="F54" s="11">
        <v>0</v>
      </c>
      <c r="G54" s="2">
        <v>17</v>
      </c>
      <c r="H54" s="2">
        <v>0</v>
      </c>
      <c r="I54" s="2">
        <f t="shared" si="1"/>
        <v>17</v>
      </c>
      <c r="J54" s="7">
        <f t="shared" si="2"/>
        <v>11.695652173913043</v>
      </c>
      <c r="K54" s="29">
        <f t="shared" si="3"/>
        <v>198.82608695652172</v>
      </c>
      <c r="L54" s="2">
        <v>1</v>
      </c>
      <c r="M54" s="2">
        <v>3</v>
      </c>
      <c r="N54" s="31">
        <f t="shared" si="4"/>
        <v>202.8261</v>
      </c>
      <c r="O54" s="26">
        <f t="shared" si="5"/>
        <v>53.7489165</v>
      </c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B55" s="12" t="s">
        <v>46</v>
      </c>
      <c r="C55" s="5">
        <v>2</v>
      </c>
      <c r="D55" s="5">
        <v>500</v>
      </c>
      <c r="E55" s="13">
        <f t="shared" si="6"/>
        <v>551</v>
      </c>
      <c r="F55" s="11">
        <v>0</v>
      </c>
      <c r="G55" s="2">
        <v>23</v>
      </c>
      <c r="H55" s="2">
        <v>0</v>
      </c>
      <c r="I55" s="2">
        <f t="shared" si="1"/>
        <v>23</v>
      </c>
      <c r="J55" s="7">
        <f t="shared" si="2"/>
        <v>23.956521739130434</v>
      </c>
      <c r="K55" s="29">
        <f t="shared" si="3"/>
        <v>551</v>
      </c>
      <c r="L55" s="2">
        <v>0</v>
      </c>
      <c r="M55" s="2">
        <v>0</v>
      </c>
      <c r="N55" s="31">
        <f t="shared" si="4"/>
        <v>551</v>
      </c>
      <c r="O55" s="26">
        <f t="shared" si="5"/>
        <v>146.01500000000001</v>
      </c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B56" s="12" t="s">
        <v>47</v>
      </c>
      <c r="C56" s="5">
        <v>2</v>
      </c>
      <c r="D56" s="5">
        <v>500</v>
      </c>
      <c r="E56" s="13">
        <f t="shared" si="6"/>
        <v>551</v>
      </c>
      <c r="F56" s="11">
        <v>0</v>
      </c>
      <c r="G56" s="2">
        <v>23</v>
      </c>
      <c r="H56" s="2">
        <v>0</v>
      </c>
      <c r="I56" s="2">
        <f t="shared" si="1"/>
        <v>23</v>
      </c>
      <c r="J56" s="7">
        <f t="shared" si="2"/>
        <v>23.956521739130434</v>
      </c>
      <c r="K56" s="29">
        <f t="shared" si="3"/>
        <v>551</v>
      </c>
      <c r="L56" s="2">
        <v>0</v>
      </c>
      <c r="M56" s="2">
        <v>0</v>
      </c>
      <c r="N56" s="31">
        <f t="shared" si="4"/>
        <v>551</v>
      </c>
      <c r="O56" s="26">
        <f t="shared" si="5"/>
        <v>146.01500000000001</v>
      </c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B57" s="12" t="s">
        <v>48</v>
      </c>
      <c r="C57" s="5">
        <v>7</v>
      </c>
      <c r="D57" s="5">
        <v>400</v>
      </c>
      <c r="E57" s="13">
        <f t="shared" si="6"/>
        <v>563</v>
      </c>
      <c r="F57" s="11">
        <v>0</v>
      </c>
      <c r="G57" s="2">
        <v>23</v>
      </c>
      <c r="H57" s="2">
        <v>3</v>
      </c>
      <c r="I57" s="2">
        <f t="shared" si="1"/>
        <v>26</v>
      </c>
      <c r="J57" s="7">
        <f>(E57+F57)/$C$3</f>
        <v>24.478260869565219</v>
      </c>
      <c r="K57" s="29">
        <f t="shared" si="3"/>
        <v>636.43478260869574</v>
      </c>
      <c r="L57" s="2">
        <v>0</v>
      </c>
      <c r="M57" s="2">
        <v>0</v>
      </c>
      <c r="N57" s="31">
        <f t="shared" si="4"/>
        <v>636.4348</v>
      </c>
      <c r="O57" s="26">
        <f t="shared" si="5"/>
        <v>168.65522200000001</v>
      </c>
      <c r="S57" s="2"/>
      <c r="T57" s="2"/>
      <c r="U57" s="2"/>
      <c r="V57" s="2"/>
      <c r="W57" s="2"/>
      <c r="X57" s="2"/>
      <c r="Y57" s="2"/>
      <c r="Z57" s="2"/>
      <c r="AA57" s="2"/>
    </row>
    <row r="58" spans="2:27" s="9" customFormat="1" x14ac:dyDescent="0.3">
      <c r="B58" s="14" t="s">
        <v>49</v>
      </c>
      <c r="C58" s="15">
        <v>10</v>
      </c>
      <c r="D58" s="15">
        <v>200</v>
      </c>
      <c r="E58" s="16">
        <f t="shared" si="6"/>
        <v>326</v>
      </c>
      <c r="F58" s="17">
        <v>60</v>
      </c>
      <c r="G58" s="3">
        <v>1</v>
      </c>
      <c r="H58" s="3">
        <v>0</v>
      </c>
      <c r="I58" s="3">
        <f>G58+H58</f>
        <v>1</v>
      </c>
      <c r="J58" s="18">
        <f t="shared" si="2"/>
        <v>16.782608695652176</v>
      </c>
      <c r="K58" s="30">
        <f t="shared" si="3"/>
        <v>16.782608695652176</v>
      </c>
      <c r="L58" s="3">
        <v>0</v>
      </c>
      <c r="M58" s="3">
        <v>0</v>
      </c>
      <c r="N58" s="31">
        <f t="shared" si="4"/>
        <v>16.782599999999999</v>
      </c>
      <c r="O58" s="26">
        <f>N58*$C$6</f>
        <v>4.4473890000000003</v>
      </c>
      <c r="S58" s="8"/>
      <c r="T58" s="8"/>
      <c r="U58" s="8"/>
      <c r="V58" s="8"/>
      <c r="W58" s="8"/>
      <c r="X58" s="8"/>
      <c r="Y58" s="8"/>
      <c r="Z58" s="8"/>
      <c r="AA58" s="8"/>
    </row>
    <row r="59" spans="2:27" x14ac:dyDescent="0.3">
      <c r="B59" s="12" t="s">
        <v>50</v>
      </c>
      <c r="C59" s="5">
        <v>20</v>
      </c>
      <c r="D59" s="5">
        <v>400</v>
      </c>
      <c r="E59" s="13">
        <f t="shared" si="6"/>
        <v>1061</v>
      </c>
      <c r="F59" s="11">
        <v>0</v>
      </c>
      <c r="G59" s="2">
        <v>18</v>
      </c>
      <c r="H59" s="2">
        <v>0</v>
      </c>
      <c r="I59" s="2">
        <f t="shared" si="1"/>
        <v>18</v>
      </c>
      <c r="J59" s="7">
        <f t="shared" si="2"/>
        <v>46.130434782608695</v>
      </c>
      <c r="K59" s="29">
        <f t="shared" si="3"/>
        <v>830.3478260869565</v>
      </c>
      <c r="L59" s="2">
        <v>1</v>
      </c>
      <c r="M59" s="2">
        <v>0</v>
      </c>
      <c r="N59" s="31">
        <f t="shared" si="4"/>
        <v>831.34780000000001</v>
      </c>
      <c r="O59" s="26">
        <f t="shared" si="5"/>
        <v>220.30716700000002</v>
      </c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12" t="s">
        <v>51</v>
      </c>
      <c r="C60" s="5">
        <v>9</v>
      </c>
      <c r="D60" s="5">
        <v>125</v>
      </c>
      <c r="E60" s="13">
        <f t="shared" si="6"/>
        <v>194</v>
      </c>
      <c r="F60" s="11">
        <v>0</v>
      </c>
      <c r="G60" s="2">
        <v>23</v>
      </c>
      <c r="H60" s="2">
        <v>0</v>
      </c>
      <c r="I60" s="2">
        <f t="shared" si="1"/>
        <v>23</v>
      </c>
      <c r="J60" s="7">
        <f>(E60+F60)/$C$3</f>
        <v>8.4347826086956523</v>
      </c>
      <c r="K60" s="29">
        <f t="shared" si="3"/>
        <v>194</v>
      </c>
      <c r="L60" s="2">
        <v>0</v>
      </c>
      <c r="M60" s="2">
        <v>1</v>
      </c>
      <c r="N60" s="31">
        <f t="shared" si="4"/>
        <v>195</v>
      </c>
      <c r="O60" s="26">
        <f t="shared" si="5"/>
        <v>51.675000000000004</v>
      </c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12" t="s">
        <v>52</v>
      </c>
      <c r="C61" s="5">
        <v>3</v>
      </c>
      <c r="D61" s="5">
        <v>300</v>
      </c>
      <c r="E61" s="13">
        <f t="shared" si="6"/>
        <v>347</v>
      </c>
      <c r="F61" s="11">
        <v>0</v>
      </c>
      <c r="G61" s="2">
        <v>23</v>
      </c>
      <c r="H61" s="2">
        <v>0</v>
      </c>
      <c r="I61" s="2">
        <f t="shared" si="1"/>
        <v>23</v>
      </c>
      <c r="J61" s="7">
        <f t="shared" si="2"/>
        <v>15.086956521739131</v>
      </c>
      <c r="K61" s="29">
        <f t="shared" si="3"/>
        <v>347</v>
      </c>
      <c r="L61" s="2">
        <v>0</v>
      </c>
      <c r="M61" s="2">
        <v>0</v>
      </c>
      <c r="N61" s="31">
        <f t="shared" si="4"/>
        <v>347</v>
      </c>
      <c r="O61" s="26">
        <f t="shared" si="5"/>
        <v>91.954999999999998</v>
      </c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3">
      <c r="B62" s="12" t="s">
        <v>53</v>
      </c>
      <c r="C62" s="5">
        <v>12</v>
      </c>
      <c r="D62" s="5">
        <v>150</v>
      </c>
      <c r="E62" s="13">
        <f t="shared" si="6"/>
        <v>269</v>
      </c>
      <c r="F62" s="11">
        <v>0</v>
      </c>
      <c r="G62" s="2">
        <v>23</v>
      </c>
      <c r="H62" s="2">
        <v>0</v>
      </c>
      <c r="I62" s="2">
        <f t="shared" si="1"/>
        <v>23</v>
      </c>
      <c r="J62" s="7">
        <f t="shared" si="2"/>
        <v>11.695652173913043</v>
      </c>
      <c r="K62" s="29">
        <f t="shared" si="3"/>
        <v>269</v>
      </c>
      <c r="L62" s="2">
        <v>0</v>
      </c>
      <c r="M62" s="2">
        <v>0</v>
      </c>
      <c r="N62" s="31">
        <f t="shared" si="4"/>
        <v>269</v>
      </c>
      <c r="O62" s="26">
        <f t="shared" si="5"/>
        <v>71.284999999999997</v>
      </c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12" t="s">
        <v>54</v>
      </c>
      <c r="C63" s="5">
        <v>23</v>
      </c>
      <c r="D63" s="5">
        <v>500</v>
      </c>
      <c r="E63" s="13">
        <f t="shared" si="6"/>
        <v>1536</v>
      </c>
      <c r="F63" s="11">
        <v>0</v>
      </c>
      <c r="G63" s="2">
        <v>23</v>
      </c>
      <c r="H63" s="2">
        <v>0</v>
      </c>
      <c r="I63" s="2">
        <f t="shared" si="1"/>
        <v>23</v>
      </c>
      <c r="J63" s="7">
        <f t="shared" si="2"/>
        <v>66.782608695652172</v>
      </c>
      <c r="K63" s="29">
        <f t="shared" si="3"/>
        <v>1536</v>
      </c>
      <c r="L63" s="2">
        <v>0</v>
      </c>
      <c r="M63" s="2">
        <v>0</v>
      </c>
      <c r="N63" s="31">
        <f t="shared" si="4"/>
        <v>1536</v>
      </c>
      <c r="O63" s="26">
        <f t="shared" si="5"/>
        <v>407.04</v>
      </c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12" t="s">
        <v>55</v>
      </c>
      <c r="C64" s="5">
        <v>1</v>
      </c>
      <c r="D64" s="5">
        <v>375</v>
      </c>
      <c r="E64" s="13">
        <f t="shared" si="6"/>
        <v>394</v>
      </c>
      <c r="F64" s="11">
        <v>0</v>
      </c>
      <c r="G64" s="2">
        <v>22</v>
      </c>
      <c r="H64" s="2">
        <v>0</v>
      </c>
      <c r="I64" s="2">
        <f t="shared" si="1"/>
        <v>22</v>
      </c>
      <c r="J64" s="7">
        <f t="shared" si="2"/>
        <v>17.130434782608695</v>
      </c>
      <c r="K64" s="29">
        <f t="shared" si="3"/>
        <v>376.86956521739131</v>
      </c>
      <c r="L64" s="2">
        <v>0</v>
      </c>
      <c r="M64" s="2">
        <v>2</v>
      </c>
      <c r="N64" s="31">
        <f t="shared" si="4"/>
        <v>378.86959999999999</v>
      </c>
      <c r="O64" s="26">
        <f t="shared" si="5"/>
        <v>100.40044400000001</v>
      </c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12" t="s">
        <v>56</v>
      </c>
      <c r="C65" s="5">
        <v>8</v>
      </c>
      <c r="D65" s="5">
        <v>300</v>
      </c>
      <c r="E65" s="13">
        <f t="shared" si="6"/>
        <v>443</v>
      </c>
      <c r="F65" s="11">
        <v>0</v>
      </c>
      <c r="G65" s="2">
        <v>23</v>
      </c>
      <c r="H65" s="2">
        <v>0</v>
      </c>
      <c r="I65" s="2">
        <f t="shared" si="1"/>
        <v>23</v>
      </c>
      <c r="J65" s="7">
        <f t="shared" si="2"/>
        <v>19.260869565217391</v>
      </c>
      <c r="K65" s="29">
        <f t="shared" si="3"/>
        <v>443</v>
      </c>
      <c r="L65" s="2">
        <v>0</v>
      </c>
      <c r="M65" s="2">
        <v>0</v>
      </c>
      <c r="N65" s="31">
        <f t="shared" si="4"/>
        <v>443</v>
      </c>
      <c r="O65" s="26">
        <f t="shared" si="5"/>
        <v>117.39500000000001</v>
      </c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3">
      <c r="B66" s="12" t="s">
        <v>57</v>
      </c>
      <c r="C66" s="5">
        <v>27</v>
      </c>
      <c r="D66" s="5">
        <v>300</v>
      </c>
      <c r="E66" s="13">
        <f t="shared" si="6"/>
        <v>1120</v>
      </c>
      <c r="F66" s="11">
        <v>0</v>
      </c>
      <c r="G66" s="2">
        <v>23</v>
      </c>
      <c r="H66" s="2">
        <v>0</v>
      </c>
      <c r="I66" s="2">
        <f t="shared" si="1"/>
        <v>23</v>
      </c>
      <c r="J66" s="7">
        <f t="shared" si="2"/>
        <v>48.695652173913047</v>
      </c>
      <c r="K66" s="29">
        <f t="shared" si="3"/>
        <v>1120</v>
      </c>
      <c r="L66" s="2">
        <v>0</v>
      </c>
      <c r="M66" s="2">
        <v>0</v>
      </c>
      <c r="N66" s="31">
        <f t="shared" si="4"/>
        <v>1120</v>
      </c>
      <c r="O66" s="26">
        <f t="shared" si="5"/>
        <v>296.8</v>
      </c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3">
      <c r="B67" s="12" t="s">
        <v>58</v>
      </c>
      <c r="C67" s="5">
        <v>11</v>
      </c>
      <c r="D67" s="5">
        <v>150</v>
      </c>
      <c r="E67" s="13">
        <f t="shared" si="6"/>
        <v>257</v>
      </c>
      <c r="F67" s="11">
        <v>0</v>
      </c>
      <c r="G67" s="2">
        <v>23</v>
      </c>
      <c r="H67" s="2">
        <v>0</v>
      </c>
      <c r="I67" s="2">
        <f t="shared" si="1"/>
        <v>23</v>
      </c>
      <c r="J67" s="7">
        <f t="shared" si="2"/>
        <v>11.173913043478262</v>
      </c>
      <c r="K67" s="29">
        <f t="shared" si="3"/>
        <v>257</v>
      </c>
      <c r="L67" s="2">
        <v>0</v>
      </c>
      <c r="M67" s="2">
        <v>0</v>
      </c>
      <c r="N67" s="31">
        <f t="shared" si="4"/>
        <v>257</v>
      </c>
      <c r="O67" s="26">
        <f t="shared" si="5"/>
        <v>68.105000000000004</v>
      </c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3">
      <c r="B68" s="12" t="s">
        <v>59</v>
      </c>
      <c r="C68" s="5">
        <v>18</v>
      </c>
      <c r="D68" s="5">
        <v>325</v>
      </c>
      <c r="E68" s="13">
        <f t="shared" si="6"/>
        <v>782</v>
      </c>
      <c r="F68" s="11">
        <v>0</v>
      </c>
      <c r="G68" s="2">
        <v>23</v>
      </c>
      <c r="H68" s="2">
        <v>1</v>
      </c>
      <c r="I68" s="2">
        <f t="shared" si="1"/>
        <v>24</v>
      </c>
      <c r="J68" s="7">
        <f t="shared" si="2"/>
        <v>34</v>
      </c>
      <c r="K68" s="29">
        <f t="shared" si="3"/>
        <v>816</v>
      </c>
      <c r="L68" s="2">
        <v>0</v>
      </c>
      <c r="M68" s="2">
        <v>0</v>
      </c>
      <c r="N68" s="31">
        <f t="shared" si="4"/>
        <v>816</v>
      </c>
      <c r="O68" s="26">
        <f t="shared" si="5"/>
        <v>216.24</v>
      </c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3">
      <c r="B69" s="12" t="s">
        <v>60</v>
      </c>
      <c r="C69" s="5">
        <v>9</v>
      </c>
      <c r="D69" s="5">
        <v>500</v>
      </c>
      <c r="E69" s="13">
        <f t="shared" si="6"/>
        <v>776</v>
      </c>
      <c r="F69" s="11">
        <v>0</v>
      </c>
      <c r="G69" s="2">
        <v>18</v>
      </c>
      <c r="H69" s="2">
        <v>0</v>
      </c>
      <c r="I69" s="2">
        <f t="shared" si="1"/>
        <v>18</v>
      </c>
      <c r="J69" s="7">
        <f t="shared" si="2"/>
        <v>33.739130434782609</v>
      </c>
      <c r="K69" s="29">
        <f t="shared" si="3"/>
        <v>607.304347826087</v>
      </c>
      <c r="L69" s="2">
        <v>0</v>
      </c>
      <c r="M69" s="2">
        <v>0</v>
      </c>
      <c r="N69" s="31">
        <f t="shared" si="4"/>
        <v>607.30430000000001</v>
      </c>
      <c r="O69" s="26">
        <f t="shared" si="5"/>
        <v>160.93563950000001</v>
      </c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3">
      <c r="B70" s="12" t="s">
        <v>61</v>
      </c>
      <c r="C70" s="5">
        <v>15</v>
      </c>
      <c r="D70" s="5">
        <v>350</v>
      </c>
      <c r="E70" s="13">
        <f t="shared" si="6"/>
        <v>728</v>
      </c>
      <c r="F70" s="11">
        <v>0</v>
      </c>
      <c r="G70" s="2">
        <v>23</v>
      </c>
      <c r="H70" s="2">
        <v>0</v>
      </c>
      <c r="I70" s="2">
        <f t="shared" si="1"/>
        <v>23</v>
      </c>
      <c r="J70" s="7">
        <f t="shared" si="2"/>
        <v>31.652173913043477</v>
      </c>
      <c r="K70" s="29">
        <f t="shared" si="3"/>
        <v>728</v>
      </c>
      <c r="L70" s="2">
        <v>0</v>
      </c>
      <c r="M70" s="2">
        <v>0</v>
      </c>
      <c r="N70" s="31">
        <f t="shared" si="4"/>
        <v>728</v>
      </c>
      <c r="O70" s="26">
        <f t="shared" si="5"/>
        <v>192.92000000000002</v>
      </c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3">
      <c r="B71" s="12" t="s">
        <v>62</v>
      </c>
      <c r="C71" s="5">
        <v>25</v>
      </c>
      <c r="D71" s="5">
        <v>300</v>
      </c>
      <c r="E71" s="13">
        <f t="shared" si="6"/>
        <v>1016</v>
      </c>
      <c r="F71" s="11">
        <v>0</v>
      </c>
      <c r="G71" s="2">
        <v>23</v>
      </c>
      <c r="H71" s="2">
        <v>0</v>
      </c>
      <c r="I71" s="2">
        <f t="shared" si="1"/>
        <v>23</v>
      </c>
      <c r="J71" s="7">
        <f t="shared" si="2"/>
        <v>44.173913043478258</v>
      </c>
      <c r="K71" s="29">
        <f t="shared" si="3"/>
        <v>1015.9999999999999</v>
      </c>
      <c r="L71" s="2">
        <v>0</v>
      </c>
      <c r="M71" s="2">
        <v>1</v>
      </c>
      <c r="N71" s="31">
        <f t="shared" si="4"/>
        <v>1017</v>
      </c>
      <c r="O71" s="26">
        <f t="shared" si="5"/>
        <v>269.505</v>
      </c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3">
      <c r="B72" s="12" t="s">
        <v>63</v>
      </c>
      <c r="C72" s="5">
        <v>17</v>
      </c>
      <c r="D72" s="5">
        <v>375</v>
      </c>
      <c r="E72" s="13">
        <f t="shared" si="6"/>
        <v>860</v>
      </c>
      <c r="F72" s="11">
        <v>0</v>
      </c>
      <c r="G72" s="2">
        <v>23</v>
      </c>
      <c r="H72" s="2">
        <v>0</v>
      </c>
      <c r="I72" s="2">
        <f t="shared" si="1"/>
        <v>23</v>
      </c>
      <c r="J72" s="7">
        <f t="shared" si="2"/>
        <v>37.391304347826086</v>
      </c>
      <c r="K72" s="29">
        <f t="shared" si="3"/>
        <v>860</v>
      </c>
      <c r="L72" s="2">
        <v>0</v>
      </c>
      <c r="M72" s="2">
        <v>0</v>
      </c>
      <c r="N72" s="31">
        <f t="shared" si="4"/>
        <v>860</v>
      </c>
      <c r="O72" s="26">
        <f t="shared" si="5"/>
        <v>227.9</v>
      </c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3">
      <c r="B73" s="12" t="s">
        <v>64</v>
      </c>
      <c r="C73" s="5">
        <v>12</v>
      </c>
      <c r="D73" s="5">
        <v>450</v>
      </c>
      <c r="E73" s="13">
        <f t="shared" si="6"/>
        <v>808</v>
      </c>
      <c r="F73" s="11">
        <v>0</v>
      </c>
      <c r="G73" s="2">
        <v>23</v>
      </c>
      <c r="H73" s="2">
        <v>0</v>
      </c>
      <c r="I73" s="2">
        <f t="shared" si="1"/>
        <v>23</v>
      </c>
      <c r="J73" s="7">
        <f t="shared" si="2"/>
        <v>35.130434782608695</v>
      </c>
      <c r="K73" s="29">
        <f t="shared" si="3"/>
        <v>808</v>
      </c>
      <c r="L73" s="2">
        <v>0</v>
      </c>
      <c r="M73" s="2">
        <v>0</v>
      </c>
      <c r="N73" s="31">
        <f t="shared" si="4"/>
        <v>808</v>
      </c>
      <c r="O73" s="26">
        <f t="shared" si="5"/>
        <v>214.12</v>
      </c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3">
      <c r="B74" s="12" t="s">
        <v>65</v>
      </c>
      <c r="C74" s="5">
        <v>13</v>
      </c>
      <c r="D74" s="5">
        <v>325</v>
      </c>
      <c r="E74" s="13">
        <f t="shared" si="6"/>
        <v>613</v>
      </c>
      <c r="F74" s="11">
        <v>0</v>
      </c>
      <c r="G74" s="2">
        <v>23</v>
      </c>
      <c r="H74" s="2">
        <v>1</v>
      </c>
      <c r="I74" s="2">
        <f t="shared" si="1"/>
        <v>24</v>
      </c>
      <c r="J74" s="7">
        <f t="shared" si="2"/>
        <v>26.652173913043477</v>
      </c>
      <c r="K74" s="29">
        <f t="shared" si="3"/>
        <v>639.6521739130435</v>
      </c>
      <c r="L74" s="2">
        <v>0</v>
      </c>
      <c r="M74" s="2">
        <v>2</v>
      </c>
      <c r="N74" s="31">
        <f t="shared" si="4"/>
        <v>641.65219999999999</v>
      </c>
      <c r="O74" s="26">
        <f t="shared" si="5"/>
        <v>170.03783300000001</v>
      </c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3">
      <c r="B75" s="12" t="s">
        <v>66</v>
      </c>
      <c r="C75" s="5">
        <v>28</v>
      </c>
      <c r="D75" s="5">
        <v>125</v>
      </c>
      <c r="E75" s="13">
        <f t="shared" si="6"/>
        <v>490</v>
      </c>
      <c r="F75" s="11">
        <v>0</v>
      </c>
      <c r="G75" s="2">
        <v>23</v>
      </c>
      <c r="H75" s="2">
        <v>0</v>
      </c>
      <c r="I75" s="2">
        <f t="shared" ref="I75:I78" si="7">G75+H75</f>
        <v>23</v>
      </c>
      <c r="J75" s="7">
        <f t="shared" ref="J75:J78" si="8">(E75+F75)/$C$3</f>
        <v>21.304347826086957</v>
      </c>
      <c r="K75" s="29">
        <f t="shared" ref="K75:K78" si="9">J75*I75</f>
        <v>490</v>
      </c>
      <c r="L75" s="2">
        <v>0</v>
      </c>
      <c r="M75" s="2">
        <v>0</v>
      </c>
      <c r="N75" s="31">
        <f t="shared" ref="N75:N78" si="10">ROUND(K75+L75+M75, 4)</f>
        <v>490</v>
      </c>
      <c r="O75" s="26">
        <f t="shared" ref="O75:O78" si="11">N75*$C$6</f>
        <v>129.85</v>
      </c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3">
      <c r="B76" s="12" t="s">
        <v>67</v>
      </c>
      <c r="C76" s="5">
        <v>20</v>
      </c>
      <c r="D76" s="5">
        <v>375</v>
      </c>
      <c r="E76" s="13">
        <f t="shared" si="6"/>
        <v>995</v>
      </c>
      <c r="F76" s="11">
        <v>0</v>
      </c>
      <c r="G76" s="2">
        <v>23</v>
      </c>
      <c r="H76" s="2">
        <v>0</v>
      </c>
      <c r="I76" s="2">
        <f t="shared" si="7"/>
        <v>23</v>
      </c>
      <c r="J76" s="7">
        <f t="shared" si="8"/>
        <v>43.260869565217391</v>
      </c>
      <c r="K76" s="29">
        <f t="shared" si="9"/>
        <v>995</v>
      </c>
      <c r="L76" s="2">
        <v>0</v>
      </c>
      <c r="M76" s="2">
        <v>0</v>
      </c>
      <c r="N76" s="31">
        <f t="shared" si="10"/>
        <v>995</v>
      </c>
      <c r="O76" s="26">
        <f t="shared" si="11"/>
        <v>263.67500000000001</v>
      </c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3">
      <c r="B77" s="12" t="s">
        <v>68</v>
      </c>
      <c r="C77" s="5">
        <v>22</v>
      </c>
      <c r="D77" s="5">
        <v>300</v>
      </c>
      <c r="E77" s="13">
        <f t="shared" si="6"/>
        <v>878</v>
      </c>
      <c r="F77" s="11">
        <v>0</v>
      </c>
      <c r="G77" s="2">
        <v>23</v>
      </c>
      <c r="H77" s="2">
        <v>0</v>
      </c>
      <c r="I77" s="2">
        <f t="shared" si="7"/>
        <v>23</v>
      </c>
      <c r="J77" s="7">
        <f t="shared" si="8"/>
        <v>38.173913043478258</v>
      </c>
      <c r="K77" s="29">
        <f t="shared" si="9"/>
        <v>877.99999999999989</v>
      </c>
      <c r="L77" s="2">
        <v>0</v>
      </c>
      <c r="M77" s="2">
        <v>1</v>
      </c>
      <c r="N77" s="31">
        <f t="shared" si="10"/>
        <v>879</v>
      </c>
      <c r="O77" s="26">
        <f t="shared" si="11"/>
        <v>232.935</v>
      </c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3">
      <c r="B78" s="12" t="s">
        <v>69</v>
      </c>
      <c r="C78" s="5">
        <v>15</v>
      </c>
      <c r="D78" s="5">
        <v>250</v>
      </c>
      <c r="E78" s="13">
        <f t="shared" si="6"/>
        <v>520</v>
      </c>
      <c r="F78" s="11">
        <v>0</v>
      </c>
      <c r="G78" s="2">
        <v>23</v>
      </c>
      <c r="H78" s="2">
        <v>0</v>
      </c>
      <c r="I78" s="2">
        <f t="shared" si="7"/>
        <v>23</v>
      </c>
      <c r="J78" s="7">
        <f t="shared" si="8"/>
        <v>22.608695652173914</v>
      </c>
      <c r="K78" s="29">
        <f t="shared" si="9"/>
        <v>520</v>
      </c>
      <c r="L78" s="2">
        <v>0</v>
      </c>
      <c r="M78" s="2">
        <v>0</v>
      </c>
      <c r="N78" s="31">
        <f t="shared" si="10"/>
        <v>520</v>
      </c>
      <c r="O78" s="26">
        <f t="shared" si="11"/>
        <v>137.80000000000001</v>
      </c>
      <c r="S78" s="2"/>
      <c r="T78" s="2"/>
      <c r="U78" s="2"/>
      <c r="V78" s="2"/>
      <c r="W78" s="2"/>
      <c r="X78" s="2"/>
      <c r="Y78" s="2"/>
      <c r="Z78" s="2"/>
      <c r="AA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Multiple Payroll (index-based)</vt:lpstr>
      <vt:lpstr>Multiple Payroll (30,000)</vt:lpstr>
      <vt:lpstr>Multiple Payroll (single day)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2025-04-24T16:51:56Z</dcterms:created>
  <dcterms:modified xsi:type="dcterms:W3CDTF">2025-05-29T10:40:30Z</dcterms:modified>
</cp:coreProperties>
</file>