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email\excel\"/>
    </mc:Choice>
  </mc:AlternateContent>
  <xr:revisionPtr revIDLastSave="0" documentId="13_ncr:1_{F315B366-7F55-4450-905E-83FD99BFAC23}" xr6:coauthVersionLast="47" xr6:coauthVersionMax="47" xr10:uidLastSave="{00000000-0000-0000-0000-000000000000}"/>
  <bookViews>
    <workbookView xWindow="5115" yWindow="3015" windowWidth="15375" windowHeight="7785" xr2:uid="{ABCE61B5-E8A9-4C06-966F-530A3F8EE3D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definedNames>
    <definedName name="_xlchart.v1.3" hidden="1">Sheet6!$D$4:$D$12</definedName>
    <definedName name="_xlchart.v1.4" hidden="1">Sheet6!$E$3</definedName>
    <definedName name="_xlchart.v1.5" hidden="1">Sheet6!$E$4:$E$12</definedName>
    <definedName name="_xlchart.v1.6" hidden="1">Sheet6!$D$4:$D$12</definedName>
    <definedName name="_xlchart.v1.7" hidden="1">Sheet6!$E$3</definedName>
    <definedName name="_xlchart.v1.8" hidden="1">Sheet6!$E$4:$E$12</definedName>
    <definedName name="_xlchart.v2.0" hidden="1">Sheet9!$D$4:$D$6</definedName>
    <definedName name="_xlchart.v2.1" hidden="1">Sheet9!$E$3</definedName>
    <definedName name="_xlchart.v2.10" hidden="1">Sheet9!$E$3</definedName>
    <definedName name="_xlchart.v2.11" hidden="1">Sheet9!$E$4:$E$6</definedName>
    <definedName name="_xlchart.v2.2" hidden="1">Sheet9!$E$4:$E$6</definedName>
    <definedName name="_xlchart.v2.9" hidden="1">Sheet9!$D$4:$D$6</definedName>
    <definedName name="Slicer_Department">#N/A</definedName>
    <definedName name="Slicer_Education_Field2">#N/A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9" l="1"/>
  <c r="D6" i="9"/>
  <c r="D4" i="9"/>
  <c r="D5" i="6"/>
  <c r="D6" i="6"/>
  <c r="D7" i="6"/>
  <c r="D8" i="6"/>
  <c r="D9" i="6"/>
  <c r="D10" i="6"/>
  <c r="D11" i="6"/>
  <c r="D12" i="6"/>
  <c r="D4" i="6"/>
  <c r="C7" i="3"/>
  <c r="E11" i="6"/>
  <c r="E8" i="6"/>
  <c r="E4" i="6"/>
  <c r="B9" i="3"/>
  <c r="E5" i="9"/>
  <c r="E12" i="6"/>
  <c r="E7" i="6"/>
  <c r="E9" i="6"/>
  <c r="B7" i="3"/>
  <c r="E6" i="6"/>
  <c r="E4" i="9"/>
  <c r="B9" i="4"/>
  <c r="E10" i="6"/>
  <c r="A7" i="3"/>
  <c r="B8" i="4"/>
  <c r="E6" i="9"/>
  <c r="E5" i="6"/>
  <c r="C8" i="4" l="1"/>
  <c r="C9" i="4"/>
  <c r="C9" i="3"/>
  <c r="B10" i="3"/>
  <c r="C10" i="3" s="1"/>
  <c r="D7" i="3"/>
  <c r="E7" i="3"/>
</calcChain>
</file>

<file path=xl/sharedStrings.xml><?xml version="1.0" encoding="utf-8"?>
<sst xmlns="http://schemas.openxmlformats.org/spreadsheetml/2006/main" count="19218" uniqueCount="1575">
  <si>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</si>
  <si>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</si>
  <si>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</si>
  <si>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</si>
  <si>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</si>
  <si>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</si>
  <si>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</si>
  <si>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</si>
  <si>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</si>
  <si>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</si>
  <si>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</si>
  <si>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</si>
  <si>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</si>
  <si>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</si>
  <si>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</si>
  <si>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</si>
  <si>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</si>
  <si>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</si>
  <si>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</si>
  <si>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</si>
  <si>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</si>
  <si>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</si>
  <si>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</si>
  <si>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</si>
  <si>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</si>
  <si>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</si>
  <si>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</si>
  <si>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</si>
  <si>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</si>
  <si>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</si>
  <si>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</si>
  <si>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</si>
  <si>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</si>
  <si>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</si>
  <si>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</si>
  <si>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</si>
  <si>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</si>
  <si>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</si>
  <si>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</si>
  <si>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</si>
  <si>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</si>
  <si>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</si>
  <si>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</si>
  <si>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</si>
  <si>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</si>
  <si>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</si>
  <si>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</si>
  <si>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</si>
  <si>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</si>
  <si>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</si>
  <si>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</si>
  <si>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</si>
  <si>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</si>
  <si>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</si>
  <si>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</si>
  <si>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</si>
  <si>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</si>
  <si>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</si>
  <si>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</si>
  <si>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</si>
  <si>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</si>
  <si>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</si>
  <si>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</si>
  <si>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</si>
  <si>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</si>
  <si>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</si>
  <si>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</si>
  <si>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</si>
  <si>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</si>
  <si>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</si>
  <si>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</si>
  <si>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</si>
  <si>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</si>
  <si>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</si>
  <si>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</si>
  <si>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</si>
  <si>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</si>
  <si>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</si>
  <si>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</si>
  <si>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</si>
  <si>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</si>
  <si>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</si>
  <si>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</si>
  <si>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</si>
  <si>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</si>
  <si>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</si>
  <si>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</si>
  <si>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</si>
  <si>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</si>
  <si>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</si>
  <si>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</si>
  <si>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</si>
  <si>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</si>
  <si>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</si>
  <si>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</si>
  <si>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</si>
  <si>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</si>
  <si>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</si>
  <si>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</si>
  <si>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</si>
  <si>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</si>
  <si>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</si>
  <si>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</si>
  <si>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</si>
  <si>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</si>
  <si>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</si>
  <si>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</si>
  <si>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</si>
  <si>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</si>
  <si>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</si>
  <si>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</si>
  <si>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</si>
  <si>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</si>
  <si>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</si>
  <si>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</si>
  <si>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</si>
  <si>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</si>
  <si>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</si>
  <si>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</si>
  <si>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</si>
  <si>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</si>
  <si>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</si>
  <si>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</si>
  <si>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</si>
  <si>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</si>
  <si>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</si>
  <si>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</si>
  <si>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</si>
  <si>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</si>
  <si>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</si>
  <si>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</si>
  <si>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</si>
  <si>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</si>
  <si>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</si>
  <si>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</si>
  <si>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</si>
  <si>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</si>
  <si>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</si>
  <si>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</si>
  <si>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</si>
  <si>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</si>
  <si>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</si>
  <si>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</si>
  <si>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</si>
  <si>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</si>
  <si>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</si>
  <si>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</si>
  <si>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</si>
  <si>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</si>
  <si>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</si>
  <si>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</si>
  <si>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</si>
  <si>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</si>
  <si>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</si>
  <si>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</si>
  <si>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</si>
  <si>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</si>
  <si>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</si>
  <si>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</si>
  <si>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</si>
  <si>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</si>
  <si>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</si>
  <si>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</si>
  <si>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</si>
  <si>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</si>
  <si>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</si>
  <si>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</si>
  <si>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</si>
  <si>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</si>
  <si>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</si>
  <si>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</si>
  <si>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</si>
  <si>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</si>
  <si>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</si>
  <si>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</si>
  <si>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</si>
  <si>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</si>
  <si>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</si>
  <si>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</si>
  <si>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</si>
  <si>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</si>
  <si>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</si>
  <si>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</si>
  <si>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</si>
  <si>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</si>
  <si>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</si>
  <si>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</si>
  <si>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</si>
  <si>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</si>
  <si>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</si>
  <si>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</si>
  <si>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</si>
  <si>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</si>
  <si>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</si>
  <si>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</si>
  <si>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</si>
  <si>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</si>
  <si>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</si>
  <si>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</si>
  <si>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</si>
  <si>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</si>
  <si>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</si>
  <si>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</si>
  <si>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</si>
  <si>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</si>
  <si>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</si>
  <si>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</si>
  <si>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</si>
  <si>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</si>
  <si>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</si>
  <si>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</si>
  <si>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</si>
  <si>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</si>
  <si>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</si>
  <si>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</si>
  <si>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</si>
  <si>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</si>
  <si>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</si>
  <si>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</si>
  <si>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</si>
  <si>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</si>
  <si>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</si>
  <si>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</si>
  <si>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</si>
  <si>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</si>
  <si>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</si>
  <si>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</si>
  <si>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</si>
  <si>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</si>
  <si>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</si>
  <si>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</si>
  <si>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</si>
  <si>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</si>
  <si>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</si>
  <si>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</si>
  <si>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</si>
  <si>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</si>
  <si>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</si>
  <si>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</si>
  <si>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</si>
  <si>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</si>
  <si>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</si>
  <si>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</si>
  <si>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</si>
  <si>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</si>
  <si>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</si>
  <si>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</si>
  <si>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</si>
  <si>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</si>
  <si>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</si>
  <si>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</si>
  <si>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</si>
  <si>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</si>
  <si>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</si>
  <si>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</si>
  <si>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</si>
  <si>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</si>
  <si>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</si>
  <si>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</si>
  <si>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</si>
  <si>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</si>
  <si>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</si>
  <si>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</si>
  <si>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</si>
  <si>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</si>
  <si>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</si>
  <si>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</si>
  <si>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</si>
  <si>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</si>
  <si>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</si>
  <si>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</si>
  <si>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</si>
  <si>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</si>
  <si>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</si>
  <si>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</si>
  <si>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</si>
  <si>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</si>
  <si>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</si>
  <si>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</si>
  <si>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</si>
  <si>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</si>
  <si>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</si>
  <si>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</si>
  <si>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</si>
  <si>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</si>
  <si>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</si>
  <si>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</si>
  <si>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</si>
  <si>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</si>
  <si>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</si>
  <si>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</si>
  <si>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</si>
  <si>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</si>
  <si>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</si>
  <si>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</si>
  <si>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</si>
  <si>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</si>
  <si>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</si>
  <si>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</si>
  <si>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</si>
  <si>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</si>
  <si>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</si>
  <si>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</si>
  <si>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</si>
  <si>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</si>
  <si>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</si>
  <si>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</si>
  <si>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</si>
  <si>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</si>
  <si>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</si>
  <si>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</si>
  <si>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</si>
  <si>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</si>
  <si>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</si>
  <si>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</si>
  <si>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</si>
  <si>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</si>
  <si>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</si>
  <si>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</si>
  <si>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</si>
  <si>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</si>
  <si>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</si>
  <si>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</si>
  <si>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</si>
  <si>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</si>
  <si>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</si>
  <si>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</si>
  <si>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</si>
  <si>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</si>
  <si>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</si>
  <si>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</si>
  <si>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</si>
  <si>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</si>
  <si>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</si>
  <si>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</si>
  <si>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</si>
  <si>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</si>
  <si>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</si>
  <si>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</si>
  <si>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</si>
  <si>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</si>
  <si>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</si>
  <si>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</si>
  <si>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</si>
  <si>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</si>
  <si>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</si>
  <si>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</si>
  <si>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</si>
  <si>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</si>
  <si>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</si>
  <si>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</si>
  <si>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</si>
  <si>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</si>
  <si>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</si>
  <si>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</si>
  <si>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</si>
  <si>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</si>
  <si>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</si>
  <si>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</si>
  <si>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</si>
  <si>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</si>
  <si>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</si>
  <si>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</si>
  <si>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</si>
  <si>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</si>
  <si>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</si>
  <si>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</si>
  <si>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</si>
  <si>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</si>
  <si>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</si>
  <si>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</si>
  <si>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</si>
  <si>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</si>
  <si>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</si>
  <si>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</si>
  <si>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</si>
  <si>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</si>
  <si>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</si>
  <si>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</si>
  <si>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</si>
  <si>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</si>
  <si>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</si>
  <si>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</si>
  <si>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</si>
  <si>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</si>
  <si>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</si>
  <si>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</si>
  <si>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</si>
  <si>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</si>
  <si>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</si>
  <si>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</si>
  <si>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</si>
  <si>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</si>
  <si>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</si>
  <si>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</si>
  <si>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</si>
  <si>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</si>
  <si>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</si>
  <si>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</si>
  <si>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</si>
  <si>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</si>
  <si>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</si>
  <si>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</si>
  <si>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</si>
  <si>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</si>
  <si>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</si>
  <si>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</si>
  <si>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</si>
  <si>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</si>
  <si>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</si>
  <si>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</si>
  <si>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</si>
  <si>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</si>
  <si>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</si>
  <si>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</si>
  <si>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</si>
  <si>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</si>
  <si>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</si>
  <si>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</si>
  <si>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</si>
  <si>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</si>
  <si>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</si>
  <si>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</si>
  <si>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</si>
  <si>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</si>
  <si>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</si>
  <si>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</si>
  <si>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</si>
  <si>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</si>
  <si>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</si>
  <si>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</si>
  <si>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</si>
  <si>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</si>
  <si>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</si>
  <si>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</si>
  <si>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</si>
  <si>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</si>
  <si>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</si>
  <si>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</si>
  <si>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</si>
  <si>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</si>
  <si>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</si>
  <si>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</si>
  <si>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</si>
  <si>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</si>
  <si>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</si>
  <si>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</si>
  <si>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</si>
  <si>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</si>
  <si>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</si>
  <si>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</si>
  <si>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</si>
  <si>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</si>
  <si>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</si>
  <si>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</si>
  <si>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</si>
  <si>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</si>
  <si>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</si>
  <si>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</si>
  <si>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</si>
  <si>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</si>
  <si>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</si>
  <si>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</si>
  <si>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</si>
  <si>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</si>
  <si>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</si>
  <si>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</si>
  <si>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</si>
  <si>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</si>
  <si>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</si>
  <si>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</si>
  <si>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</si>
  <si>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</si>
  <si>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</si>
  <si>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</si>
  <si>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</si>
  <si>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</si>
  <si>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</si>
  <si>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</si>
  <si>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</si>
  <si>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</si>
  <si>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</si>
  <si>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</si>
  <si>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</si>
  <si>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</si>
  <si>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</si>
  <si>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</si>
  <si>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</si>
  <si>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</si>
  <si>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</si>
  <si>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</si>
  <si>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</si>
  <si>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</si>
  <si>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</si>
  <si>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</si>
  <si>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</si>
  <si>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</si>
  <si>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</si>
  <si>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</si>
  <si>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</si>
  <si>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</si>
  <si>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</si>
  <si>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</si>
  <si>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</si>
  <si>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</si>
  <si>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</si>
  <si>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</si>
  <si>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</si>
  <si>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</si>
  <si>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</si>
  <si>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</si>
  <si>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</si>
  <si>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</si>
  <si>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</si>
  <si>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</si>
  <si>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</si>
  <si>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</si>
  <si>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</si>
  <si>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</si>
  <si>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</si>
  <si>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</si>
  <si>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</si>
  <si>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</si>
  <si>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</si>
  <si>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</si>
  <si>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</si>
  <si>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</si>
  <si>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</si>
  <si>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</si>
  <si>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</si>
  <si>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</si>
  <si>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</si>
  <si>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</si>
  <si>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</si>
  <si>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</si>
  <si>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</si>
  <si>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</si>
  <si>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</si>
  <si>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</si>
  <si>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</si>
  <si>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</si>
  <si>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</si>
  <si>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</si>
  <si>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</si>
  <si>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</si>
  <si>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</si>
  <si>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</si>
  <si>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</si>
  <si>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</si>
  <si>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</si>
  <si>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</si>
  <si>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</si>
  <si>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</si>
  <si>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</si>
  <si>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</si>
  <si>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</si>
  <si>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</si>
  <si>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</si>
  <si>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</si>
  <si>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</si>
  <si>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</si>
  <si>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</si>
  <si>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</si>
  <si>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</si>
  <si>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</si>
  <si>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</si>
  <si>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</si>
  <si>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</si>
  <si>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</si>
  <si>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</si>
  <si>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</si>
  <si>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</si>
  <si>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</si>
  <si>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</si>
  <si>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</si>
  <si>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</si>
  <si>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</si>
  <si>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</si>
  <si>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</si>
  <si>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</si>
  <si>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</si>
  <si>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</si>
  <si>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</si>
  <si>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</si>
  <si>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</si>
  <si>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</si>
  <si>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</si>
  <si>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</si>
  <si>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</si>
  <si>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</si>
  <si>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</si>
  <si>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</si>
  <si>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</si>
  <si>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</si>
  <si>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</si>
  <si>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</si>
  <si>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</si>
  <si>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</si>
  <si>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</si>
  <si>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</si>
  <si>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</si>
  <si>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</si>
  <si>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</si>
  <si>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</si>
  <si>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</si>
  <si>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</si>
  <si>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</si>
  <si>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</si>
  <si>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</si>
  <si>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</si>
  <si>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</si>
  <si>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</si>
  <si>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</si>
  <si>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</si>
  <si>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</si>
  <si>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</si>
  <si>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</si>
  <si>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</si>
  <si>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</si>
  <si>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</si>
  <si>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</si>
  <si>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</si>
  <si>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</si>
  <si>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</si>
  <si>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</si>
  <si>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</si>
  <si>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</si>
  <si>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</si>
  <si>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</si>
  <si>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</si>
  <si>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</si>
  <si>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</si>
  <si>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</si>
  <si>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</si>
  <si>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</si>
  <si>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</si>
  <si>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</si>
  <si>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</si>
  <si>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</si>
  <si>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</si>
  <si>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</si>
  <si>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</si>
  <si>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</si>
  <si>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</si>
  <si>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</si>
  <si>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</si>
  <si>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</si>
  <si>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</si>
  <si>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</si>
  <si>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</si>
  <si>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</si>
  <si>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</si>
  <si>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</si>
  <si>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</si>
  <si>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</si>
  <si>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</si>
  <si>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</si>
  <si>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</si>
  <si>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</si>
  <si>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</si>
  <si>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</si>
  <si>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</si>
  <si>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</si>
  <si>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</si>
  <si>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</si>
  <si>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</si>
  <si>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</si>
  <si>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</si>
  <si>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</si>
  <si>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</si>
  <si>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</si>
  <si>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</si>
  <si>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</si>
  <si>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</si>
  <si>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</si>
  <si>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</si>
  <si>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</si>
  <si>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</si>
  <si>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</si>
  <si>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</si>
  <si>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</si>
  <si>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</si>
  <si>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</si>
  <si>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</si>
  <si>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</si>
  <si>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</si>
  <si>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</si>
  <si>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</si>
  <si>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</si>
  <si>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</si>
  <si>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</si>
  <si>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</si>
  <si>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</si>
  <si>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</si>
  <si>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</si>
  <si>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</si>
  <si>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</si>
  <si>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</si>
  <si>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</si>
  <si>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</si>
  <si>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</si>
  <si>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</si>
  <si>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</si>
  <si>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</si>
  <si>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</si>
  <si>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</si>
  <si>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</si>
  <si>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</si>
  <si>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</si>
  <si>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</si>
  <si>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</si>
  <si>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</si>
  <si>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</si>
  <si>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</si>
  <si>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</si>
  <si>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</si>
  <si>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</si>
  <si>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</si>
  <si>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</si>
  <si>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</si>
  <si>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</si>
  <si>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</si>
  <si>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</si>
  <si>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</si>
  <si>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</si>
  <si>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</si>
  <si>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</si>
  <si>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</si>
  <si>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</si>
  <si>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</si>
  <si>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</si>
  <si>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</si>
  <si>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</si>
  <si>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</si>
  <si>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</si>
  <si>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</si>
  <si>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</si>
  <si>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</si>
  <si>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</si>
  <si>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</si>
  <si>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</si>
  <si>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</si>
  <si>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</si>
  <si>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</si>
  <si>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</si>
  <si>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</si>
  <si>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</si>
  <si>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</si>
  <si>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</si>
  <si>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</si>
  <si>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</si>
  <si>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</si>
  <si>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</si>
  <si>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</si>
  <si>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</si>
  <si>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</si>
  <si>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</si>
  <si>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</si>
  <si>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</si>
  <si>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</si>
  <si>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</si>
  <si>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</si>
  <si>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</si>
  <si>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</si>
  <si>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</si>
  <si>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</si>
  <si>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</si>
  <si>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</si>
  <si>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</si>
  <si>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</si>
  <si>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</si>
  <si>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</si>
  <si>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</si>
  <si>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</si>
  <si>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</si>
  <si>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</si>
  <si>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</si>
  <si>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</si>
  <si>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</si>
  <si>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</si>
  <si>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</si>
  <si>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</si>
  <si>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</si>
  <si>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</si>
  <si>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</si>
  <si>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</si>
  <si>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</si>
  <si>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</si>
  <si>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</si>
  <si>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</si>
  <si>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</si>
  <si>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</si>
  <si>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</si>
  <si>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</si>
  <si>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</si>
  <si>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</si>
  <si>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</si>
  <si>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</si>
  <si>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</si>
  <si>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</si>
  <si>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</si>
  <si>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</si>
  <si>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</si>
  <si>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</si>
  <si>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</si>
  <si>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</si>
  <si>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</si>
  <si>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</si>
  <si>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</si>
  <si>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</si>
  <si>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</si>
  <si>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</si>
  <si>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</si>
  <si>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</si>
  <si>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</si>
  <si>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</si>
  <si>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</si>
  <si>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</si>
  <si>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</si>
  <si>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</si>
  <si>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</si>
  <si>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</si>
  <si>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</si>
  <si>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</si>
  <si>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</si>
  <si>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</si>
  <si>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</si>
  <si>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</si>
  <si>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</si>
  <si>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</si>
  <si>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</si>
  <si>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</si>
  <si>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</si>
  <si>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</si>
  <si>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</si>
  <si>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</si>
  <si>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</si>
  <si>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</si>
  <si>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</si>
  <si>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</si>
  <si>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</si>
  <si>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</si>
  <si>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</si>
  <si>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</si>
  <si>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</si>
  <si>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</si>
  <si>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</si>
  <si>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</si>
  <si>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</si>
  <si>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</si>
  <si>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</si>
  <si>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</si>
  <si>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</si>
  <si>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</si>
  <si>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</si>
  <si>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</si>
  <si>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</si>
  <si>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</si>
  <si>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</si>
  <si>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</si>
  <si>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</si>
  <si>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</si>
  <si>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</si>
  <si>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</si>
  <si>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</si>
  <si>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</si>
  <si>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</si>
  <si>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</si>
  <si>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</si>
  <si>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</si>
  <si>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</si>
  <si>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</si>
  <si>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</si>
  <si>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</si>
  <si>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</si>
  <si>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</si>
  <si>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</si>
  <si>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</si>
  <si>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</si>
  <si>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</si>
  <si>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</si>
  <si>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</si>
  <si>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</si>
  <si>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</si>
  <si>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</si>
  <si>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</si>
  <si>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</si>
  <si>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</si>
  <si>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</si>
  <si>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</si>
  <si>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</si>
  <si>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</si>
  <si>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</si>
  <si>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</si>
  <si>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</si>
  <si>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</si>
  <si>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</si>
  <si>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</si>
  <si>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</si>
  <si>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</si>
  <si>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</si>
  <si>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</si>
  <si>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</si>
  <si>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</si>
  <si>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</si>
  <si>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</si>
  <si>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</si>
  <si>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</si>
  <si>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</si>
  <si>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</si>
  <si>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</si>
  <si>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</si>
  <si>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</si>
  <si>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</si>
  <si>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</si>
  <si>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</si>
  <si>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</si>
  <si>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</si>
  <si>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</si>
  <si>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</si>
  <si>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</si>
  <si>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</si>
  <si>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</si>
  <si>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</si>
  <si>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</si>
  <si>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</si>
  <si>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</si>
  <si>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</si>
  <si>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</si>
  <si>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</si>
  <si>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</si>
  <si>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</si>
  <si>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</si>
  <si>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</si>
  <si>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</si>
  <si>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</si>
  <si>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</si>
  <si>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</si>
  <si>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</si>
  <si>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</si>
  <si>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</si>
  <si>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</si>
  <si>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</si>
  <si>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</si>
  <si>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</si>
  <si>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</si>
  <si>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</si>
  <si>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</si>
  <si>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</si>
  <si>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</si>
  <si>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</si>
  <si>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</si>
  <si>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</si>
  <si>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</si>
  <si>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</si>
  <si>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</si>
  <si>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</si>
  <si>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</si>
  <si>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</si>
  <si>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</si>
  <si>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</si>
  <si>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</si>
  <si>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</si>
  <si>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</si>
  <si>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</si>
  <si>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</si>
  <si>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</si>
  <si>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</si>
  <si>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</si>
  <si>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</si>
  <si>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</si>
  <si>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</si>
  <si>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</si>
  <si>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</si>
  <si>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</si>
  <si>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</si>
  <si>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</si>
  <si>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</si>
  <si>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</si>
  <si>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</si>
  <si>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</si>
  <si>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</si>
  <si>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</si>
  <si>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</si>
  <si>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</si>
  <si>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</si>
  <si>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</si>
  <si>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</si>
  <si>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</si>
  <si>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</si>
  <si>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</si>
  <si>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</si>
  <si>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</si>
  <si>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</si>
  <si>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</si>
  <si>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</si>
  <si>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</si>
  <si>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</si>
  <si>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</si>
  <si>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</si>
  <si>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</si>
  <si>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</si>
  <si>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</si>
  <si>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</si>
  <si>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</si>
  <si>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</si>
  <si>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</si>
  <si>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</si>
  <si>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</si>
  <si>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</si>
  <si>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</si>
  <si>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</si>
  <si>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</si>
  <si>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</si>
  <si>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</si>
  <si>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</si>
  <si>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</si>
  <si>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</si>
  <si>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</si>
  <si>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</si>
  <si>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</si>
  <si>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</si>
  <si>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</si>
  <si>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</si>
  <si>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</si>
  <si>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</si>
  <si>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</si>
  <si>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</si>
  <si>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</si>
  <si>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</si>
  <si>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</si>
  <si>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</si>
  <si>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</si>
  <si>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</si>
  <si>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</si>
  <si>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</si>
  <si>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</si>
  <si>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</si>
  <si>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</si>
  <si>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</si>
  <si>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</si>
  <si>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</si>
  <si>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</si>
  <si>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</si>
  <si>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</si>
  <si>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</si>
  <si>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</si>
  <si>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</si>
  <si>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</si>
  <si>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</si>
  <si>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</si>
  <si>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</si>
  <si>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</si>
  <si>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</si>
  <si>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</si>
  <si>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</si>
  <si>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</si>
  <si>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</si>
  <si>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</si>
  <si>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</si>
  <si>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</si>
  <si>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</si>
  <si>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</si>
  <si>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</si>
  <si>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</si>
  <si>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</si>
  <si>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</si>
  <si>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</si>
  <si>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</si>
  <si>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</si>
  <si>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</si>
  <si>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</si>
  <si>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</si>
  <si>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</si>
  <si>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</si>
  <si>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</si>
  <si>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</si>
  <si>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</si>
  <si>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</si>
  <si>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</si>
  <si>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</si>
  <si>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</si>
  <si>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</si>
  <si>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</si>
  <si>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</si>
  <si>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</si>
  <si>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</si>
  <si>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</si>
  <si>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</si>
  <si>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</si>
  <si>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</si>
  <si>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</si>
  <si>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</si>
  <si>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</si>
  <si>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</si>
  <si>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</si>
  <si>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</si>
  <si>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</si>
  <si>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</si>
  <si>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</si>
  <si>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</si>
  <si>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</si>
  <si>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</si>
  <si>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</si>
  <si>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</si>
  <si>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</si>
  <si>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</si>
  <si>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</si>
  <si>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</si>
  <si>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</si>
  <si>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</si>
  <si>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</si>
  <si>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</si>
  <si>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</si>
  <si>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</si>
  <si>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</si>
  <si>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</si>
  <si>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</si>
  <si>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</si>
  <si>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</si>
  <si>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</si>
  <si>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</si>
  <si>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</si>
  <si>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</si>
  <si>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</si>
  <si>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</si>
  <si>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</si>
  <si>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</si>
  <si>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</si>
  <si>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</si>
  <si>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</si>
  <si>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</si>
  <si>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</si>
  <si>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</si>
  <si>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</si>
  <si>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</si>
  <si>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</si>
  <si>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</si>
  <si>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</si>
  <si>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</si>
  <si>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</si>
  <si>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</si>
  <si>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</si>
  <si>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</si>
  <si>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</si>
  <si>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</si>
  <si>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</si>
  <si>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</si>
  <si>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</si>
  <si>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</si>
  <si>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</si>
  <si>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</si>
  <si>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</si>
  <si>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</si>
  <si>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</si>
  <si>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</si>
  <si>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</si>
  <si>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</si>
  <si>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</si>
  <si>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</si>
  <si>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</si>
  <si>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</si>
  <si>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</si>
  <si>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</si>
  <si>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</si>
  <si>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</si>
  <si>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</si>
  <si>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</si>
  <si>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</si>
  <si>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</si>
  <si>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</si>
  <si>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</si>
  <si>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</si>
  <si>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</si>
  <si>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</si>
  <si>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</si>
  <si>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</si>
  <si>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</si>
  <si>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</si>
  <si>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</si>
  <si>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</si>
  <si>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</si>
  <si>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</si>
  <si>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</si>
  <si>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</si>
  <si>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</si>
  <si>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</si>
  <si>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</si>
  <si>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</si>
  <si>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</si>
  <si>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</si>
  <si>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</si>
  <si>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</si>
  <si>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</si>
  <si>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</si>
  <si>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</si>
  <si>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</si>
  <si>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</si>
  <si>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</si>
  <si>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</si>
  <si>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</si>
  <si>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</si>
  <si>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</si>
  <si>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</si>
  <si>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</si>
  <si>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</si>
  <si>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</si>
  <si>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</si>
  <si>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</si>
  <si>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</si>
  <si>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</si>
  <si>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</si>
  <si>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</si>
  <si>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</si>
  <si>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</si>
  <si>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</si>
  <si>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</si>
  <si>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</si>
  <si>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</si>
  <si>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</si>
  <si>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</si>
  <si>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</si>
  <si>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</si>
  <si>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</si>
  <si>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</si>
  <si>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</si>
  <si>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</si>
  <si>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</si>
  <si>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</si>
  <si>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</si>
  <si>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</si>
  <si>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</si>
  <si>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</si>
  <si>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</si>
  <si>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</si>
  <si>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</si>
  <si>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</si>
  <si>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</si>
  <si>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</si>
  <si>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</si>
  <si>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</si>
  <si>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</si>
  <si>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</si>
  <si>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</si>
  <si>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</si>
  <si>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</si>
  <si>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</si>
  <si>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</si>
  <si>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</si>
  <si>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</si>
  <si>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</si>
  <si>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</si>
  <si>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</si>
  <si>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</si>
  <si>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</si>
  <si>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</si>
  <si>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</si>
  <si>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</si>
  <si>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</si>
  <si>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</si>
  <si>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</si>
  <si>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</si>
  <si>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</si>
  <si>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</si>
  <si>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</si>
  <si>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</si>
  <si>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</si>
  <si>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</si>
  <si>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</si>
  <si>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</si>
  <si>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</si>
  <si>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</si>
  <si>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</si>
  <si>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</si>
  <si>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</si>
  <si>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</si>
  <si>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</si>
  <si>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</si>
  <si>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</si>
  <si>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</si>
  <si>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</si>
  <si>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</si>
  <si>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</si>
  <si>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</si>
  <si>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</si>
  <si>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</si>
  <si>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</si>
  <si>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</si>
  <si>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</si>
  <si>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</si>
  <si>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</si>
  <si>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</si>
  <si>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</si>
  <si>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</si>
  <si>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</si>
  <si>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</si>
  <si>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</si>
  <si>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</si>
  <si>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</si>
  <si>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</si>
  <si>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</si>
  <si>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</si>
  <si>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</si>
  <si>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</si>
  <si>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</si>
  <si>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</si>
  <si>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</si>
  <si>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</si>
  <si>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</si>
  <si>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</si>
  <si>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</si>
  <si>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</si>
  <si>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</si>
  <si>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</si>
  <si>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</si>
  <si>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</si>
  <si>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</si>
  <si>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</si>
  <si>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</si>
  <si>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</si>
  <si>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</si>
  <si>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</si>
  <si>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</si>
  <si>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</si>
  <si>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</si>
  <si>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</si>
  <si>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</si>
  <si>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</si>
  <si>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</si>
  <si>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</si>
  <si>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</si>
  <si>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</si>
  <si>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</si>
  <si>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</si>
  <si>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</si>
  <si>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</si>
  <si>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</si>
  <si>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</si>
  <si>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</si>
  <si>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</si>
  <si>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</si>
  <si>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</si>
  <si>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</si>
  <si>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</si>
  <si>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</si>
  <si>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</si>
  <si>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</si>
  <si>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</si>
  <si>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</si>
  <si>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</si>
  <si>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</si>
  <si>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</si>
  <si>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</si>
  <si>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</si>
  <si>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</si>
  <si>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</si>
  <si>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</si>
  <si>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</si>
  <si>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</si>
  <si>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</si>
  <si>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</si>
  <si>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</si>
  <si>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</si>
  <si>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</si>
  <si>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</si>
  <si>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</si>
  <si>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</si>
  <si>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</si>
  <si>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</si>
  <si>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</si>
  <si>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</si>
  <si>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</si>
  <si>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</si>
  <si>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</si>
  <si>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</si>
  <si>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</si>
  <si>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</si>
  <si>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</si>
  <si>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</si>
  <si>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</si>
  <si>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</si>
  <si>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</si>
  <si>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</si>
  <si>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</si>
  <si>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</si>
  <si>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</si>
  <si>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</si>
  <si>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</si>
  <si>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</si>
  <si>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</si>
  <si>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</si>
  <si>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</si>
  <si>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</si>
  <si>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</si>
  <si>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</si>
  <si>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</si>
  <si>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</si>
  <si>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</si>
  <si>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</si>
  <si>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</si>
  <si>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</si>
  <si>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</si>
  <si>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</si>
  <si>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</si>
  <si>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</si>
  <si>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</si>
  <si>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</si>
  <si>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</si>
  <si>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</si>
  <si>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</si>
  <si>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</si>
  <si>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</si>
  <si>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</si>
  <si>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</si>
  <si>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</si>
  <si>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</si>
  <si>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</si>
  <si>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</si>
  <si>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</si>
  <si>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</si>
  <si>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</si>
  <si>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</si>
  <si>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</si>
  <si>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</si>
  <si>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</si>
  <si>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</si>
  <si>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</si>
  <si>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</si>
  <si>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</si>
  <si>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</si>
  <si>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</si>
  <si>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</si>
  <si>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</si>
  <si>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</si>
  <si>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</si>
  <si>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</si>
  <si>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</si>
  <si>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</si>
  <si>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</si>
  <si>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</si>
  <si>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</si>
  <si>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</si>
  <si>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</si>
  <si>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</si>
  <si>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</si>
  <si>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</si>
  <si>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</si>
  <si>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</si>
  <si>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</si>
  <si>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</si>
  <si>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</si>
  <si>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</si>
  <si>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</si>
  <si>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</si>
  <si>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</si>
  <si>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</si>
  <si>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</si>
  <si>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</si>
  <si>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</si>
  <si>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</si>
  <si>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</si>
  <si>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</si>
  <si>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</si>
  <si>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</si>
  <si>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</si>
  <si>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</si>
  <si>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</si>
  <si>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</si>
  <si>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</si>
  <si>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</si>
  <si>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</si>
  <si>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</si>
  <si>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</si>
  <si>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</si>
  <si>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</si>
  <si>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</si>
  <si>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</si>
  <si>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</si>
  <si>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</si>
  <si>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</si>
  <si>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</si>
  <si>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</si>
  <si>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</si>
  <si>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</si>
  <si>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</si>
  <si>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</si>
  <si>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</si>
  <si>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</si>
  <si>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</si>
  <si>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</si>
  <si>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</si>
  <si>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</si>
  <si>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</si>
  <si>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</si>
  <si>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</si>
  <si>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</si>
  <si>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</si>
  <si>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</si>
  <si>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</si>
  <si>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</si>
  <si>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</si>
  <si>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</si>
  <si>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</si>
  <si>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</si>
  <si>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</si>
  <si>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</si>
  <si>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</si>
  <si>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</si>
  <si>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</si>
  <si>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</si>
  <si>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</si>
  <si>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</si>
  <si>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</si>
  <si>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</si>
  <si>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</si>
  <si>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</si>
  <si>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</si>
  <si>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</si>
  <si>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</si>
  <si>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</si>
  <si>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</si>
  <si>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</si>
  <si>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</si>
  <si>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</si>
  <si>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</si>
  <si>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</si>
  <si>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</si>
  <si>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</si>
  <si>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</si>
  <si>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</si>
  <si>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</si>
  <si>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</si>
  <si>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</si>
  <si>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</si>
  <si>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</si>
  <si>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</si>
  <si>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</si>
  <si>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</si>
  <si>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</si>
  <si>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</si>
  <si>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</si>
  <si>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</si>
  <si>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</si>
  <si>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</si>
  <si>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</si>
  <si>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</si>
  <si>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</si>
  <si>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</si>
  <si>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</si>
  <si>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</si>
  <si>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</si>
  <si>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</si>
  <si>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</si>
  <si>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</si>
  <si>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</si>
  <si>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</si>
  <si>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</si>
  <si>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</si>
  <si>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t>
  </si>
  <si>
    <t>active employees</t>
  </si>
  <si>
    <t>attrition rate</t>
  </si>
  <si>
    <t xml:space="preserve"> </t>
  </si>
  <si>
    <t>average age</t>
  </si>
  <si>
    <t>Average of Job Satisfaction</t>
  </si>
  <si>
    <t>rating</t>
  </si>
  <si>
    <t>balance rating</t>
  </si>
  <si>
    <t>Row Labels</t>
  </si>
  <si>
    <t>Grand Total</t>
  </si>
  <si>
    <t>Sum of Employee Count</t>
  </si>
  <si>
    <t>female</t>
  </si>
  <si>
    <t>male</t>
  </si>
  <si>
    <t>percentage</t>
  </si>
  <si>
    <t>job role</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</si>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</sst>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1"/>
      <color theme="1"/>
      <name val="Calibri"/>
      <family val="2"/>
      <scheme val="minor"/>
    </font>
    <font>
      <sz val="12"/>
      <color theme="1"/>
      <name val="Calibri"/>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0" fontId="3" fillId="0" borderId="0" xfId="0" applyFont="1"/>
    <xf numFmtId="164" fontId="0" fillId="0" borderId="0" xfId="0" applyNumberFormat="1"/>
    <xf numFmtId="0" fontId="0" fillId="0" borderId="1" xfId="0" applyBorder="1"/>
    <xf numFmtId="1" fontId="0" fillId="0" borderId="1" xfId="0" applyNumberFormat="1" applyBorder="1"/>
    <xf numFmtId="9" fontId="0" fillId="0" borderId="1" xfId="1" applyFont="1" applyBorder="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58CE463C-626B-4F0C-8389-61C130FA0AB5}">
      <tableStyleElement type="headerRow" dxfId="3"/>
      <tableStyleElement type="firstRowStripe" dxfId="2"/>
      <tableStyleElement type="secondRowStripe" dxfId="1"/>
    </tableStyle>
    <tableStyle name="Slicer Style 1" pivot="0" table="0" count="3" xr9:uid="{0D17FDD2-E74E-45A2-AE9F-26CD1E73D47D}"/>
    <tableStyle name="Slicer Style 2" pivot="0" table="0" count="4" xr9:uid="{C5912C6D-9541-406B-9A28-7D78ED4F81CC}"/>
  </tableStyles>
  <colors>
    <mruColors>
      <color rgb="FFCC0099"/>
      <color rgb="FF15A718"/>
      <color rgb="FFFDB7EE"/>
      <color rgb="FFCC66FF"/>
      <color rgb="FFFA48D4"/>
      <color rgb="FF0066FF"/>
      <color rgb="FF590309"/>
      <color rgb="FFFA3312"/>
      <color rgb="FFCC99FF"/>
    </mruColors>
  </colors>
  <extLst>
    <ext xmlns:x14="http://schemas.microsoft.com/office/spreadsheetml/2009/9/main" uri="{46F421CA-312F-682f-3DD2-61675219B42D}">
      <x14:dxfs count="7">
        <dxf>
          <fill>
            <gradientFill degree="90">
              <stop position="0">
                <color theme="2" tint="-9.8025452436902985E-2"/>
              </stop>
              <stop position="1">
                <color theme="8" tint="-0.49803155613879818"/>
              </stop>
            </gradientFill>
          </fill>
        </dxf>
        <dxf>
          <fill>
            <gradientFill type="path">
              <stop position="0">
                <color theme="6"/>
              </stop>
              <stop position="1">
                <color theme="1" tint="0.1490218817712943"/>
              </stop>
            </gradientFill>
          </fill>
        </dxf>
        <dxf>
          <fill>
            <gradientFill degree="45">
              <stop position="0">
                <color theme="0"/>
              </stop>
              <stop position="1">
                <color theme="4"/>
              </stop>
            </gradientFill>
          </fill>
        </dxf>
        <dxf>
          <fill>
            <gradientFill degree="90">
              <stop position="0">
                <color rgb="FF7030A0"/>
              </stop>
              <stop position="1">
                <color theme="6" tint="-0.25098422193060094"/>
              </stop>
            </gradientFill>
          </fill>
        </dxf>
        <dxf>
          <fill>
            <gradientFill degree="90">
              <stop position="0">
                <color theme="1" tint="0.25098422193060094"/>
              </stop>
              <stop position="1">
                <color theme="6"/>
              </stop>
            </gradientFill>
          </fill>
        </dxf>
        <dxf>
          <fill>
            <gradientFill degree="90">
              <stop position="0">
                <color rgb="FF7030A0"/>
              </stop>
              <stop position="1">
                <color theme="4"/>
              </stop>
            </gradientFill>
          </fill>
        </dxf>
        <dxf>
          <fill>
            <gradientFill>
              <stop position="0">
                <color theme="9" tint="-0.49803155613879818"/>
              </stop>
              <stop position="1">
                <color rgb="FF15A7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selectedItemWithData" dxfId="5"/>
            <x14:slicerStyleElement type="selectedItemWithNoData" dxfId="4"/>
          </x14:slicerStyleElements>
        </x14:slicerStyle>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11268020005889"/>
          <c:y val="0.28143160551753449"/>
          <c:w val="0.46784348337746395"/>
          <c:h val="0.4522495876230021"/>
        </c:manualLayout>
      </c:layout>
      <c:doughnutChart>
        <c:varyColors val="1"/>
        <c:ser>
          <c:idx val="0"/>
          <c:order val="0"/>
          <c:dPt>
            <c:idx val="0"/>
            <c:bubble3D val="0"/>
            <c:spPr>
              <a:solidFill>
                <a:schemeClr val="accent1"/>
              </a:solidFill>
              <a:ln w="19050">
                <a:gradFill>
                  <a:gsLst>
                    <a:gs pos="0">
                      <a:srgbClr val="FF0000"/>
                    </a:gs>
                    <a:gs pos="100000">
                      <a:srgbClr val="002060"/>
                    </a:gs>
                  </a:gsLst>
                  <a:lin ang="5400000" scaled="1"/>
                </a:gradFill>
              </a:ln>
              <a:effectLst/>
            </c:spPr>
            <c:extLst>
              <c:ext xmlns:c16="http://schemas.microsoft.com/office/drawing/2014/chart" uri="{C3380CC4-5D6E-409C-BE32-E72D297353CC}">
                <c16:uniqueId val="{00000001-3EF0-486D-8CBC-21DD03226174}"/>
              </c:ext>
            </c:extLst>
          </c:dPt>
          <c:dPt>
            <c:idx val="1"/>
            <c:bubble3D val="0"/>
            <c:spPr>
              <a:noFill/>
              <a:ln w="19050">
                <a:noFill/>
              </a:ln>
              <a:effectLst/>
            </c:spPr>
            <c:extLst>
              <c:ext xmlns:c16="http://schemas.microsoft.com/office/drawing/2014/chart" uri="{C3380CC4-5D6E-409C-BE32-E72D297353CC}">
                <c16:uniqueId val="{00000003-3EF0-486D-8CBC-21DD03226174}"/>
              </c:ext>
            </c:extLst>
          </c:dPt>
          <c:dLbls>
            <c:delete val="1"/>
          </c:dLbls>
          <c:val>
            <c:numRef>
              <c:f>Sheet3!$C$9:$C$10</c:f>
              <c:numCache>
                <c:formatCode>General</c:formatCode>
                <c:ptCount val="2"/>
                <c:pt idx="0">
                  <c:v>0.65663265306122454</c:v>
                </c:pt>
                <c:pt idx="1">
                  <c:v>0.34336734693877546</c:v>
                </c:pt>
              </c:numCache>
            </c:numRef>
          </c:val>
          <c:extLst>
            <c:ext xmlns:c16="http://schemas.microsoft.com/office/drawing/2014/chart" uri="{C3380CC4-5D6E-409C-BE32-E72D297353CC}">
              <c16:uniqueId val="{00000004-3EF0-486D-8CBC-21DD03226174}"/>
            </c:ext>
          </c:extLst>
        </c:ser>
        <c:dLbls>
          <c:showLegendKey val="0"/>
          <c:showVal val="0"/>
          <c:showCatName val="0"/>
          <c:showSerName val="0"/>
          <c:showPercent val="1"/>
          <c:showBubbleSize val="0"/>
          <c:showLeaderLines val="1"/>
        </c:dLbls>
        <c:firstSliceAng val="0"/>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C000"/>
            </a:solidFill>
            <a:ln>
              <a:noFill/>
            </a:ln>
            <a:effectLst/>
          </c:spPr>
          <c:invertIfNegative val="0"/>
          <c:val>
            <c:numRef>
              <c:f>Sheet3!$B$9</c:f>
              <c:numCache>
                <c:formatCode>0.0</c:formatCode>
                <c:ptCount val="1"/>
                <c:pt idx="0">
                  <c:v>2.6265306122448981</c:v>
                </c:pt>
              </c:numCache>
            </c:numRef>
          </c:val>
          <c:extLst>
            <c:ext xmlns:c16="http://schemas.microsoft.com/office/drawing/2014/chart" uri="{C3380CC4-5D6E-409C-BE32-E72D297353CC}">
              <c16:uniqueId val="{00000000-0D09-4290-919C-F4B331BB0CCE}"/>
            </c:ext>
          </c:extLst>
        </c:ser>
        <c:ser>
          <c:idx val="1"/>
          <c:order val="1"/>
          <c:spPr>
            <a:solidFill>
              <a:srgbClr val="92D050"/>
            </a:solidFill>
            <a:ln>
              <a:noFill/>
            </a:ln>
            <a:effectLst/>
          </c:spPr>
          <c:invertIfNegative val="0"/>
          <c:val>
            <c:numRef>
              <c:f>Sheet3!$B$10</c:f>
              <c:numCache>
                <c:formatCode>0.0</c:formatCode>
                <c:ptCount val="1"/>
                <c:pt idx="0">
                  <c:v>1.3734693877551019</c:v>
                </c:pt>
              </c:numCache>
            </c:numRef>
          </c:val>
          <c:extLst>
            <c:ext xmlns:c16="http://schemas.microsoft.com/office/drawing/2014/chart" uri="{C3380CC4-5D6E-409C-BE32-E72D297353CC}">
              <c16:uniqueId val="{00000001-0D09-4290-919C-F4B331BB0CCE}"/>
            </c:ext>
          </c:extLst>
        </c:ser>
        <c:dLbls>
          <c:showLegendKey val="0"/>
          <c:showVal val="0"/>
          <c:showCatName val="0"/>
          <c:showSerName val="0"/>
          <c:showPercent val="0"/>
          <c:showBubbleSize val="0"/>
        </c:dLbls>
        <c:gapWidth val="0"/>
        <c:overlap val="100"/>
        <c:axId val="769854431"/>
        <c:axId val="769852031"/>
      </c:barChart>
      <c:catAx>
        <c:axId val="769854431"/>
        <c:scaling>
          <c:orientation val="minMax"/>
        </c:scaling>
        <c:delete val="1"/>
        <c:axPos val="l"/>
        <c:majorTickMark val="none"/>
        <c:minorTickMark val="none"/>
        <c:tickLblPos val="nextTo"/>
        <c:crossAx val="769852031"/>
        <c:crosses val="autoZero"/>
        <c:auto val="1"/>
        <c:lblAlgn val="ctr"/>
        <c:lblOffset val="100"/>
        <c:noMultiLvlLbl val="0"/>
      </c:catAx>
      <c:valAx>
        <c:axId val="769852031"/>
        <c:scaling>
          <c:orientation val="minMax"/>
          <c:max val="4"/>
          <c:min val="0"/>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76985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396089593934612"/>
          <c:y val="0.10501434644811712"/>
          <c:w val="0.50572802266597028"/>
          <c:h val="0.83497745558153025"/>
        </c:manualLayout>
      </c:layout>
      <c:doughnutChart>
        <c:varyColors val="1"/>
        <c:ser>
          <c:idx val="0"/>
          <c:order val="0"/>
          <c:spPr>
            <a:ln>
              <a:noFill/>
            </a:ln>
          </c:spPr>
          <c:dPt>
            <c:idx val="0"/>
            <c:bubble3D val="0"/>
            <c:spPr>
              <a:gradFill>
                <a:gsLst>
                  <a:gs pos="0">
                    <a:srgbClr val="CC0099"/>
                  </a:gs>
                  <a:gs pos="100000">
                    <a:srgbClr val="FA48D4"/>
                  </a:gs>
                </a:gsLst>
                <a:lin ang="5400000" scaled="1"/>
              </a:gradFill>
              <a:ln w="19050">
                <a:noFill/>
              </a:ln>
              <a:effectLst/>
            </c:spPr>
            <c:extLst>
              <c:ext xmlns:c16="http://schemas.microsoft.com/office/drawing/2014/chart" uri="{C3380CC4-5D6E-409C-BE32-E72D297353CC}">
                <c16:uniqueId val="{00000001-D7C6-463D-9513-35B59282BD96}"/>
              </c:ext>
            </c:extLst>
          </c:dPt>
          <c:dPt>
            <c:idx val="1"/>
            <c:bubble3D val="0"/>
            <c:spPr>
              <a:solidFill>
                <a:schemeClr val="accent6">
                  <a:lumMod val="60000"/>
                  <a:lumOff val="40000"/>
                </a:schemeClr>
              </a:solidFill>
              <a:ln w="19050">
                <a:noFill/>
              </a:ln>
              <a:effectLst/>
            </c:spPr>
            <c:extLst>
              <c:ext xmlns:c16="http://schemas.microsoft.com/office/drawing/2014/chart" uri="{C3380CC4-5D6E-409C-BE32-E72D297353CC}">
                <c16:uniqueId val="{00000003-D7C6-463D-9513-35B59282BD96}"/>
              </c:ext>
            </c:extLst>
          </c:dPt>
          <c:val>
            <c:numRef>
              <c:f>Sheet4!$C$8:$C$9</c:f>
              <c:numCache>
                <c:formatCode>0%</c:formatCode>
                <c:ptCount val="2"/>
                <c:pt idx="0">
                  <c:v>0.4</c:v>
                </c:pt>
                <c:pt idx="1">
                  <c:v>0.6</c:v>
                </c:pt>
              </c:numCache>
            </c:numRef>
          </c:val>
          <c:extLst>
            <c:ext xmlns:c16="http://schemas.microsoft.com/office/drawing/2014/chart" uri="{C3380CC4-5D6E-409C-BE32-E72D297353CC}">
              <c16:uniqueId val="{00000004-D7C6-463D-9513-35B59282BD9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996960580591139"/>
          <c:y val="9.0012296955528967E-2"/>
          <c:w val="0.53700503812357536"/>
          <c:h val="0.77496925761117774"/>
        </c:manualLayout>
      </c:layout>
      <c:doughnutChart>
        <c:varyColors val="1"/>
        <c:ser>
          <c:idx val="0"/>
          <c:order val="0"/>
          <c:spPr>
            <a:ln>
              <a:noFill/>
            </a:ln>
          </c:spPr>
          <c:dPt>
            <c:idx val="0"/>
            <c:bubble3D val="0"/>
            <c:spPr>
              <a:solidFill>
                <a:schemeClr val="accent6">
                  <a:lumMod val="60000"/>
                  <a:lumOff val="40000"/>
                </a:schemeClr>
              </a:solidFill>
              <a:ln w="19050">
                <a:noFill/>
              </a:ln>
              <a:effectLst/>
            </c:spPr>
            <c:extLst>
              <c:ext xmlns:c16="http://schemas.microsoft.com/office/drawing/2014/chart" uri="{C3380CC4-5D6E-409C-BE32-E72D297353CC}">
                <c16:uniqueId val="{00000001-340B-497D-9AEA-B9522B94CF06}"/>
              </c:ext>
            </c:extLst>
          </c:dPt>
          <c:dPt>
            <c:idx val="1"/>
            <c:bubble3D val="0"/>
            <c:spPr>
              <a:gradFill>
                <a:gsLst>
                  <a:gs pos="0">
                    <a:schemeClr val="accent1">
                      <a:lumMod val="75000"/>
                    </a:schemeClr>
                  </a:gs>
                  <a:gs pos="100000">
                    <a:schemeClr val="accent5">
                      <a:lumMod val="75000"/>
                    </a:schemeClr>
                  </a:gs>
                </a:gsLst>
                <a:lin ang="5400000" scaled="1"/>
              </a:gradFill>
              <a:ln w="19050">
                <a:noFill/>
              </a:ln>
              <a:effectLst/>
            </c:spPr>
            <c:extLst>
              <c:ext xmlns:c16="http://schemas.microsoft.com/office/drawing/2014/chart" uri="{C3380CC4-5D6E-409C-BE32-E72D297353CC}">
                <c16:uniqueId val="{00000003-340B-497D-9AEA-B9522B94CF06}"/>
              </c:ext>
            </c:extLst>
          </c:dPt>
          <c:val>
            <c:numRef>
              <c:f>Sheet4!$C$8:$C$9</c:f>
              <c:numCache>
                <c:formatCode>0%</c:formatCode>
                <c:ptCount val="2"/>
                <c:pt idx="0">
                  <c:v>0.4</c:v>
                </c:pt>
                <c:pt idx="1">
                  <c:v>0.6</c:v>
                </c:pt>
              </c:numCache>
            </c:numRef>
          </c:val>
          <c:extLst>
            <c:ext xmlns:c16="http://schemas.microsoft.com/office/drawing/2014/chart" uri="{C3380CC4-5D6E-409C-BE32-E72D297353CC}">
              <c16:uniqueId val="{00000004-340B-497D-9AEA-B9522B94CF06}"/>
            </c:ext>
          </c:extLst>
        </c:ser>
        <c:dLbls>
          <c:showLegendKey val="0"/>
          <c:showVal val="0"/>
          <c:showCatName val="0"/>
          <c:showSerName val="0"/>
          <c:showPercent val="0"/>
          <c:showBubbleSize val="0"/>
          <c:showLeaderLines val="1"/>
        </c:dLbls>
        <c:firstSliceAng val="0"/>
        <c:holeSize val="70"/>
      </c:doughnutChart>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[Book2_dashboard(AutoRecovered).xlsx]Sheet5!PivotTable1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322222222222222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999999999999999"/>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58333333333333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1944444444444439"/>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3.88888888888888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3.88888888888888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11944444444444439"/>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58333333333333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999999999999999"/>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322222222222222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50000">
                <a:srgbClr val="590309"/>
              </a:gs>
              <a:gs pos="0">
                <a:srgbClr val="15A718"/>
              </a:gs>
              <a:gs pos="100000">
                <a:srgbClr val="00B05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50000">
                <a:srgbClr val="590309"/>
              </a:gs>
              <a:gs pos="0">
                <a:srgbClr val="15A718"/>
              </a:gs>
              <a:gs pos="100000">
                <a:srgbClr val="00B050"/>
              </a:gs>
            </a:gsLst>
            <a:lin ang="5400000" scaled="1"/>
          </a:gradFill>
          <a:ln>
            <a:noFill/>
          </a:ln>
          <a:effectLst/>
        </c:spPr>
        <c:dLbl>
          <c:idx val="0"/>
          <c:layout>
            <c:manualLayout>
              <c:x val="0.60128666911222162"/>
              <c:y val="-2.494359866077098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50000">
                <a:srgbClr val="590309"/>
              </a:gs>
              <a:gs pos="0">
                <a:srgbClr val="15A718"/>
              </a:gs>
              <a:gs pos="100000">
                <a:srgbClr val="00B050"/>
              </a:gs>
            </a:gsLst>
            <a:lin ang="5400000" scaled="1"/>
          </a:gradFill>
          <a:ln>
            <a:noFill/>
          </a:ln>
          <a:effectLst/>
        </c:spPr>
        <c:dLbl>
          <c:idx val="0"/>
          <c:layout>
            <c:manualLayout>
              <c:x val="0.54884268000112491"/>
              <c:y val="-1.66290657738474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50000">
                <a:srgbClr val="590309"/>
              </a:gs>
              <a:gs pos="0">
                <a:srgbClr val="15A718"/>
              </a:gs>
              <a:gs pos="100000">
                <a:srgbClr val="00B050"/>
              </a:gs>
            </a:gsLst>
            <a:lin ang="5400000" scaled="1"/>
          </a:gradFill>
          <a:ln>
            <a:noFill/>
          </a:ln>
          <a:effectLst/>
        </c:spPr>
        <c:dLbl>
          <c:idx val="0"/>
          <c:layout>
            <c:manualLayout>
              <c:x val="0.51173208127301306"/>
              <c:y val="-1.66290657738474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50000">
                <a:srgbClr val="590309"/>
              </a:gs>
              <a:gs pos="0">
                <a:srgbClr val="15A718"/>
              </a:gs>
              <a:gs pos="100000">
                <a:srgbClr val="00B050"/>
              </a:gs>
            </a:gsLst>
            <a:lin ang="5400000" scaled="1"/>
          </a:gradFill>
          <a:ln>
            <a:noFill/>
          </a:ln>
          <a:effectLst/>
        </c:spPr>
        <c:dLbl>
          <c:idx val="0"/>
          <c:layout>
            <c:manualLayout>
              <c:x val="0.46219912043799771"/>
              <c:y val="-3.8107835506765811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50000">
                <a:srgbClr val="590309"/>
              </a:gs>
              <a:gs pos="0">
                <a:srgbClr val="15A718"/>
              </a:gs>
              <a:gs pos="100000">
                <a:srgbClr val="00B050"/>
              </a:gs>
            </a:gsLst>
            <a:lin ang="5400000" scaled="1"/>
          </a:gradFill>
          <a:ln>
            <a:noFill/>
          </a:ln>
          <a:effectLst/>
        </c:spPr>
        <c:dLbl>
          <c:idx val="0"/>
          <c:layout>
            <c:manualLayout>
              <c:x val="0.3603541227449180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c:f>
              <c:strCache>
                <c:ptCount val="1"/>
                <c:pt idx="0">
                  <c:v>Total</c:v>
                </c:pt>
              </c:strCache>
            </c:strRef>
          </c:tx>
          <c:spPr>
            <a:gradFill>
              <a:gsLst>
                <a:gs pos="50000">
                  <a:srgbClr val="590309"/>
                </a:gs>
                <a:gs pos="0">
                  <a:srgbClr val="15A718"/>
                </a:gs>
                <a:gs pos="100000">
                  <a:srgbClr val="00B050"/>
                </a:gs>
              </a:gsLst>
              <a:lin ang="5400000" scaled="1"/>
            </a:gradFill>
            <a:ln>
              <a:noFill/>
            </a:ln>
            <a:effectLst/>
          </c:spPr>
          <c:invertIfNegative val="0"/>
          <c:dPt>
            <c:idx val="0"/>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0-582C-47BA-8075-56FD482D6B99}"/>
              </c:ext>
            </c:extLst>
          </c:dPt>
          <c:dPt>
            <c:idx val="1"/>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1-582C-47BA-8075-56FD482D6B99}"/>
              </c:ext>
            </c:extLst>
          </c:dPt>
          <c:dPt>
            <c:idx val="2"/>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2-582C-47BA-8075-56FD482D6B99}"/>
              </c:ext>
            </c:extLst>
          </c:dPt>
          <c:dPt>
            <c:idx val="3"/>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3-582C-47BA-8075-56FD482D6B99}"/>
              </c:ext>
            </c:extLst>
          </c:dPt>
          <c:dPt>
            <c:idx val="4"/>
            <c:invertIfNegative val="0"/>
            <c:bubble3D val="0"/>
            <c:spPr>
              <a:gradFill>
                <a:gsLst>
                  <a:gs pos="50000">
                    <a:srgbClr val="590309"/>
                  </a:gs>
                  <a:gs pos="0">
                    <a:srgbClr val="15A718"/>
                  </a:gs>
                  <a:gs pos="100000">
                    <a:srgbClr val="00B050"/>
                  </a:gs>
                </a:gsLst>
                <a:lin ang="5400000" scaled="1"/>
              </a:gradFill>
              <a:ln>
                <a:noFill/>
              </a:ln>
              <a:effectLst/>
            </c:spPr>
            <c:extLst>
              <c:ext xmlns:c16="http://schemas.microsoft.com/office/drawing/2014/chart" uri="{C3380CC4-5D6E-409C-BE32-E72D297353CC}">
                <c16:uniqueId val="{00000004-582C-47BA-8075-56FD482D6B99}"/>
              </c:ext>
            </c:extLst>
          </c:dPt>
          <c:dLbls>
            <c:dLbl>
              <c:idx val="0"/>
              <c:layout>
                <c:manualLayout>
                  <c:x val="0.60128666911222162"/>
                  <c:y val="-2.49435986607709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82C-47BA-8075-56FD482D6B99}"/>
                </c:ext>
              </c:extLst>
            </c:dLbl>
            <c:dLbl>
              <c:idx val="1"/>
              <c:layout>
                <c:manualLayout>
                  <c:x val="0.54884268000112491"/>
                  <c:y val="-1.66290657738474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82C-47BA-8075-56FD482D6B99}"/>
                </c:ext>
              </c:extLst>
            </c:dLbl>
            <c:dLbl>
              <c:idx val="2"/>
              <c:layout>
                <c:manualLayout>
                  <c:x val="0.51173208127301306"/>
                  <c:y val="-1.66290657738474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82C-47BA-8075-56FD482D6B99}"/>
                </c:ext>
              </c:extLst>
            </c:dLbl>
            <c:dLbl>
              <c:idx val="3"/>
              <c:layout>
                <c:manualLayout>
                  <c:x val="0.46219912043799771"/>
                  <c:y val="-3.8107835506765811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82C-47BA-8075-56FD482D6B99}"/>
                </c:ext>
              </c:extLst>
            </c:dLbl>
            <c:dLbl>
              <c:idx val="4"/>
              <c:layout>
                <c:manualLayout>
                  <c:x val="0.3603541227449180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82C-47BA-8075-56FD482D6B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Doctoral Degree</c:v>
                </c:pt>
                <c:pt idx="1">
                  <c:v>High School</c:v>
                </c:pt>
                <c:pt idx="2">
                  <c:v>Associates Degree</c:v>
                </c:pt>
                <c:pt idx="3">
                  <c:v>Master's Degree</c:v>
                </c:pt>
                <c:pt idx="4">
                  <c:v>Bachelor's Degree</c:v>
                </c:pt>
              </c:strCache>
            </c:strRef>
          </c:cat>
          <c:val>
            <c:numRef>
              <c:f>Sheet5!$B$4:$B$9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5-582C-47BA-8075-56FD482D6B99}"/>
            </c:ext>
          </c:extLst>
        </c:ser>
        <c:dLbls>
          <c:showLegendKey val="0"/>
          <c:showVal val="0"/>
          <c:showCatName val="0"/>
          <c:showSerName val="0"/>
          <c:showPercent val="0"/>
          <c:showBubbleSize val="0"/>
        </c:dLbls>
        <c:gapWidth val="50"/>
        <c:overlap val="100"/>
        <c:axId val="281896047"/>
        <c:axId val="281890287"/>
      </c:barChart>
      <c:catAx>
        <c:axId val="28189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281890287"/>
        <c:crosses val="autoZero"/>
        <c:auto val="1"/>
        <c:lblAlgn val="ctr"/>
        <c:lblOffset val="100"/>
        <c:noMultiLvlLbl val="0"/>
      </c:catAx>
      <c:valAx>
        <c:axId val="281890287"/>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8189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[Book2_dashboard(AutoRecovered).xlsx]Sheet8!PivotTable1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4.2762349337448908E-17"/>
              <c:y val="-0.36854240300710295"/>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8.5524698674897816E-17"/>
              <c:y val="-0.22458052683245336"/>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0"/>
              <c:y val="-0.21306357673848134"/>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0"/>
              <c:y val="-0.11516950093971964"/>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dLbl>
          <c:idx val="0"/>
          <c:layout>
            <c:manualLayout>
              <c:x val="0"/>
              <c:y val="-9.7894075798761804E-2"/>
            </c:manualLayout>
          </c:layout>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Sheet8!$B$3</c:f>
              <c:strCache>
                <c:ptCount val="1"/>
                <c:pt idx="0">
                  <c:v>Total</c:v>
                </c:pt>
              </c:strCache>
            </c:strRef>
          </c:tx>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invertIfNegative val="0"/>
          <c:dPt>
            <c:idx val="0"/>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1-C3D5-469C-A481-07CA3C450420}"/>
              </c:ext>
            </c:extLst>
          </c:dPt>
          <c:dPt>
            <c:idx val="1"/>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2-C3D5-469C-A481-07CA3C450420}"/>
              </c:ext>
            </c:extLst>
          </c:dPt>
          <c:dPt>
            <c:idx val="2"/>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3-C3D5-469C-A481-07CA3C450420}"/>
              </c:ext>
            </c:extLst>
          </c:dPt>
          <c:dPt>
            <c:idx val="3"/>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4-C3D5-469C-A481-07CA3C450420}"/>
              </c:ext>
            </c:extLst>
          </c:dPt>
          <c:dPt>
            <c:idx val="4"/>
            <c:invertIfNegative val="0"/>
            <c:bubble3D val="0"/>
            <c:spPr>
              <a:gradFill>
                <a:gsLst>
                  <a:gs pos="45000">
                    <a:schemeClr val="accent5">
                      <a:lumMod val="50000"/>
                    </a:schemeClr>
                  </a:gs>
                  <a:gs pos="0">
                    <a:srgbClr val="7030A0"/>
                  </a:gs>
                  <a:gs pos="68000">
                    <a:srgbClr val="0070C0"/>
                  </a:gs>
                  <a:gs pos="100000">
                    <a:schemeClr val="accent6">
                      <a:lumMod val="75000"/>
                    </a:schemeClr>
                  </a:gs>
                </a:gsLst>
                <a:lin ang="5400000" scaled="0"/>
              </a:gradFill>
              <a:ln>
                <a:noFill/>
              </a:ln>
              <a:effectLst/>
            </c:spPr>
            <c:extLst>
              <c:ext xmlns:c16="http://schemas.microsoft.com/office/drawing/2014/chart" uri="{C3380CC4-5D6E-409C-BE32-E72D297353CC}">
                <c16:uniqueId val="{00000005-C3D5-469C-A481-07CA3C450420}"/>
              </c:ext>
            </c:extLst>
          </c:dPt>
          <c:dLbls>
            <c:dLbl>
              <c:idx val="0"/>
              <c:layout>
                <c:manualLayout>
                  <c:x val="-4.2762349337448908E-17"/>
                  <c:y val="-0.368542403007102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D5-469C-A481-07CA3C450420}"/>
                </c:ext>
              </c:extLst>
            </c:dLbl>
            <c:dLbl>
              <c:idx val="1"/>
              <c:layout>
                <c:manualLayout>
                  <c:x val="0"/>
                  <c:y val="-0.213063576738481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D5-469C-A481-07CA3C450420}"/>
                </c:ext>
              </c:extLst>
            </c:dLbl>
            <c:dLbl>
              <c:idx val="2"/>
              <c:layout>
                <c:manualLayout>
                  <c:x val="-8.5524698674897816E-17"/>
                  <c:y val="-0.224580526832453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3D5-469C-A481-07CA3C450420}"/>
                </c:ext>
              </c:extLst>
            </c:dLbl>
            <c:dLbl>
              <c:idx val="3"/>
              <c:layout>
                <c:manualLayout>
                  <c:x val="0"/>
                  <c:y val="-9.78940757987618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3D5-469C-A481-07CA3C450420}"/>
                </c:ext>
              </c:extLst>
            </c:dLbl>
            <c:dLbl>
              <c:idx val="4"/>
              <c:layout>
                <c:manualLayout>
                  <c:x val="0"/>
                  <c:y val="-0.115169500939719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3D5-469C-A481-07CA3C450420}"/>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25 - 34</c:v>
                </c:pt>
                <c:pt idx="1">
                  <c:v>35 - 44</c:v>
                </c:pt>
                <c:pt idx="2">
                  <c:v>Under 25</c:v>
                </c:pt>
                <c:pt idx="3">
                  <c:v>45 - 54</c:v>
                </c:pt>
                <c:pt idx="4">
                  <c:v>Over 55</c:v>
                </c:pt>
              </c:strCache>
            </c:strRef>
          </c:cat>
          <c:val>
            <c:numRef>
              <c:f>Sheet8!$B$4:$B$9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3D5-469C-A481-07CA3C450420}"/>
            </c:ext>
          </c:extLst>
        </c:ser>
        <c:dLbls>
          <c:showLegendKey val="0"/>
          <c:showVal val="0"/>
          <c:showCatName val="0"/>
          <c:showSerName val="0"/>
          <c:showPercent val="0"/>
          <c:showBubbleSize val="0"/>
        </c:dLbls>
        <c:gapWidth val="150"/>
        <c:overlap val="100"/>
        <c:axId val="353155935"/>
        <c:axId val="353158815"/>
      </c:barChart>
      <c:catAx>
        <c:axId val="35315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53158815"/>
        <c:crosses val="autoZero"/>
        <c:auto val="1"/>
        <c:lblAlgn val="ctr"/>
        <c:lblOffset val="100"/>
        <c:noMultiLvlLbl val="0"/>
      </c:catAx>
      <c:valAx>
        <c:axId val="35315881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1" u="none" strike="noStrike" kern="1200" baseline="0">
                <a:solidFill>
                  <a:schemeClr val="tx1"/>
                </a:solidFill>
                <a:latin typeface="+mn-lt"/>
                <a:ea typeface="+mn-ea"/>
                <a:cs typeface="+mn-cs"/>
              </a:defRPr>
            </a:pPr>
            <a:endParaRPr lang="en-US"/>
          </a:p>
        </c:txPr>
        <c:crossAx val="35315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[Book2_dashboard(AutoRecovered).xlsx]Sheet7!PivotTable4</c:name>
    <c:fmtId val="9"/>
  </c:pivotSource>
  <c:chart>
    <c:autoTitleDeleted val="1"/>
    <c:pivotFmts>
      <c:pivotFmt>
        <c:idx val="0"/>
        <c:spPr>
          <a:solidFill>
            <a:schemeClr val="accent1"/>
          </a:solidFill>
          <a:ln w="1270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tx1">
                  <a:lumMod val="75000"/>
                  <a:lumOff val="25000"/>
                </a:schemeClr>
              </a:gs>
              <a:gs pos="50000">
                <a:schemeClr val="bg2">
                  <a:lumMod val="50000"/>
                </a:schemeClr>
              </a:gs>
              <a:gs pos="100000">
                <a:schemeClr val="accent3"/>
              </a:gs>
            </a:gsLst>
            <a:lin ang="5400000" scaled="0"/>
          </a:gradFill>
          <a:ln w="12700">
            <a:solidFill>
              <a:schemeClr val="bg2">
                <a:lumMod val="50000"/>
              </a:schemeClr>
            </a:solidFill>
          </a:ln>
          <a:effectLst/>
        </c:spPr>
        <c:dLbl>
          <c:idx val="0"/>
          <c:layout>
            <c:manualLayout>
              <c:x val="2.4002332369443394E-2"/>
              <c:y val="-0.100411354601621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pivotFmt>
      <c:pivotFmt>
        <c:idx val="3"/>
        <c:spPr>
          <a:gradFill>
            <a:gsLst>
              <a:gs pos="0">
                <a:srgbClr val="7030A0"/>
              </a:gs>
              <a:gs pos="55000">
                <a:srgbClr val="CC0099"/>
              </a:gs>
              <a:gs pos="100000">
                <a:srgbClr val="7030A0"/>
              </a:gs>
            </a:gsLst>
            <a:lin ang="5400000" scaled="0"/>
          </a:gradFill>
          <a:ln w="12700">
            <a:solidFill>
              <a:schemeClr val="bg2">
                <a:lumMod val="50000"/>
              </a:schemeClr>
            </a:solidFill>
          </a:ln>
          <a:effectLst/>
        </c:spPr>
        <c:dLbl>
          <c:idx val="0"/>
          <c:layout>
            <c:manualLayout>
              <c:x val="2.4423412668890022E-2"/>
              <c:y val="-0.136276798295401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pivotFmt>
      <c:pivotFmt>
        <c:idx val="6"/>
        <c:spPr>
          <a:gradFill>
            <a:gsLst>
              <a:gs pos="0">
                <a:srgbClr val="7030A0"/>
              </a:gs>
              <a:gs pos="55000">
                <a:srgbClr val="CC0099"/>
              </a:gs>
              <a:gs pos="100000">
                <a:srgbClr val="7030A0"/>
              </a:gs>
            </a:gsLst>
            <a:lin ang="5400000" scaled="0"/>
          </a:gradFill>
          <a:ln w="12700">
            <a:solidFill>
              <a:schemeClr val="bg2">
                <a:lumMod val="50000"/>
              </a:schemeClr>
            </a:solidFill>
          </a:ln>
          <a:effectLst/>
        </c:spPr>
        <c:dLbl>
          <c:idx val="0"/>
          <c:layout>
            <c:manualLayout>
              <c:x val="2.4423412668890022E-2"/>
              <c:y val="-0.136276798295401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tx1">
                  <a:lumMod val="75000"/>
                  <a:lumOff val="25000"/>
                </a:schemeClr>
              </a:gs>
              <a:gs pos="50000">
                <a:schemeClr val="bg2">
                  <a:lumMod val="50000"/>
                </a:schemeClr>
              </a:gs>
              <a:gs pos="100000">
                <a:schemeClr val="accent3"/>
              </a:gs>
            </a:gsLst>
            <a:lin ang="5400000" scaled="0"/>
          </a:gradFill>
          <a:ln w="12700">
            <a:solidFill>
              <a:schemeClr val="bg2">
                <a:lumMod val="50000"/>
              </a:schemeClr>
            </a:solidFill>
          </a:ln>
          <a:effectLst/>
        </c:spPr>
        <c:dLbl>
          <c:idx val="0"/>
          <c:layout>
            <c:manualLayout>
              <c:x val="2.4002332369443394E-2"/>
              <c:y val="-0.100411354601621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270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pivotFmt>
      <c:pivotFmt>
        <c:idx val="10"/>
        <c:spPr>
          <a:gradFill>
            <a:gsLst>
              <a:gs pos="0">
                <a:srgbClr val="7030A0"/>
              </a:gs>
              <a:gs pos="55000">
                <a:srgbClr val="CC0099"/>
              </a:gs>
              <a:gs pos="100000">
                <a:srgbClr val="7030A0"/>
              </a:gs>
            </a:gsLst>
            <a:lin ang="5400000" scaled="0"/>
          </a:gradFill>
          <a:ln w="12700">
            <a:solidFill>
              <a:schemeClr val="bg2">
                <a:lumMod val="50000"/>
              </a:schemeClr>
            </a:solidFill>
          </a:ln>
          <a:effectLst/>
        </c:spPr>
        <c:dLbl>
          <c:idx val="0"/>
          <c:layout>
            <c:manualLayout>
              <c:x val="-1.193306783596745E-2"/>
              <c:y val="1.5712595879003963E-2"/>
            </c:manualLayout>
          </c:layout>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chemeClr val="tx1">
                  <a:lumMod val="75000"/>
                  <a:lumOff val="25000"/>
                </a:schemeClr>
              </a:gs>
              <a:gs pos="50000">
                <a:schemeClr val="bg2">
                  <a:lumMod val="50000"/>
                </a:schemeClr>
              </a:gs>
              <a:gs pos="100000">
                <a:schemeClr val="accent3"/>
              </a:gs>
            </a:gsLst>
            <a:lin ang="5400000" scaled="0"/>
          </a:gradFill>
          <a:ln w="12700">
            <a:solidFill>
              <a:schemeClr val="bg2">
                <a:lumMod val="50000"/>
              </a:schemeClr>
            </a:solidFill>
          </a:ln>
          <a:effectLst/>
        </c:spPr>
        <c:dLbl>
          <c:idx val="0"/>
          <c:layout>
            <c:manualLayout>
              <c:x val="2.4002332369443394E-2"/>
              <c:y val="-0.10041135460162177"/>
            </c:manualLayout>
          </c:layout>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Sheet7!$B$3</c:f>
              <c:strCache>
                <c:ptCount val="1"/>
                <c:pt idx="0">
                  <c:v>Total</c:v>
                </c:pt>
              </c:strCache>
            </c:strRef>
          </c:tx>
          <c:spPr>
            <a:ln w="12700">
              <a:solidFill>
                <a:schemeClr val="bg2">
                  <a:lumMod val="50000"/>
                </a:schemeClr>
              </a:solidFill>
            </a:ln>
          </c:spPr>
          <c:dPt>
            <c:idx val="0"/>
            <c:bubble3D val="0"/>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extLst>
              <c:ext xmlns:c16="http://schemas.microsoft.com/office/drawing/2014/chart" uri="{C3380CC4-5D6E-409C-BE32-E72D297353CC}">
                <c16:uniqueId val="{00000001-BFA8-4B25-9388-B117CD65A02A}"/>
              </c:ext>
            </c:extLst>
          </c:dPt>
          <c:dPt>
            <c:idx val="1"/>
            <c:bubble3D val="0"/>
            <c:spPr>
              <a:gradFill>
                <a:gsLst>
                  <a:gs pos="0">
                    <a:srgbClr val="7030A0"/>
                  </a:gs>
                  <a:gs pos="55000">
                    <a:srgbClr val="CC0099"/>
                  </a:gs>
                  <a:gs pos="100000">
                    <a:srgbClr val="7030A0"/>
                  </a:gs>
                </a:gsLst>
                <a:lin ang="5400000" scaled="0"/>
              </a:gradFill>
              <a:ln w="12700">
                <a:solidFill>
                  <a:schemeClr val="bg2">
                    <a:lumMod val="50000"/>
                  </a:schemeClr>
                </a:solidFill>
              </a:ln>
              <a:effectLst/>
            </c:spPr>
            <c:extLst>
              <c:ext xmlns:c16="http://schemas.microsoft.com/office/drawing/2014/chart" uri="{C3380CC4-5D6E-409C-BE32-E72D297353CC}">
                <c16:uniqueId val="{00000003-BFA8-4B25-9388-B117CD65A02A}"/>
              </c:ext>
            </c:extLst>
          </c:dPt>
          <c:dPt>
            <c:idx val="2"/>
            <c:bubble3D val="0"/>
            <c:spPr>
              <a:gradFill>
                <a:gsLst>
                  <a:gs pos="0">
                    <a:schemeClr val="tx1">
                      <a:lumMod val="75000"/>
                      <a:lumOff val="25000"/>
                    </a:schemeClr>
                  </a:gs>
                  <a:gs pos="50000">
                    <a:schemeClr val="bg2">
                      <a:lumMod val="50000"/>
                    </a:schemeClr>
                  </a:gs>
                  <a:gs pos="100000">
                    <a:schemeClr val="accent3"/>
                  </a:gs>
                </a:gsLst>
                <a:lin ang="5400000" scaled="0"/>
              </a:gradFill>
              <a:ln w="12700">
                <a:solidFill>
                  <a:schemeClr val="bg2">
                    <a:lumMod val="50000"/>
                  </a:schemeClr>
                </a:solidFill>
              </a:ln>
              <a:effectLst/>
            </c:spPr>
            <c:extLst>
              <c:ext xmlns:c16="http://schemas.microsoft.com/office/drawing/2014/chart" uri="{C3380CC4-5D6E-409C-BE32-E72D297353CC}">
                <c16:uniqueId val="{00000005-BFA8-4B25-9388-B117CD65A02A}"/>
              </c:ext>
            </c:extLst>
          </c:dPt>
          <c:dLbls>
            <c:dLbl>
              <c:idx val="1"/>
              <c:layout>
                <c:manualLayout>
                  <c:x val="-1.193306783596745E-2"/>
                  <c:y val="1.57125958790039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FA8-4B25-9388-B117CD65A02A}"/>
                </c:ext>
              </c:extLst>
            </c:dLbl>
            <c:dLbl>
              <c:idx val="2"/>
              <c:layout>
                <c:manualLayout>
                  <c:x val="2.4002332369443394E-2"/>
                  <c:y val="-0.100411354601621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FA8-4B25-9388-B117CD65A02A}"/>
                </c:ext>
              </c:extLst>
            </c:dLbl>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HR</c:v>
                </c:pt>
                <c:pt idx="1">
                  <c:v>R&amp;D</c:v>
                </c:pt>
                <c:pt idx="2">
                  <c:v>Sales</c:v>
                </c:pt>
              </c:strCache>
            </c:strRef>
          </c:cat>
          <c:val>
            <c:numRef>
              <c:f>Sheet7!$B$4:$B$7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FA8-4B25-9388-B117CD65A02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421895435261078"/>
          <c:y val="0.25491572126047352"/>
          <c:w val="0.17864921876214102"/>
          <c:h val="0.30778075799404586"/>
        </c:manualLayout>
      </c:layout>
      <c:overlay val="0"/>
      <c:spPr>
        <a:noFill/>
        <a:ln>
          <a:noFill/>
        </a:ln>
        <a:effectLst/>
      </c:spPr>
      <c:txPr>
        <a:bodyPr rot="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tx1"/>
                </a:solidFill>
              </a:ln>
              <a:effectLst/>
            </c:spPr>
            <c:extLst>
              <c:ext xmlns:c16="http://schemas.microsoft.com/office/drawing/2014/chart" uri="{C3380CC4-5D6E-409C-BE32-E72D297353CC}">
                <c16:uniqueId val="{00000002-688F-4BC7-838B-DA3EA7EC5D89}"/>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1-688F-4BC7-838B-DA3EA7EC5D89}"/>
              </c:ext>
            </c:extLst>
          </c:dPt>
          <c:dLbls>
            <c:dLbl>
              <c:idx val="0"/>
              <c:layout>
                <c:manualLayout>
                  <c:x val="0.15541922290388549"/>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88F-4BC7-838B-DA3EA7EC5D89}"/>
                </c:ext>
              </c:extLst>
            </c:dLbl>
            <c:dLbl>
              <c:idx val="1"/>
              <c:layout>
                <c:manualLayout>
                  <c:x val="-0.14723926380368099"/>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88F-4BC7-838B-DA3EA7EC5D89}"/>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95000"/>
                        <a:lumOff val="5000"/>
                      </a:schemeClr>
                    </a:solidFill>
                    <a:latin typeface="Berlin Sans FB Demi" panose="020E0802020502020306" pitchFamily="34"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Sheet3!$C$9:$C$10</c:f>
              <c:numCache>
                <c:formatCode>General</c:formatCode>
                <c:ptCount val="2"/>
                <c:pt idx="0">
                  <c:v>0.65663265306122454</c:v>
                </c:pt>
                <c:pt idx="1">
                  <c:v>0.34336734693877546</c:v>
                </c:pt>
              </c:numCache>
            </c:numRef>
          </c:val>
          <c:extLst>
            <c:ext xmlns:c16="http://schemas.microsoft.com/office/drawing/2014/chart" uri="{C3380CC4-5D6E-409C-BE32-E72D297353CC}">
              <c16:uniqueId val="{00000000-688F-4BC7-838B-DA3EA7EC5D89}"/>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9525" cap="flat" cmpd="sng" algn="ctr">
      <a:noFill/>
      <a:round/>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Sheet3!$B$9</c:f>
              <c:numCache>
                <c:formatCode>0.0</c:formatCode>
                <c:ptCount val="1"/>
                <c:pt idx="0">
                  <c:v>2.6265306122448981</c:v>
                </c:pt>
              </c:numCache>
            </c:numRef>
          </c:val>
          <c:extLst>
            <c:ext xmlns:c16="http://schemas.microsoft.com/office/drawing/2014/chart" uri="{C3380CC4-5D6E-409C-BE32-E72D297353CC}">
              <c16:uniqueId val="{00000000-608E-4C0F-BFE9-73B06C22E850}"/>
            </c:ext>
          </c:extLst>
        </c:ser>
        <c:ser>
          <c:idx val="1"/>
          <c:order val="1"/>
          <c:spPr>
            <a:solidFill>
              <a:schemeClr val="accent2"/>
            </a:solidFill>
            <a:ln>
              <a:noFill/>
            </a:ln>
            <a:effectLst/>
          </c:spPr>
          <c:invertIfNegative val="0"/>
          <c:val>
            <c:numRef>
              <c:f>Sheet3!$B$10</c:f>
              <c:numCache>
                <c:formatCode>0.0</c:formatCode>
                <c:ptCount val="1"/>
                <c:pt idx="0">
                  <c:v>1.3734693877551019</c:v>
                </c:pt>
              </c:numCache>
            </c:numRef>
          </c:val>
          <c:extLst>
            <c:ext xmlns:c16="http://schemas.microsoft.com/office/drawing/2014/chart" uri="{C3380CC4-5D6E-409C-BE32-E72D297353CC}">
              <c16:uniqueId val="{00000004-608E-4C0F-BFE9-73B06C22E850}"/>
            </c:ext>
          </c:extLst>
        </c:ser>
        <c:dLbls>
          <c:showLegendKey val="0"/>
          <c:showVal val="0"/>
          <c:showCatName val="0"/>
          <c:showSerName val="0"/>
          <c:showPercent val="0"/>
          <c:showBubbleSize val="0"/>
        </c:dLbls>
        <c:gapWidth val="0"/>
        <c:overlap val="100"/>
        <c:axId val="769854431"/>
        <c:axId val="769852031"/>
      </c:barChart>
      <c:catAx>
        <c:axId val="769854431"/>
        <c:scaling>
          <c:orientation val="minMax"/>
        </c:scaling>
        <c:delete val="1"/>
        <c:axPos val="l"/>
        <c:majorTickMark val="none"/>
        <c:minorTickMark val="none"/>
        <c:tickLblPos val="nextTo"/>
        <c:crossAx val="769852031"/>
        <c:crosses val="autoZero"/>
        <c:auto val="1"/>
        <c:lblAlgn val="ctr"/>
        <c:lblOffset val="100"/>
        <c:noMultiLvlLbl val="0"/>
      </c:catAx>
      <c:valAx>
        <c:axId val="769852031"/>
        <c:scaling>
          <c:orientation val="minMax"/>
          <c:max val="4"/>
          <c:min val="0"/>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76985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91-4AF9-95C9-C29B504A0F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91-4AF9-95C9-C29B504A0FF7}"/>
              </c:ext>
            </c:extLst>
          </c:dPt>
          <c:val>
            <c:numRef>
              <c:f>Sheet4!$C$8:$C$9</c:f>
              <c:numCache>
                <c:formatCode>0%</c:formatCode>
                <c:ptCount val="2"/>
                <c:pt idx="0">
                  <c:v>0.4</c:v>
                </c:pt>
                <c:pt idx="1">
                  <c:v>0.6</c:v>
                </c:pt>
              </c:numCache>
            </c:numRef>
          </c:val>
          <c:extLst>
            <c:ext xmlns:c16="http://schemas.microsoft.com/office/drawing/2014/chart" uri="{C3380CC4-5D6E-409C-BE32-E72D297353CC}">
              <c16:uniqueId val="{00000000-4E12-4337-9DFF-6FBA1EA4A1D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[Book2_dashboard(AutoRecovered).xlsx]Sheet5!PivotTable1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322222222222222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583333333333332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999999999999999"/>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1944444444444439"/>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3.88888888888888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6-93CF-4537-9485-7697329CE15C}"/>
              </c:ext>
            </c:extLst>
          </c:dPt>
          <c:dPt>
            <c:idx val="1"/>
            <c:invertIfNegative val="0"/>
            <c:bubble3D val="0"/>
            <c:extLst>
              <c:ext xmlns:c16="http://schemas.microsoft.com/office/drawing/2014/chart" uri="{C3380CC4-5D6E-409C-BE32-E72D297353CC}">
                <c16:uniqueId val="{00000005-93CF-4537-9485-7697329CE15C}"/>
              </c:ext>
            </c:extLst>
          </c:dPt>
          <c:dPt>
            <c:idx val="2"/>
            <c:invertIfNegative val="0"/>
            <c:bubble3D val="0"/>
            <c:extLst>
              <c:ext xmlns:c16="http://schemas.microsoft.com/office/drawing/2014/chart" uri="{C3380CC4-5D6E-409C-BE32-E72D297353CC}">
                <c16:uniqueId val="{00000004-93CF-4537-9485-7697329CE15C}"/>
              </c:ext>
            </c:extLst>
          </c:dPt>
          <c:dPt>
            <c:idx val="3"/>
            <c:invertIfNegative val="0"/>
            <c:bubble3D val="0"/>
            <c:extLst>
              <c:ext xmlns:c16="http://schemas.microsoft.com/office/drawing/2014/chart" uri="{C3380CC4-5D6E-409C-BE32-E72D297353CC}">
                <c16:uniqueId val="{00000003-93CF-4537-9485-7697329CE15C}"/>
              </c:ext>
            </c:extLst>
          </c:dPt>
          <c:dPt>
            <c:idx val="4"/>
            <c:invertIfNegative val="0"/>
            <c:bubble3D val="0"/>
            <c:extLst>
              <c:ext xmlns:c16="http://schemas.microsoft.com/office/drawing/2014/chart" uri="{C3380CC4-5D6E-409C-BE32-E72D297353CC}">
                <c16:uniqueId val="{00000002-93CF-4537-9485-7697329CE15C}"/>
              </c:ext>
            </c:extLst>
          </c:dPt>
          <c:dLbls>
            <c:dLbl>
              <c:idx val="0"/>
              <c:layout>
                <c:manualLayout>
                  <c:x val="3.88888888888888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3CF-4537-9485-7697329CE15C}"/>
                </c:ext>
              </c:extLst>
            </c:dLbl>
            <c:dLbl>
              <c:idx val="1"/>
              <c:layout>
                <c:manualLayout>
                  <c:x val="0.11944444444444439"/>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3CF-4537-9485-7697329CE15C}"/>
                </c:ext>
              </c:extLst>
            </c:dLbl>
            <c:dLbl>
              <c:idx val="2"/>
              <c:layout>
                <c:manualLayout>
                  <c:x val="0.1999999999999999"/>
                  <c:y val="-4.243778136006664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3CF-4537-9485-7697329CE15C}"/>
                </c:ext>
              </c:extLst>
            </c:dLbl>
            <c:dLbl>
              <c:idx val="3"/>
              <c:layout>
                <c:manualLayout>
                  <c:x val="0.1583333333333332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3CF-4537-9485-7697329CE15C}"/>
                </c:ext>
              </c:extLst>
            </c:dLbl>
            <c:dLbl>
              <c:idx val="4"/>
              <c:layout>
                <c:manualLayout>
                  <c:x val="0.3222222222222222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3CF-4537-9485-7697329CE1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Doctoral Degree</c:v>
                </c:pt>
                <c:pt idx="1">
                  <c:v>High School</c:v>
                </c:pt>
                <c:pt idx="2">
                  <c:v>Associates Degree</c:v>
                </c:pt>
                <c:pt idx="3">
                  <c:v>Master's Degree</c:v>
                </c:pt>
                <c:pt idx="4">
                  <c:v>Bachelor's Degree</c:v>
                </c:pt>
              </c:strCache>
            </c:strRef>
          </c:cat>
          <c:val>
            <c:numRef>
              <c:f>Sheet5!$B$4:$B$9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3CF-4537-9485-7697329CE15C}"/>
            </c:ext>
          </c:extLst>
        </c:ser>
        <c:dLbls>
          <c:showLegendKey val="0"/>
          <c:showVal val="0"/>
          <c:showCatName val="0"/>
          <c:showSerName val="0"/>
          <c:showPercent val="0"/>
          <c:showBubbleSize val="0"/>
        </c:dLbls>
        <c:gapWidth val="150"/>
        <c:overlap val="100"/>
        <c:axId val="281896047"/>
        <c:axId val="281890287"/>
      </c:barChart>
      <c:catAx>
        <c:axId val="28189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890287"/>
        <c:crosses val="autoZero"/>
        <c:auto val="1"/>
        <c:lblAlgn val="ctr"/>
        <c:lblOffset val="100"/>
        <c:noMultiLvlLbl val="0"/>
      </c:catAx>
      <c:valAx>
        <c:axId val="281890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89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[Book2_dashboard(AutoRecovered).xlsx]Sheet7!PivotTable4</c:name>
    <c:fmtId val="0"/>
  </c:pivotSource>
  <c:chart>
    <c:autoTitleDeleted val="1"/>
    <c:pivotFmts>
      <c:pivotFmt>
        <c:idx val="0"/>
        <c:spPr>
          <a:solidFill>
            <a:schemeClr val="accent1"/>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
        <c:spPr>
          <a:solidFill>
            <a:schemeClr val="accent1"/>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gradFill>
            <a:gsLst>
              <a:gs pos="0">
                <a:schemeClr val="accent4">
                  <a:lumMod val="40000"/>
                  <a:lumOff val="60000"/>
                </a:schemeClr>
              </a:gs>
              <a:gs pos="74000">
                <a:srgbClr val="00B050"/>
              </a:gs>
              <a:gs pos="100000">
                <a:schemeClr val="accent1">
                  <a:lumMod val="30000"/>
                  <a:lumOff val="70000"/>
                </a:schemeClr>
              </a:gs>
            </a:gsLst>
            <a:lin ang="5400000" scaled="1"/>
          </a:gra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0.28472222222222221"/>
          <c:y val="7.6388888888888895E-2"/>
          <c:w val="0.46388888888888891"/>
          <c:h val="0.77314814814814814"/>
        </c:manualLayout>
      </c:layout>
      <c:pieChart>
        <c:varyColors val="1"/>
        <c:ser>
          <c:idx val="0"/>
          <c:order val="0"/>
          <c:tx>
            <c:strRef>
              <c:f>Sheet7!$B$3</c:f>
              <c:strCache>
                <c:ptCount val="1"/>
                <c:pt idx="0">
                  <c:v>Total</c:v>
                </c:pt>
              </c:strCache>
            </c:strRef>
          </c:tx>
          <c:spPr>
            <a:ln>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chemeClr val="accent4">
                      <a:lumMod val="40000"/>
                      <a:lumOff val="60000"/>
                    </a:schemeClr>
                  </a:gs>
                  <a:gs pos="74000">
                    <a:srgbClr val="00B050"/>
                  </a:gs>
                  <a:gs pos="100000">
                    <a:schemeClr val="accent1">
                      <a:lumMod val="30000"/>
                      <a:lumOff val="70000"/>
                    </a:schemeClr>
                  </a:gs>
                </a:gsLst>
                <a:lin ang="5400000" scaled="1"/>
              </a:gra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4-6886-42D3-BD57-B099E09CC801}"/>
              </c:ext>
            </c:extLst>
          </c:dPt>
          <c:dPt>
            <c:idx val="1"/>
            <c:bubble3D val="0"/>
            <c:spPr>
              <a:solidFill>
                <a:schemeClr val="accent2"/>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6886-42D3-BD57-B099E09CC801}"/>
              </c:ext>
            </c:extLst>
          </c:dPt>
          <c:dPt>
            <c:idx val="2"/>
            <c:bubble3D val="0"/>
            <c:spPr>
              <a:solidFill>
                <a:schemeClr val="accent3"/>
              </a:solidFill>
              <a:ln w="19050">
                <a:gradFill>
                  <a:gsLst>
                    <a:gs pos="0">
                      <a:schemeClr val="tx1">
                        <a:lumMod val="65000"/>
                        <a:lumOff val="3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2-6886-42D3-BD57-B099E09CC80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HR</c:v>
                </c:pt>
                <c:pt idx="1">
                  <c:v>R&amp;D</c:v>
                </c:pt>
                <c:pt idx="2">
                  <c:v>Sales</c:v>
                </c:pt>
              </c:strCache>
            </c:strRef>
          </c:cat>
          <c:val>
            <c:numRef>
              <c:f>Sheet7!$B$4:$B$7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886-42D3-BD57-B099E09CC80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[Book2_dashboard(AutoRecovered).xlsx]Sheet7!PivotTable4</c:name>
    <c:fmtId val="5"/>
  </c:pivotSource>
  <c:chart>
    <c:autoTitleDeleted val="1"/>
    <c:pivotFmts>
      <c:pivotFmt>
        <c:idx val="0"/>
        <c:spPr>
          <a:solidFill>
            <a:schemeClr val="accent1"/>
          </a:solidFill>
          <a:ln w="12700">
            <a:solidFill>
              <a:schemeClr val="bg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a:solidFill>
              <a:schemeClr val="bg2">
                <a:lumMod val="50000"/>
              </a:schemeClr>
            </a:solidFill>
          </a:ln>
          <a:effectLst/>
        </c:spPr>
      </c:pivotFmt>
      <c:pivotFmt>
        <c:idx val="2"/>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pivotFmt>
      <c:pivotFmt>
        <c:idx val="3"/>
        <c:spPr>
          <a:solidFill>
            <a:schemeClr val="accent1"/>
          </a:solidFill>
          <a:ln w="12700">
            <a:solidFill>
              <a:schemeClr val="bg2">
                <a:lumMod val="50000"/>
              </a:schemeClr>
            </a:solidFill>
          </a:ln>
          <a:effectLst/>
        </c:spPr>
      </c:pivotFmt>
    </c:pivotFmts>
    <c:plotArea>
      <c:layout/>
      <c:pieChart>
        <c:varyColors val="1"/>
        <c:ser>
          <c:idx val="0"/>
          <c:order val="0"/>
          <c:tx>
            <c:strRef>
              <c:f>Sheet7!$B$3</c:f>
              <c:strCache>
                <c:ptCount val="1"/>
                <c:pt idx="0">
                  <c:v>Total</c:v>
                </c:pt>
              </c:strCache>
            </c:strRef>
          </c:tx>
          <c:spPr>
            <a:ln w="12700">
              <a:solidFill>
                <a:schemeClr val="bg2">
                  <a:lumMod val="50000"/>
                </a:schemeClr>
              </a:solidFill>
            </a:ln>
          </c:spPr>
          <c:dPt>
            <c:idx val="0"/>
            <c:bubble3D val="0"/>
            <c:spPr>
              <a:gradFill>
                <a:gsLst>
                  <a:gs pos="0">
                    <a:schemeClr val="accent4">
                      <a:lumMod val="60000"/>
                      <a:lumOff val="40000"/>
                    </a:schemeClr>
                  </a:gs>
                  <a:gs pos="55000">
                    <a:srgbClr val="00B050"/>
                  </a:gs>
                  <a:gs pos="100000">
                    <a:srgbClr val="15A718"/>
                  </a:gs>
                </a:gsLst>
                <a:lin ang="5400000" scaled="0"/>
              </a:gradFill>
              <a:ln w="12700">
                <a:solidFill>
                  <a:schemeClr val="bg2">
                    <a:lumMod val="50000"/>
                  </a:schemeClr>
                </a:solidFill>
              </a:ln>
              <a:effectLst/>
            </c:spPr>
            <c:extLst>
              <c:ext xmlns:c16="http://schemas.microsoft.com/office/drawing/2014/chart" uri="{C3380CC4-5D6E-409C-BE32-E72D297353CC}">
                <c16:uniqueId val="{00000003-5518-42BA-900D-7B1B72B5B82B}"/>
              </c:ext>
            </c:extLst>
          </c:dPt>
          <c:dPt>
            <c:idx val="1"/>
            <c:bubble3D val="0"/>
            <c:spPr>
              <a:solidFill>
                <a:schemeClr val="accent2"/>
              </a:solidFill>
              <a:ln w="12700">
                <a:solidFill>
                  <a:schemeClr val="bg2">
                    <a:lumMod val="50000"/>
                  </a:schemeClr>
                </a:solidFill>
              </a:ln>
              <a:effectLst/>
            </c:spPr>
            <c:extLst>
              <c:ext xmlns:c16="http://schemas.microsoft.com/office/drawing/2014/chart" uri="{C3380CC4-5D6E-409C-BE32-E72D297353CC}">
                <c16:uniqueId val="{00000004-5518-42BA-900D-7B1B72B5B82B}"/>
              </c:ext>
            </c:extLst>
          </c:dPt>
          <c:dPt>
            <c:idx val="2"/>
            <c:bubble3D val="0"/>
            <c:spPr>
              <a:solidFill>
                <a:schemeClr val="accent3"/>
              </a:solidFill>
              <a:ln w="12700">
                <a:solidFill>
                  <a:schemeClr val="bg2">
                    <a:lumMod val="50000"/>
                  </a:schemeClr>
                </a:solidFill>
              </a:ln>
              <a:effectLst/>
            </c:spPr>
            <c:extLst>
              <c:ext xmlns:c16="http://schemas.microsoft.com/office/drawing/2014/chart" uri="{C3380CC4-5D6E-409C-BE32-E72D297353CC}">
                <c16:uniqueId val="{00000002-5518-42BA-900D-7B1B72B5B82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HR</c:v>
                </c:pt>
                <c:pt idx="1">
                  <c:v>R&amp;D</c:v>
                </c:pt>
                <c:pt idx="2">
                  <c:v>Sales</c:v>
                </c:pt>
              </c:strCache>
            </c:strRef>
          </c:cat>
          <c:val>
            <c:numRef>
              <c:f>Sheet7!$B$4:$B$7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518-42BA-900D-7B1B72B5B8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[Book2_dashboard(AutoRecovered).xlsx]Sheet8!PivotTable1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Sheet8!$B$3</c:f>
              <c:strCache>
                <c:ptCount val="1"/>
                <c:pt idx="0">
                  <c:v>Total</c:v>
                </c:pt>
              </c:strCache>
            </c:strRef>
          </c:tx>
          <c:spPr>
            <a:solidFill>
              <a:schemeClr val="accent1"/>
            </a:solidFill>
            <a:ln>
              <a:noFill/>
            </a:ln>
            <a:effectLst/>
          </c:spPr>
          <c:invertIfNegative val="0"/>
          <c:cat>
            <c:strRef>
              <c:f>Sheet8!$A$4:$A$9</c:f>
              <c:strCache>
                <c:ptCount val="5"/>
                <c:pt idx="0">
                  <c:v>25 - 34</c:v>
                </c:pt>
                <c:pt idx="1">
                  <c:v>35 - 44</c:v>
                </c:pt>
                <c:pt idx="2">
                  <c:v>Under 25</c:v>
                </c:pt>
                <c:pt idx="3">
                  <c:v>45 - 54</c:v>
                </c:pt>
                <c:pt idx="4">
                  <c:v>Over 55</c:v>
                </c:pt>
              </c:strCache>
            </c:strRef>
          </c:cat>
          <c:val>
            <c:numRef>
              <c:f>Sheet8!$B$4:$B$9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B7B-443B-A15A-9C7832EF42CA}"/>
            </c:ext>
          </c:extLst>
        </c:ser>
        <c:dLbls>
          <c:showLegendKey val="0"/>
          <c:showVal val="0"/>
          <c:showCatName val="0"/>
          <c:showSerName val="0"/>
          <c:showPercent val="0"/>
          <c:showBubbleSize val="0"/>
        </c:dLbls>
        <c:gapWidth val="150"/>
        <c:overlap val="100"/>
        <c:axId val="353155935"/>
        <c:axId val="353158815"/>
      </c:barChart>
      <c:catAx>
        <c:axId val="35315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158815"/>
        <c:crosses val="autoZero"/>
        <c:auto val="1"/>
        <c:lblAlgn val="ctr"/>
        <c:lblOffset val="100"/>
        <c:noMultiLvlLbl val="0"/>
      </c:catAx>
      <c:valAx>
        <c:axId val="35315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15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9ADF42CB-7622-440E-84FC-AD3EF9608EF7}">
          <cx:tx>
            <cx:txData>
              <cx:f>_xlchart.v1.4</cx:f>
              <cx:v>attrition</cx:v>
            </cx:txData>
          </cx:tx>
          <cx:spPr>
            <a:ln>
              <a:solidFill>
                <a:schemeClr val="accent6"/>
              </a:solidFill>
            </a:ln>
          </cx:spPr>
          <cx:dataLabels pos="inEnd">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0C8FA71F-2C78-4F9D-A8F4-804D13E843BE}">
          <cx:tx>
            <cx:txData>
              <cx:f>_xlchart.v2.1</cx:f>
              <cx:v>attrition</cx:v>
            </cx:txData>
          </cx:tx>
          <cx:spPr>
            <a:gradFill>
              <a:gsLst>
                <a:gs pos="55000">
                  <a:schemeClr val="accent2">
                    <a:lumMod val="75000"/>
                  </a:schemeClr>
                </a:gs>
                <a:gs pos="1000">
                  <a:schemeClr val="accent5">
                    <a:lumMod val="75000"/>
                  </a:schemeClr>
                </a:gs>
                <a:gs pos="68000">
                  <a:srgbClr val="FFC000"/>
                </a:gs>
                <a:gs pos="100000">
                  <a:srgbClr val="FA3312"/>
                </a:gs>
              </a:gsLst>
              <a:lin ang="5400000" scaled="0"/>
            </a:gradFill>
          </cx:spPr>
          <cx:dataLabels>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9ADF42CB-7622-440E-84FC-AD3EF9608EF7}">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0C8FA71F-2C78-4F9D-A8F4-804D13E843BE}">
          <cx:tx>
            <cx:txData>
              <cx:f>_xlchart.v2.10</cx:f>
              <cx:v>attrition</cx:v>
            </cx:txData>
          </cx:tx>
          <cx:spPr>
            <a:gradFill>
              <a:gsLst>
                <a:gs pos="55000">
                  <a:schemeClr val="accent2">
                    <a:lumMod val="75000"/>
                  </a:schemeClr>
                </a:gs>
                <a:gs pos="1000">
                  <a:schemeClr val="accent5">
                    <a:lumMod val="75000"/>
                  </a:schemeClr>
                </a:gs>
                <a:gs pos="68000">
                  <a:srgbClr val="FFC000"/>
                </a:gs>
                <a:gs pos="100000">
                  <a:srgbClr val="FA3312"/>
                </a:gs>
              </a:gsLst>
              <a:lin ang="5400000" scaled="0"/>
            </a:gradFill>
          </cx:spPr>
          <cx:dataLabels>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i="1">
                <a:solidFill>
                  <a:schemeClr val="tx1"/>
                </a:solidFill>
              </a:defRPr>
            </a:pPr>
            <a:endParaRPr lang="en-US" sz="900" b="1" i="1"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image" Target="../media/image14.svg"/><Relationship Id="rId3" Type="http://schemas.openxmlformats.org/officeDocument/2006/relationships/image" Target="../media/image3.svg"/><Relationship Id="rId21" Type="http://schemas.openxmlformats.org/officeDocument/2006/relationships/chart" Target="../charts/chart5.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3.png"/><Relationship Id="rId25"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4.xml"/><Relationship Id="rId20" Type="http://schemas.openxmlformats.org/officeDocument/2006/relationships/image" Target="../media/image16.sv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24" Type="http://schemas.microsoft.com/office/2014/relationships/chartEx" Target="../charts/chartEx2.xml"/><Relationship Id="rId5" Type="http://schemas.openxmlformats.org/officeDocument/2006/relationships/image" Target="../media/image5.svg"/><Relationship Id="rId15" Type="http://schemas.openxmlformats.org/officeDocument/2006/relationships/chart" Target="../charts/chart3.xml"/><Relationship Id="rId23"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image" Target="../media/image15.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chart" Target="../charts/chart2.xml"/><Relationship Id="rId22"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495301</xdr:colOff>
      <xdr:row>0</xdr:row>
      <xdr:rowOff>133350</xdr:rowOff>
    </xdr:from>
    <xdr:to>
      <xdr:col>20</xdr:col>
      <xdr:colOff>383844</xdr:colOff>
      <xdr:row>38</xdr:row>
      <xdr:rowOff>127948</xdr:rowOff>
    </xdr:to>
    <xdr:grpSp>
      <xdr:nvGrpSpPr>
        <xdr:cNvPr id="54" name="Group 53">
          <a:extLst>
            <a:ext uri="{FF2B5EF4-FFF2-40B4-BE49-F238E27FC236}">
              <a16:creationId xmlns:a16="http://schemas.microsoft.com/office/drawing/2014/main" id="{87DAA2A4-C98E-9500-2211-87FE18B45624}"/>
            </a:ext>
          </a:extLst>
        </xdr:cNvPr>
        <xdr:cNvGrpSpPr/>
      </xdr:nvGrpSpPr>
      <xdr:grpSpPr>
        <a:xfrm>
          <a:off x="495301" y="133350"/>
          <a:ext cx="12071683" cy="7149424"/>
          <a:chOff x="495301" y="133350"/>
          <a:chExt cx="12071683" cy="7149424"/>
        </a:xfrm>
      </xdr:grpSpPr>
      <xdr:sp macro="" textlink="">
        <xdr:nvSpPr>
          <xdr:cNvPr id="4" name="Rectangle 3">
            <a:extLst>
              <a:ext uri="{FF2B5EF4-FFF2-40B4-BE49-F238E27FC236}">
                <a16:creationId xmlns:a16="http://schemas.microsoft.com/office/drawing/2014/main" id="{03E5FB12-773A-F3B9-4A88-E1966F197909}"/>
              </a:ext>
            </a:extLst>
          </xdr:cNvPr>
          <xdr:cNvSpPr/>
        </xdr:nvSpPr>
        <xdr:spPr>
          <a:xfrm>
            <a:off x="495301" y="133350"/>
            <a:ext cx="12071683" cy="7149424"/>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IN" sz="1100" kern="1200"/>
          </a:p>
        </xdr:txBody>
      </xdr:sp>
      <xdr:sp macro="" textlink="">
        <xdr:nvSpPr>
          <xdr:cNvPr id="5" name="Rectangle 4">
            <a:extLst>
              <a:ext uri="{FF2B5EF4-FFF2-40B4-BE49-F238E27FC236}">
                <a16:creationId xmlns:a16="http://schemas.microsoft.com/office/drawing/2014/main" id="{BA336523-B97C-A28B-D284-92CA3417BC60}"/>
              </a:ext>
            </a:extLst>
          </xdr:cNvPr>
          <xdr:cNvSpPr/>
        </xdr:nvSpPr>
        <xdr:spPr>
          <a:xfrm>
            <a:off x="579783" y="240051"/>
            <a:ext cx="6635294" cy="815258"/>
          </a:xfrm>
          <a:prstGeom prst="rect">
            <a:avLst/>
          </a:prstGeom>
          <a:solidFill>
            <a:srgbClr val="92D05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2" algn="ctr"/>
            <a:r>
              <a:rPr lang="en-IN" sz="3200" b="0" i="0" kern="1200" cap="none" spc="0">
                <a:ln w="0">
                  <a:solidFill>
                    <a:schemeClr val="tx1"/>
                  </a:solidFill>
                </a:ln>
                <a:solidFill>
                  <a:schemeClr val="accent2">
                    <a:lumMod val="75000"/>
                  </a:schemeClr>
                </a:solidFill>
                <a:effectLst>
                  <a:outerShdw blurRad="60007" dist="310007" dir="7680000" sy="30000" kx="1300200" algn="ctr" rotWithShape="0">
                    <a:prstClr val="black">
                      <a:alpha val="62000"/>
                    </a:prstClr>
                  </a:outerShdw>
                </a:effectLst>
                <a:latin typeface="Algerian" panose="04020705040A02060702" pitchFamily="82" charset="0"/>
              </a:rPr>
              <a:t>HR ANALYTICS DASHBOARD</a:t>
            </a:r>
          </a:p>
        </xdr:txBody>
      </xdr:sp>
      <xdr:sp macro="" textlink="">
        <xdr:nvSpPr>
          <xdr:cNvPr id="6" name="Rectangle 5">
            <a:extLst>
              <a:ext uri="{FF2B5EF4-FFF2-40B4-BE49-F238E27FC236}">
                <a16:creationId xmlns:a16="http://schemas.microsoft.com/office/drawing/2014/main" id="{2FD29F75-CD58-F485-25A2-C1A6C7361011}"/>
              </a:ext>
            </a:extLst>
          </xdr:cNvPr>
          <xdr:cNvSpPr/>
        </xdr:nvSpPr>
        <xdr:spPr>
          <a:xfrm>
            <a:off x="7290446" y="229697"/>
            <a:ext cx="5162806" cy="825613"/>
          </a:xfrm>
          <a:prstGeom prst="rect">
            <a:avLst/>
          </a:prstGeom>
          <a:solidFill>
            <a:srgbClr val="92D05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kern="1200"/>
          </a:p>
        </xdr:txBody>
      </xdr:sp>
      <xdr:sp macro="" textlink="">
        <xdr:nvSpPr>
          <xdr:cNvPr id="7" name="Rectangle 6">
            <a:extLst>
              <a:ext uri="{FF2B5EF4-FFF2-40B4-BE49-F238E27FC236}">
                <a16:creationId xmlns:a16="http://schemas.microsoft.com/office/drawing/2014/main" id="{4BAFEAEF-A3E8-2467-D589-17649A15D41E}"/>
              </a:ext>
            </a:extLst>
          </xdr:cNvPr>
          <xdr:cNvSpPr/>
        </xdr:nvSpPr>
        <xdr:spPr>
          <a:xfrm>
            <a:off x="590136" y="1148759"/>
            <a:ext cx="2189392"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8" name="Rectangle 7">
            <a:extLst>
              <a:ext uri="{FF2B5EF4-FFF2-40B4-BE49-F238E27FC236}">
                <a16:creationId xmlns:a16="http://schemas.microsoft.com/office/drawing/2014/main" id="{EED0357B-A98C-4F0D-9DF4-C16341FB24F0}"/>
              </a:ext>
            </a:extLst>
          </xdr:cNvPr>
          <xdr:cNvSpPr/>
        </xdr:nvSpPr>
        <xdr:spPr>
          <a:xfrm>
            <a:off x="2846201" y="1167808"/>
            <a:ext cx="2065155"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9" name="Rectangle 8">
            <a:extLst>
              <a:ext uri="{FF2B5EF4-FFF2-40B4-BE49-F238E27FC236}">
                <a16:creationId xmlns:a16="http://schemas.microsoft.com/office/drawing/2014/main" id="{BCB9705B-3FF1-49FD-AA46-3BBEB2FE9B90}"/>
              </a:ext>
            </a:extLst>
          </xdr:cNvPr>
          <xdr:cNvSpPr/>
        </xdr:nvSpPr>
        <xdr:spPr>
          <a:xfrm>
            <a:off x="5016129" y="1167808"/>
            <a:ext cx="2312805"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0" name="Rectangle 9">
            <a:extLst>
              <a:ext uri="{FF2B5EF4-FFF2-40B4-BE49-F238E27FC236}">
                <a16:creationId xmlns:a16="http://schemas.microsoft.com/office/drawing/2014/main" id="{9932CBA6-6B10-419F-BF48-8D9937823DA5}"/>
              </a:ext>
            </a:extLst>
          </xdr:cNvPr>
          <xdr:cNvSpPr/>
        </xdr:nvSpPr>
        <xdr:spPr>
          <a:xfrm>
            <a:off x="7443232" y="1177333"/>
            <a:ext cx="2211786"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1" name="Rectangle 10">
            <a:extLst>
              <a:ext uri="{FF2B5EF4-FFF2-40B4-BE49-F238E27FC236}">
                <a16:creationId xmlns:a16="http://schemas.microsoft.com/office/drawing/2014/main" id="{B3F71BDA-603A-477D-92AF-C849005DC94B}"/>
              </a:ext>
            </a:extLst>
          </xdr:cNvPr>
          <xdr:cNvSpPr/>
        </xdr:nvSpPr>
        <xdr:spPr>
          <a:xfrm>
            <a:off x="9777572" y="1177333"/>
            <a:ext cx="2618815" cy="810290"/>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2" name="Rectangle 11">
            <a:extLst>
              <a:ext uri="{FF2B5EF4-FFF2-40B4-BE49-F238E27FC236}">
                <a16:creationId xmlns:a16="http://schemas.microsoft.com/office/drawing/2014/main" id="{9489508B-45D5-4624-83C6-D4F73B6C7AF6}"/>
              </a:ext>
            </a:extLst>
          </xdr:cNvPr>
          <xdr:cNvSpPr/>
        </xdr:nvSpPr>
        <xdr:spPr>
          <a:xfrm>
            <a:off x="600490" y="2109234"/>
            <a:ext cx="3606902" cy="2071133"/>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3" name="Rectangle 12">
            <a:extLst>
              <a:ext uri="{FF2B5EF4-FFF2-40B4-BE49-F238E27FC236}">
                <a16:creationId xmlns:a16="http://schemas.microsoft.com/office/drawing/2014/main" id="{2E832D08-A325-4104-9594-10DA07101263}"/>
              </a:ext>
            </a:extLst>
          </xdr:cNvPr>
          <xdr:cNvSpPr/>
        </xdr:nvSpPr>
        <xdr:spPr>
          <a:xfrm>
            <a:off x="4311724" y="2118759"/>
            <a:ext cx="3792130" cy="2071133"/>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4" name="Rectangle 13">
            <a:extLst>
              <a:ext uri="{FF2B5EF4-FFF2-40B4-BE49-F238E27FC236}">
                <a16:creationId xmlns:a16="http://schemas.microsoft.com/office/drawing/2014/main" id="{B6B080EE-9453-4F62-856C-8354B3CAD274}"/>
              </a:ext>
            </a:extLst>
          </xdr:cNvPr>
          <xdr:cNvSpPr/>
        </xdr:nvSpPr>
        <xdr:spPr>
          <a:xfrm>
            <a:off x="8260235" y="2118759"/>
            <a:ext cx="4136152" cy="2071133"/>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5" name="Rectangle 14">
            <a:extLst>
              <a:ext uri="{FF2B5EF4-FFF2-40B4-BE49-F238E27FC236}">
                <a16:creationId xmlns:a16="http://schemas.microsoft.com/office/drawing/2014/main" id="{57CA31B5-DEB0-44A7-8B63-AD9AA80559D2}"/>
              </a:ext>
            </a:extLst>
          </xdr:cNvPr>
          <xdr:cNvSpPr/>
        </xdr:nvSpPr>
        <xdr:spPr>
          <a:xfrm>
            <a:off x="609158" y="4313716"/>
            <a:ext cx="2500127" cy="2794989"/>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6" name="Rectangle 15">
            <a:extLst>
              <a:ext uri="{FF2B5EF4-FFF2-40B4-BE49-F238E27FC236}">
                <a16:creationId xmlns:a16="http://schemas.microsoft.com/office/drawing/2014/main" id="{8EF8E6D4-13C9-4C3E-AAC2-121D66227F0B}"/>
              </a:ext>
            </a:extLst>
          </xdr:cNvPr>
          <xdr:cNvSpPr/>
        </xdr:nvSpPr>
        <xdr:spPr>
          <a:xfrm>
            <a:off x="3215118" y="4323240"/>
            <a:ext cx="2859962" cy="2785464"/>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7" name="Rectangle 16">
            <a:extLst>
              <a:ext uri="{FF2B5EF4-FFF2-40B4-BE49-F238E27FC236}">
                <a16:creationId xmlns:a16="http://schemas.microsoft.com/office/drawing/2014/main" id="{8DA82D43-41C9-4C71-AC64-5D3C56BFFBD5}"/>
              </a:ext>
            </a:extLst>
          </xdr:cNvPr>
          <xdr:cNvSpPr/>
        </xdr:nvSpPr>
        <xdr:spPr>
          <a:xfrm>
            <a:off x="6148720" y="4336237"/>
            <a:ext cx="2798578" cy="2772468"/>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sp macro="" textlink="">
        <xdr:nvSpPr>
          <xdr:cNvPr id="18" name="Rectangle 17">
            <a:extLst>
              <a:ext uri="{FF2B5EF4-FFF2-40B4-BE49-F238E27FC236}">
                <a16:creationId xmlns:a16="http://schemas.microsoft.com/office/drawing/2014/main" id="{20FA2B0E-58EE-421F-9DFF-174812BF7C49}"/>
              </a:ext>
            </a:extLst>
          </xdr:cNvPr>
          <xdr:cNvSpPr/>
        </xdr:nvSpPr>
        <xdr:spPr>
          <a:xfrm>
            <a:off x="9052073" y="4327079"/>
            <a:ext cx="3372747" cy="2795842"/>
          </a:xfrm>
          <a:prstGeom prst="rect">
            <a:avLst/>
          </a:prstGeom>
          <a:solidFill>
            <a:srgbClr val="92D05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grpSp>
    <xdr:clientData/>
  </xdr:twoCellAnchor>
  <xdr:twoCellAnchor editAs="oneCell">
    <xdr:from>
      <xdr:col>1</xdr:col>
      <xdr:colOff>380999</xdr:colOff>
      <xdr:row>2</xdr:row>
      <xdr:rowOff>9525</xdr:rowOff>
    </xdr:from>
    <xdr:to>
      <xdr:col>2</xdr:col>
      <xdr:colOff>228598</xdr:colOff>
      <xdr:row>5</xdr:row>
      <xdr:rowOff>1</xdr:rowOff>
    </xdr:to>
    <xdr:pic>
      <xdr:nvPicPr>
        <xdr:cNvPr id="19" name="Picture 18" descr="An App Icon with 'HR' Initialism | Stable Diffusion Online">
          <a:extLst>
            <a:ext uri="{FF2B5EF4-FFF2-40B4-BE49-F238E27FC236}">
              <a16:creationId xmlns:a16="http://schemas.microsoft.com/office/drawing/2014/main" id="{57967BF5-20D2-7CE2-892D-FDE3EDD56C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156" y="386095"/>
          <a:ext cx="456756" cy="555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95251</xdr:colOff>
      <xdr:row>6</xdr:row>
      <xdr:rowOff>114300</xdr:rowOff>
    </xdr:from>
    <xdr:to>
      <xdr:col>3</xdr:col>
      <xdr:colOff>381001</xdr:colOff>
      <xdr:row>7</xdr:row>
      <xdr:rowOff>133350</xdr:rowOff>
    </xdr:to>
    <xdr:sp macro="" textlink="">
      <xdr:nvSpPr>
        <xdr:cNvPr id="23" name="TextBox 22">
          <a:extLst>
            <a:ext uri="{FF2B5EF4-FFF2-40B4-BE49-F238E27FC236}">
              <a16:creationId xmlns:a16="http://schemas.microsoft.com/office/drawing/2014/main" id="{4761DD44-8F32-0A27-CCD6-B2FC2FB80E4C}"/>
            </a:ext>
          </a:extLst>
        </xdr:cNvPr>
        <xdr:cNvSpPr txBox="1"/>
      </xdr:nvSpPr>
      <xdr:spPr>
        <a:xfrm>
          <a:off x="704408" y="1244009"/>
          <a:ext cx="1504064" cy="207335"/>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total employees</a:t>
          </a:r>
        </a:p>
      </xdr:txBody>
    </xdr:sp>
    <xdr:clientData/>
  </xdr:twoCellAnchor>
  <xdr:twoCellAnchor>
    <xdr:from>
      <xdr:col>4</xdr:col>
      <xdr:colOff>447674</xdr:colOff>
      <xdr:row>6</xdr:row>
      <xdr:rowOff>104774</xdr:rowOff>
    </xdr:from>
    <xdr:to>
      <xdr:col>6</xdr:col>
      <xdr:colOff>314326</xdr:colOff>
      <xdr:row>7</xdr:row>
      <xdr:rowOff>180975</xdr:rowOff>
    </xdr:to>
    <xdr:sp macro="" textlink="">
      <xdr:nvSpPr>
        <xdr:cNvPr id="24" name="TextBox 23">
          <a:extLst>
            <a:ext uri="{FF2B5EF4-FFF2-40B4-BE49-F238E27FC236}">
              <a16:creationId xmlns:a16="http://schemas.microsoft.com/office/drawing/2014/main" id="{5A97AB5B-05C7-4578-85D3-07924049CF77}"/>
            </a:ext>
          </a:extLst>
        </xdr:cNvPr>
        <xdr:cNvSpPr txBox="1"/>
      </xdr:nvSpPr>
      <xdr:spPr>
        <a:xfrm>
          <a:off x="2884302" y="1234483"/>
          <a:ext cx="1084966" cy="264486"/>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ATTRIRION</a:t>
          </a:r>
        </a:p>
      </xdr:txBody>
    </xdr:sp>
    <xdr:clientData/>
  </xdr:twoCellAnchor>
  <xdr:twoCellAnchor editAs="oneCell">
    <xdr:from>
      <xdr:col>3</xdr:col>
      <xdr:colOff>400050</xdr:colOff>
      <xdr:row>6</xdr:row>
      <xdr:rowOff>47625</xdr:rowOff>
    </xdr:from>
    <xdr:to>
      <xdr:col>4</xdr:col>
      <xdr:colOff>238126</xdr:colOff>
      <xdr:row>8</xdr:row>
      <xdr:rowOff>47625</xdr:rowOff>
    </xdr:to>
    <xdr:pic>
      <xdr:nvPicPr>
        <xdr:cNvPr id="26" name="Graphic 25" descr="Group success with solid fill">
          <a:extLst>
            <a:ext uri="{FF2B5EF4-FFF2-40B4-BE49-F238E27FC236}">
              <a16:creationId xmlns:a16="http://schemas.microsoft.com/office/drawing/2014/main" id="{8F2A6A11-AD4E-64E9-9AFC-186692C29F2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227521" y="1177334"/>
          <a:ext cx="447233" cy="376570"/>
        </a:xfrm>
        <a:prstGeom prst="rect">
          <a:avLst/>
        </a:prstGeom>
      </xdr:spPr>
    </xdr:pic>
    <xdr:clientData/>
  </xdr:twoCellAnchor>
  <xdr:twoCellAnchor>
    <xdr:from>
      <xdr:col>8</xdr:col>
      <xdr:colOff>200025</xdr:colOff>
      <xdr:row>6</xdr:row>
      <xdr:rowOff>104775</xdr:rowOff>
    </xdr:from>
    <xdr:to>
      <xdr:col>10</xdr:col>
      <xdr:colOff>495300</xdr:colOff>
      <xdr:row>7</xdr:row>
      <xdr:rowOff>161925</xdr:rowOff>
    </xdr:to>
    <xdr:sp macro="" textlink="">
      <xdr:nvSpPr>
        <xdr:cNvPr id="28" name="TextBox 27">
          <a:extLst>
            <a:ext uri="{FF2B5EF4-FFF2-40B4-BE49-F238E27FC236}">
              <a16:creationId xmlns:a16="http://schemas.microsoft.com/office/drawing/2014/main" id="{52364452-9B36-669A-4934-3C9935BABE39}"/>
            </a:ext>
          </a:extLst>
        </xdr:cNvPr>
        <xdr:cNvSpPr txBox="1"/>
      </xdr:nvSpPr>
      <xdr:spPr>
        <a:xfrm>
          <a:off x="5073281" y="1234484"/>
          <a:ext cx="1513589" cy="245435"/>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active employees</a:t>
          </a:r>
        </a:p>
      </xdr:txBody>
    </xdr:sp>
    <xdr:clientData/>
  </xdr:twoCellAnchor>
  <xdr:twoCellAnchor editAs="oneCell">
    <xdr:from>
      <xdr:col>10</xdr:col>
      <xdr:colOff>600076</xdr:colOff>
      <xdr:row>6</xdr:row>
      <xdr:rowOff>57151</xdr:rowOff>
    </xdr:from>
    <xdr:to>
      <xdr:col>11</xdr:col>
      <xdr:colOff>457200</xdr:colOff>
      <xdr:row>8</xdr:row>
      <xdr:rowOff>1</xdr:rowOff>
    </xdr:to>
    <xdr:pic>
      <xdr:nvPicPr>
        <xdr:cNvPr id="30" name="Graphic 29" descr="Group brainstorm with solid fill">
          <a:extLst>
            <a:ext uri="{FF2B5EF4-FFF2-40B4-BE49-F238E27FC236}">
              <a16:creationId xmlns:a16="http://schemas.microsoft.com/office/drawing/2014/main" id="{EA02D04E-51BD-1B89-5D00-C7BE5269E1E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691646" y="1186860"/>
          <a:ext cx="466281" cy="319420"/>
        </a:xfrm>
        <a:prstGeom prst="rect">
          <a:avLst/>
        </a:prstGeom>
      </xdr:spPr>
    </xdr:pic>
    <xdr:clientData/>
  </xdr:twoCellAnchor>
  <xdr:twoCellAnchor>
    <xdr:from>
      <xdr:col>12</xdr:col>
      <xdr:colOff>219074</xdr:colOff>
      <xdr:row>6</xdr:row>
      <xdr:rowOff>123824</xdr:rowOff>
    </xdr:from>
    <xdr:to>
      <xdr:col>14</xdr:col>
      <xdr:colOff>276226</xdr:colOff>
      <xdr:row>7</xdr:row>
      <xdr:rowOff>180974</xdr:rowOff>
    </xdr:to>
    <xdr:sp macro="" textlink="">
      <xdr:nvSpPr>
        <xdr:cNvPr id="34" name="TextBox 33">
          <a:extLst>
            <a:ext uri="{FF2B5EF4-FFF2-40B4-BE49-F238E27FC236}">
              <a16:creationId xmlns:a16="http://schemas.microsoft.com/office/drawing/2014/main" id="{061AEC12-0E1B-4539-8E03-2927041BEABE}"/>
            </a:ext>
          </a:extLst>
        </xdr:cNvPr>
        <xdr:cNvSpPr txBox="1"/>
      </xdr:nvSpPr>
      <xdr:spPr>
        <a:xfrm>
          <a:off x="7528958" y="1253533"/>
          <a:ext cx="1275466" cy="245435"/>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rate</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16</xdr:col>
      <xdr:colOff>171863</xdr:colOff>
      <xdr:row>6</xdr:row>
      <xdr:rowOff>142874</xdr:rowOff>
    </xdr:from>
    <xdr:to>
      <xdr:col>19</xdr:col>
      <xdr:colOff>56866</xdr:colOff>
      <xdr:row>8</xdr:row>
      <xdr:rowOff>28433</xdr:rowOff>
    </xdr:to>
    <xdr:sp macro="" textlink="">
      <xdr:nvSpPr>
        <xdr:cNvPr id="38" name="TextBox 37">
          <a:extLst>
            <a:ext uri="{FF2B5EF4-FFF2-40B4-BE49-F238E27FC236}">
              <a16:creationId xmlns:a16="http://schemas.microsoft.com/office/drawing/2014/main" id="{F2510470-40A6-493C-8123-A7920EE3938C}"/>
            </a:ext>
          </a:extLst>
        </xdr:cNvPr>
        <xdr:cNvSpPr txBox="1"/>
      </xdr:nvSpPr>
      <xdr:spPr>
        <a:xfrm>
          <a:off x="9918375" y="1272583"/>
          <a:ext cx="1712474" cy="262129"/>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average</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age</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xdr:col>
      <xdr:colOff>95250</xdr:colOff>
      <xdr:row>11</xdr:row>
      <xdr:rowOff>161924</xdr:rowOff>
    </xdr:from>
    <xdr:to>
      <xdr:col>6</xdr:col>
      <xdr:colOff>457200</xdr:colOff>
      <xdr:row>13</xdr:row>
      <xdr:rowOff>19049</xdr:rowOff>
    </xdr:to>
    <xdr:sp macro="" textlink="">
      <xdr:nvSpPr>
        <xdr:cNvPr id="40" name="TextBox 39">
          <a:extLst>
            <a:ext uri="{FF2B5EF4-FFF2-40B4-BE49-F238E27FC236}">
              <a16:creationId xmlns:a16="http://schemas.microsoft.com/office/drawing/2014/main" id="{BC95E643-5B95-4877-9007-9A5AEEF91633}"/>
            </a:ext>
          </a:extLst>
        </xdr:cNvPr>
        <xdr:cNvSpPr txBox="1"/>
      </xdr:nvSpPr>
      <xdr:spPr>
        <a:xfrm>
          <a:off x="704407" y="2233058"/>
          <a:ext cx="3407735" cy="233694"/>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total employees by gender</a:t>
          </a:r>
        </a:p>
      </xdr:txBody>
    </xdr:sp>
    <xdr:clientData/>
  </xdr:twoCellAnchor>
  <xdr:twoCellAnchor>
    <xdr:from>
      <xdr:col>7</xdr:col>
      <xdr:colOff>171449</xdr:colOff>
      <xdr:row>11</xdr:row>
      <xdr:rowOff>133349</xdr:rowOff>
    </xdr:from>
    <xdr:to>
      <xdr:col>13</xdr:col>
      <xdr:colOff>56864</xdr:colOff>
      <xdr:row>13</xdr:row>
      <xdr:rowOff>14215</xdr:rowOff>
    </xdr:to>
    <xdr:sp macro="" textlink="">
      <xdr:nvSpPr>
        <xdr:cNvPr id="41" name="TextBox 40">
          <a:extLst>
            <a:ext uri="{FF2B5EF4-FFF2-40B4-BE49-F238E27FC236}">
              <a16:creationId xmlns:a16="http://schemas.microsoft.com/office/drawing/2014/main" id="{32EA9513-C417-433A-9861-390DF1362258}"/>
            </a:ext>
          </a:extLst>
        </xdr:cNvPr>
        <xdr:cNvSpPr txBox="1"/>
      </xdr:nvSpPr>
      <xdr:spPr>
        <a:xfrm>
          <a:off x="4435548" y="2204483"/>
          <a:ext cx="3540357" cy="257435"/>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education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wise attrition</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14</xdr:col>
      <xdr:colOff>184813</xdr:colOff>
      <xdr:row>11</xdr:row>
      <xdr:rowOff>142875</xdr:rowOff>
    </xdr:from>
    <xdr:to>
      <xdr:col>20</xdr:col>
      <xdr:colOff>113732</xdr:colOff>
      <xdr:row>13</xdr:row>
      <xdr:rowOff>0</xdr:rowOff>
    </xdr:to>
    <xdr:sp macro="" textlink="">
      <xdr:nvSpPr>
        <xdr:cNvPr id="42" name="TextBox 41">
          <a:extLst>
            <a:ext uri="{FF2B5EF4-FFF2-40B4-BE49-F238E27FC236}">
              <a16:creationId xmlns:a16="http://schemas.microsoft.com/office/drawing/2014/main" id="{4BF337F5-789F-4DB0-B721-CB835B9563A6}"/>
            </a:ext>
          </a:extLst>
        </xdr:cNvPr>
        <xdr:cNvSpPr txBox="1"/>
      </xdr:nvSpPr>
      <xdr:spPr>
        <a:xfrm>
          <a:off x="8713011" y="2214009"/>
          <a:ext cx="3583861" cy="233694"/>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by job role</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xdr:col>
      <xdr:colOff>85726</xdr:colOff>
      <xdr:row>23</xdr:row>
      <xdr:rowOff>66674</xdr:rowOff>
    </xdr:from>
    <xdr:to>
      <xdr:col>4</xdr:col>
      <xdr:colOff>592668</xdr:colOff>
      <xdr:row>24</xdr:row>
      <xdr:rowOff>170597</xdr:rowOff>
    </xdr:to>
    <xdr:sp macro="" textlink="">
      <xdr:nvSpPr>
        <xdr:cNvPr id="43" name="TextBox 42">
          <a:extLst>
            <a:ext uri="{FF2B5EF4-FFF2-40B4-BE49-F238E27FC236}">
              <a16:creationId xmlns:a16="http://schemas.microsoft.com/office/drawing/2014/main" id="{FB56BDDD-BF06-4D40-A6E5-C3E9625C41C8}"/>
            </a:ext>
          </a:extLst>
        </xdr:cNvPr>
        <xdr:cNvSpPr txBox="1"/>
      </xdr:nvSpPr>
      <xdr:spPr>
        <a:xfrm>
          <a:off x="694883" y="4397226"/>
          <a:ext cx="2334413" cy="292208"/>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department</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wise attrition</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5</xdr:col>
      <xdr:colOff>371475</xdr:colOff>
      <xdr:row>23</xdr:row>
      <xdr:rowOff>85724</xdr:rowOff>
    </xdr:from>
    <xdr:to>
      <xdr:col>9</xdr:col>
      <xdr:colOff>438150</xdr:colOff>
      <xdr:row>25</xdr:row>
      <xdr:rowOff>0</xdr:rowOff>
    </xdr:to>
    <xdr:sp macro="" textlink="">
      <xdr:nvSpPr>
        <xdr:cNvPr id="44" name="TextBox 43">
          <a:extLst>
            <a:ext uri="{FF2B5EF4-FFF2-40B4-BE49-F238E27FC236}">
              <a16:creationId xmlns:a16="http://schemas.microsoft.com/office/drawing/2014/main" id="{C193952D-18F4-4614-A0CB-24B7FC035CCC}"/>
            </a:ext>
          </a:extLst>
        </xdr:cNvPr>
        <xdr:cNvSpPr txBox="1"/>
      </xdr:nvSpPr>
      <xdr:spPr>
        <a:xfrm>
          <a:off x="3417260" y="4416276"/>
          <a:ext cx="2503303" cy="290846"/>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by age group</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10</xdr:col>
      <xdr:colOff>171450</xdr:colOff>
      <xdr:row>23</xdr:row>
      <xdr:rowOff>95249</xdr:rowOff>
    </xdr:from>
    <xdr:to>
      <xdr:col>14</xdr:col>
      <xdr:colOff>238125</xdr:colOff>
      <xdr:row>24</xdr:row>
      <xdr:rowOff>142874</xdr:rowOff>
    </xdr:to>
    <xdr:sp macro="" textlink="">
      <xdr:nvSpPr>
        <xdr:cNvPr id="45" name="TextBox 44">
          <a:extLst>
            <a:ext uri="{FF2B5EF4-FFF2-40B4-BE49-F238E27FC236}">
              <a16:creationId xmlns:a16="http://schemas.microsoft.com/office/drawing/2014/main" id="{6CB665D7-39C4-4312-8240-EAB8B5487BD5}"/>
            </a:ext>
          </a:extLst>
        </xdr:cNvPr>
        <xdr:cNvSpPr txBox="1"/>
      </xdr:nvSpPr>
      <xdr:spPr>
        <a:xfrm>
          <a:off x="6263020" y="4425801"/>
          <a:ext cx="2503303" cy="235910"/>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attrition</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by marital status</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xdr:from>
      <xdr:col>15</xdr:col>
      <xdr:colOff>488477</xdr:colOff>
      <xdr:row>23</xdr:row>
      <xdr:rowOff>104917</xdr:rowOff>
    </xdr:from>
    <xdr:to>
      <xdr:col>19</xdr:col>
      <xdr:colOff>353421</xdr:colOff>
      <xdr:row>24</xdr:row>
      <xdr:rowOff>152542</xdr:rowOff>
    </xdr:to>
    <xdr:sp macro="" textlink="">
      <xdr:nvSpPr>
        <xdr:cNvPr id="46" name="TextBox 45">
          <a:extLst>
            <a:ext uri="{FF2B5EF4-FFF2-40B4-BE49-F238E27FC236}">
              <a16:creationId xmlns:a16="http://schemas.microsoft.com/office/drawing/2014/main" id="{E38DE9D4-C1AE-4C54-A31F-796D938988C2}"/>
            </a:ext>
          </a:extLst>
        </xdr:cNvPr>
        <xdr:cNvSpPr txBox="1"/>
      </xdr:nvSpPr>
      <xdr:spPr>
        <a:xfrm>
          <a:off x="9625832" y="4435469"/>
          <a:ext cx="2301572" cy="235910"/>
        </a:xfrm>
        <a:prstGeom prst="rect">
          <a:avLst/>
        </a:prstGeom>
        <a:solidFill>
          <a:schemeClr val="lt1"/>
        </a:solidFill>
        <a:ln w="9525" cmpd="sng">
          <a:solidFill>
            <a:schemeClr val="lt1">
              <a:shade val="50000"/>
            </a:schemeClr>
          </a:solidFill>
        </a:ln>
        <a:effectLst>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filter</a:t>
          </a:r>
          <a:r>
            <a:rPr lang="en-IN" sz="1100" kern="1200" baseline="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rPr>
            <a:t> pannel</a:t>
          </a:r>
          <a:endParaRPr lang="en-IN" sz="1100" kern="1200">
            <a:solidFill>
              <a:srgbClr val="002060"/>
            </a:solidFill>
            <a:effectLst>
              <a:outerShdw blurRad="60007" dist="200025" dir="15000000" sy="30000" kx="-1800000" algn="bl" rotWithShape="0">
                <a:prstClr val="black">
                  <a:alpha val="32000"/>
                </a:prstClr>
              </a:outerShdw>
            </a:effectLst>
            <a:latin typeface="Algerian" panose="04020705040A02060702" pitchFamily="82" charset="0"/>
          </a:endParaRPr>
        </a:p>
      </xdr:txBody>
    </xdr:sp>
    <xdr:clientData/>
  </xdr:twoCellAnchor>
  <xdr:twoCellAnchor editAs="oneCell">
    <xdr:from>
      <xdr:col>12</xdr:col>
      <xdr:colOff>57150</xdr:colOff>
      <xdr:row>2</xdr:row>
      <xdr:rowOff>66674</xdr:rowOff>
    </xdr:from>
    <xdr:to>
      <xdr:col>12</xdr:col>
      <xdr:colOff>331304</xdr:colOff>
      <xdr:row>4</xdr:row>
      <xdr:rowOff>142875</xdr:rowOff>
    </xdr:to>
    <xdr:pic>
      <xdr:nvPicPr>
        <xdr:cNvPr id="47" name="Picture 46">
          <a:extLst>
            <a:ext uri="{FF2B5EF4-FFF2-40B4-BE49-F238E27FC236}">
              <a16:creationId xmlns:a16="http://schemas.microsoft.com/office/drawing/2014/main" id="{6ADC7A08-44EF-8088-67F7-01AFCC664148}"/>
            </a:ext>
          </a:extLst>
        </xdr:cNvPr>
        <xdr:cNvPicPr>
          <a:picLocks noChangeAspect="1"/>
        </xdr:cNvPicPr>
      </xdr:nvPicPr>
      <xdr:blipFill>
        <a:blip xmlns:r="http://schemas.openxmlformats.org/officeDocument/2006/relationships" r:embed="rId6"/>
        <a:stretch>
          <a:fillRect/>
        </a:stretch>
      </xdr:blipFill>
      <xdr:spPr>
        <a:xfrm>
          <a:off x="7367034" y="443244"/>
          <a:ext cx="274154" cy="452771"/>
        </a:xfrm>
        <a:prstGeom prst="rect">
          <a:avLst/>
        </a:prstGeom>
      </xdr:spPr>
    </xdr:pic>
    <xdr:clientData/>
  </xdr:twoCellAnchor>
  <xdr:twoCellAnchor>
    <xdr:from>
      <xdr:col>12</xdr:col>
      <xdr:colOff>403777</xdr:colOff>
      <xdr:row>1</xdr:row>
      <xdr:rowOff>171862</xdr:rowOff>
    </xdr:from>
    <xdr:to>
      <xdr:col>14</xdr:col>
      <xdr:colOff>546653</xdr:colOff>
      <xdr:row>4</xdr:row>
      <xdr:rowOff>162338</xdr:rowOff>
    </xdr:to>
    <xdr:sp macro="" textlink="">
      <xdr:nvSpPr>
        <xdr:cNvPr id="48" name="TextBox 47">
          <a:extLst>
            <a:ext uri="{FF2B5EF4-FFF2-40B4-BE49-F238E27FC236}">
              <a16:creationId xmlns:a16="http://schemas.microsoft.com/office/drawing/2014/main" id="{21C06909-8609-4A92-5591-1BCB0A1BD7C4}"/>
            </a:ext>
          </a:extLst>
        </xdr:cNvPr>
        <xdr:cNvSpPr txBox="1"/>
      </xdr:nvSpPr>
      <xdr:spPr>
        <a:xfrm>
          <a:off x="7713661" y="360147"/>
          <a:ext cx="1361190" cy="555331"/>
        </a:xfrm>
        <a:prstGeom prst="rect">
          <a:avLst/>
        </a:prstGeom>
        <a:solidFill>
          <a:schemeClr val="lt1"/>
        </a:solidFill>
        <a:ln w="9525" cmpd="sng">
          <a:solidFill>
            <a:schemeClr val="lt1">
              <a:shade val="50000"/>
            </a:schemeClr>
          </a:solidFill>
        </a:ln>
        <a:effectLst>
          <a:glow rad="63500">
            <a:schemeClr val="accent1">
              <a:satMod val="175000"/>
              <a:alpha val="40000"/>
            </a:schemeClr>
          </a:glow>
          <a:innerShdw blurRad="63500" dist="50800" dir="162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accent1">
                  <a:lumMod val="75000"/>
                </a:schemeClr>
              </a:solidFill>
              <a:latin typeface="Algerian" panose="04020705040A02060702" pitchFamily="82" charset="0"/>
            </a:rPr>
            <a:t>job stisfaction </a:t>
          </a:r>
        </a:p>
        <a:p>
          <a:pPr algn="ctr"/>
          <a:r>
            <a:rPr lang="en-IN" sz="1100" kern="1200">
              <a:solidFill>
                <a:schemeClr val="accent1">
                  <a:lumMod val="75000"/>
                </a:schemeClr>
              </a:solidFill>
              <a:latin typeface="Algerian" panose="04020705040A02060702" pitchFamily="82" charset="0"/>
            </a:rPr>
            <a:t>rating</a:t>
          </a:r>
        </a:p>
      </xdr:txBody>
    </xdr:sp>
    <xdr:clientData/>
  </xdr:twoCellAnchor>
  <xdr:twoCellAnchor editAs="oneCell">
    <xdr:from>
      <xdr:col>6</xdr:col>
      <xdr:colOff>504824</xdr:colOff>
      <xdr:row>6</xdr:row>
      <xdr:rowOff>57150</xdr:rowOff>
    </xdr:from>
    <xdr:to>
      <xdr:col>7</xdr:col>
      <xdr:colOff>476249</xdr:colOff>
      <xdr:row>8</xdr:row>
      <xdr:rowOff>0</xdr:rowOff>
    </xdr:to>
    <xdr:pic>
      <xdr:nvPicPr>
        <xdr:cNvPr id="50" name="Graphic 49" descr="Downward trend graph with solid fill">
          <a:extLst>
            <a:ext uri="{FF2B5EF4-FFF2-40B4-BE49-F238E27FC236}">
              <a16:creationId xmlns:a16="http://schemas.microsoft.com/office/drawing/2014/main" id="{08D31143-DE14-3038-326A-10FC01365CA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159766" y="1186859"/>
          <a:ext cx="580582" cy="319420"/>
        </a:xfrm>
        <a:prstGeom prst="rect">
          <a:avLst/>
        </a:prstGeom>
      </xdr:spPr>
    </xdr:pic>
    <xdr:clientData/>
  </xdr:twoCellAnchor>
  <xdr:twoCellAnchor editAs="oneCell">
    <xdr:from>
      <xdr:col>19</xdr:col>
      <xdr:colOff>208721</xdr:colOff>
      <xdr:row>6</xdr:row>
      <xdr:rowOff>72472</xdr:rowOff>
    </xdr:from>
    <xdr:to>
      <xdr:col>19</xdr:col>
      <xdr:colOff>551620</xdr:colOff>
      <xdr:row>8</xdr:row>
      <xdr:rowOff>52180</xdr:rowOff>
    </xdr:to>
    <xdr:pic>
      <xdr:nvPicPr>
        <xdr:cNvPr id="62" name="Graphic 61" descr="Baby crawling with solid fill">
          <a:extLst>
            <a:ext uri="{FF2B5EF4-FFF2-40B4-BE49-F238E27FC236}">
              <a16:creationId xmlns:a16="http://schemas.microsoft.com/office/drawing/2014/main" id="{A05AEBEF-CF93-48EA-BA2F-E53171A82FC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782704" y="1202181"/>
          <a:ext cx="342899" cy="356278"/>
        </a:xfrm>
        <a:prstGeom prst="rect">
          <a:avLst/>
        </a:prstGeom>
      </xdr:spPr>
    </xdr:pic>
    <xdr:clientData/>
  </xdr:twoCellAnchor>
  <xdr:twoCellAnchor editAs="oneCell">
    <xdr:from>
      <xdr:col>14</xdr:col>
      <xdr:colOff>372718</xdr:colOff>
      <xdr:row>6</xdr:row>
      <xdr:rowOff>93180</xdr:rowOff>
    </xdr:from>
    <xdr:to>
      <xdr:col>15</xdr:col>
      <xdr:colOff>372717</xdr:colOff>
      <xdr:row>8</xdr:row>
      <xdr:rowOff>93179</xdr:rowOff>
    </xdr:to>
    <xdr:pic>
      <xdr:nvPicPr>
        <xdr:cNvPr id="65" name="Graphic 64" descr="Business Growth with solid fill">
          <a:extLst>
            <a:ext uri="{FF2B5EF4-FFF2-40B4-BE49-F238E27FC236}">
              <a16:creationId xmlns:a16="http://schemas.microsoft.com/office/drawing/2014/main" id="{360B1812-4438-CF26-8B9D-9FEF44218AF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900916" y="1222889"/>
          <a:ext cx="609156" cy="376569"/>
        </a:xfrm>
        <a:prstGeom prst="rect">
          <a:avLst/>
        </a:prstGeom>
      </xdr:spPr>
    </xdr:pic>
    <xdr:clientData/>
  </xdr:twoCellAnchor>
  <xdr:twoCellAnchor>
    <xdr:from>
      <xdr:col>1</xdr:col>
      <xdr:colOff>403776</xdr:colOff>
      <xdr:row>8</xdr:row>
      <xdr:rowOff>93179</xdr:rowOff>
    </xdr:from>
    <xdr:to>
      <xdr:col>4</xdr:col>
      <xdr:colOff>51765</xdr:colOff>
      <xdr:row>9</xdr:row>
      <xdr:rowOff>165652</xdr:rowOff>
    </xdr:to>
    <xdr:sp macro="" textlink="Sheet3!A7">
      <xdr:nvSpPr>
        <xdr:cNvPr id="66" name="TextBox 65">
          <a:extLst>
            <a:ext uri="{FF2B5EF4-FFF2-40B4-BE49-F238E27FC236}">
              <a16:creationId xmlns:a16="http://schemas.microsoft.com/office/drawing/2014/main" id="{394B8490-9D5E-A7A5-A03B-C7166EEE08AD}"/>
            </a:ext>
          </a:extLst>
        </xdr:cNvPr>
        <xdr:cNvSpPr txBox="1"/>
      </xdr:nvSpPr>
      <xdr:spPr>
        <a:xfrm>
          <a:off x="1012933" y="1599458"/>
          <a:ext cx="1475460" cy="260758"/>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r>
            <a:rPr lang="en-US" sz="1400" b="1" i="0" u="none" strike="noStrike" kern="1200">
              <a:solidFill>
                <a:srgbClr val="000000"/>
              </a:solidFill>
              <a:latin typeface="Bernard MT Condensed" panose="02050806060905020404" pitchFamily="18" charset="0"/>
              <a:ea typeface="Calibri"/>
              <a:cs typeface="Calibri"/>
            </a:rPr>
            <a:t>    </a:t>
          </a:r>
          <a:fld id="{6A55C5B3-049A-4E72-A325-AA7C61DCFB04}" type="TxLink">
            <a:rPr lang="en-US" sz="1400" b="1" i="0" u="none" strike="noStrike" kern="1200">
              <a:solidFill>
                <a:srgbClr val="000000"/>
              </a:solidFill>
              <a:latin typeface="Bernard MT Condensed" panose="02050806060905020404" pitchFamily="18" charset="0"/>
              <a:ea typeface="Calibri"/>
              <a:cs typeface="Calibri"/>
            </a:rPr>
            <a:pPr algn="ctr"/>
            <a:t>882</a:t>
          </a:fld>
          <a:endParaRPr lang="en-IN" sz="1400" b="1" kern="1200">
            <a:latin typeface="Bernard MT Condensed" panose="02050806060905020404" pitchFamily="18" charset="0"/>
          </a:endParaRPr>
        </a:p>
      </xdr:txBody>
    </xdr:sp>
    <xdr:clientData/>
  </xdr:twoCellAnchor>
  <xdr:twoCellAnchor>
    <xdr:from>
      <xdr:col>5</xdr:col>
      <xdr:colOff>73298</xdr:colOff>
      <xdr:row>8</xdr:row>
      <xdr:rowOff>114712</xdr:rowOff>
    </xdr:from>
    <xdr:to>
      <xdr:col>7</xdr:col>
      <xdr:colOff>341656</xdr:colOff>
      <xdr:row>10</xdr:row>
      <xdr:rowOff>826</xdr:rowOff>
    </xdr:to>
    <xdr:sp macro="" textlink="Sheet3!B7">
      <xdr:nvSpPr>
        <xdr:cNvPr id="67" name="TextBox 66">
          <a:extLst>
            <a:ext uri="{FF2B5EF4-FFF2-40B4-BE49-F238E27FC236}">
              <a16:creationId xmlns:a16="http://schemas.microsoft.com/office/drawing/2014/main" id="{A8988230-9BE9-488A-A452-AF22ABC49493}"/>
            </a:ext>
          </a:extLst>
        </xdr:cNvPr>
        <xdr:cNvSpPr txBox="1"/>
      </xdr:nvSpPr>
      <xdr:spPr>
        <a:xfrm>
          <a:off x="3119083" y="1620991"/>
          <a:ext cx="1486672" cy="262684"/>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fld id="{07E8F431-1286-4C64-8CE0-DD92D6466892}" type="TxLink">
            <a:rPr lang="en-US" sz="1400" b="1" i="0" u="none" strike="noStrike" kern="1200">
              <a:solidFill>
                <a:srgbClr val="000000"/>
              </a:solidFill>
              <a:latin typeface="Bernard MT Condensed" panose="02050806060905020404" pitchFamily="18" charset="0"/>
              <a:ea typeface="Calibri"/>
              <a:cs typeface="Calibri"/>
            </a:rPr>
            <a:pPr algn="ctr"/>
            <a:t>237</a:t>
          </a:fld>
          <a:endParaRPr lang="en-IN" sz="1400" b="1" kern="1200">
            <a:latin typeface="Bernard MT Condensed" panose="02050806060905020404" pitchFamily="18" charset="0"/>
          </a:endParaRPr>
        </a:p>
      </xdr:txBody>
    </xdr:sp>
    <xdr:clientData/>
  </xdr:twoCellAnchor>
  <xdr:twoCellAnchor>
    <xdr:from>
      <xdr:col>8</xdr:col>
      <xdr:colOff>372718</xdr:colOff>
      <xdr:row>8</xdr:row>
      <xdr:rowOff>125066</xdr:rowOff>
    </xdr:from>
    <xdr:to>
      <xdr:col>11</xdr:col>
      <xdr:colOff>310598</xdr:colOff>
      <xdr:row>10</xdr:row>
      <xdr:rowOff>11180</xdr:rowOff>
    </xdr:to>
    <xdr:sp macro="" textlink="Sheet3!D7">
      <xdr:nvSpPr>
        <xdr:cNvPr id="68" name="TextBox 67">
          <a:extLst>
            <a:ext uri="{FF2B5EF4-FFF2-40B4-BE49-F238E27FC236}">
              <a16:creationId xmlns:a16="http://schemas.microsoft.com/office/drawing/2014/main" id="{F4D07EA9-82B4-47E2-8B73-009B096BB22C}"/>
            </a:ext>
          </a:extLst>
        </xdr:cNvPr>
        <xdr:cNvSpPr txBox="1"/>
      </xdr:nvSpPr>
      <xdr:spPr>
        <a:xfrm>
          <a:off x="5245974" y="1631345"/>
          <a:ext cx="1765351" cy="262684"/>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fld id="{E7A5B4D7-D7F9-4E04-91B7-0E05DD72BFF2}" type="TxLink">
            <a:rPr lang="en-US" sz="1400" b="1" i="0" u="none" strike="noStrike" kern="1200">
              <a:solidFill>
                <a:srgbClr val="000000"/>
              </a:solidFill>
              <a:latin typeface="Bernard MT Condensed" panose="02050806060905020404" pitchFamily="18" charset="0"/>
              <a:ea typeface="Calibri"/>
              <a:cs typeface="Calibri"/>
            </a:rPr>
            <a:pPr algn="ctr"/>
            <a:t>1233</a:t>
          </a:fld>
          <a:endParaRPr lang="en-IN" sz="1400" b="1" kern="1200">
            <a:latin typeface="Bernard MT Condensed" panose="02050806060905020404" pitchFamily="18" charset="0"/>
          </a:endParaRPr>
        </a:p>
      </xdr:txBody>
    </xdr:sp>
    <xdr:clientData/>
  </xdr:twoCellAnchor>
  <xdr:twoCellAnchor>
    <xdr:from>
      <xdr:col>12</xdr:col>
      <xdr:colOff>331304</xdr:colOff>
      <xdr:row>8</xdr:row>
      <xdr:rowOff>127965</xdr:rowOff>
    </xdr:from>
    <xdr:to>
      <xdr:col>15</xdr:col>
      <xdr:colOff>248478</xdr:colOff>
      <xdr:row>10</xdr:row>
      <xdr:rowOff>14079</xdr:rowOff>
    </xdr:to>
    <xdr:sp macro="" textlink="Sheet3!E7">
      <xdr:nvSpPr>
        <xdr:cNvPr id="69" name="TextBox 68">
          <a:extLst>
            <a:ext uri="{FF2B5EF4-FFF2-40B4-BE49-F238E27FC236}">
              <a16:creationId xmlns:a16="http://schemas.microsoft.com/office/drawing/2014/main" id="{12FB1E36-465D-444A-AD2F-DAE645B6DFA3}"/>
            </a:ext>
          </a:extLst>
        </xdr:cNvPr>
        <xdr:cNvSpPr txBox="1"/>
      </xdr:nvSpPr>
      <xdr:spPr>
        <a:xfrm>
          <a:off x="7641188" y="1634244"/>
          <a:ext cx="1744645" cy="262684"/>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fld id="{D343301E-37B8-47FF-918E-50BBA342F3C0}" type="TxLink">
            <a:rPr lang="en-US" sz="1400" b="1" i="0" u="none" strike="noStrike" kern="1200">
              <a:solidFill>
                <a:srgbClr val="000000"/>
              </a:solidFill>
              <a:latin typeface="Bernard MT Condensed" panose="02050806060905020404" pitchFamily="18" charset="0"/>
              <a:ea typeface="Calibri"/>
              <a:cs typeface="Calibri"/>
            </a:rPr>
            <a:pPr algn="ctr"/>
            <a:t>16%</a:t>
          </a:fld>
          <a:endParaRPr lang="en-IN" sz="1400" b="1" kern="1200">
            <a:latin typeface="Bernard MT Condensed" panose="02050806060905020404" pitchFamily="18" charset="0"/>
          </a:endParaRPr>
        </a:p>
      </xdr:txBody>
    </xdr:sp>
    <xdr:clientData/>
  </xdr:twoCellAnchor>
  <xdr:twoCellAnchor>
    <xdr:from>
      <xdr:col>16</xdr:col>
      <xdr:colOff>544814</xdr:colOff>
      <xdr:row>8</xdr:row>
      <xdr:rowOff>113885</xdr:rowOff>
    </xdr:from>
    <xdr:to>
      <xdr:col>19</xdr:col>
      <xdr:colOff>159624</xdr:colOff>
      <xdr:row>10</xdr:row>
      <xdr:rowOff>1545</xdr:rowOff>
    </xdr:to>
    <xdr:sp macro="" textlink="Sheet3!C7">
      <xdr:nvSpPr>
        <xdr:cNvPr id="70" name="TextBox 69">
          <a:extLst>
            <a:ext uri="{FF2B5EF4-FFF2-40B4-BE49-F238E27FC236}">
              <a16:creationId xmlns:a16="http://schemas.microsoft.com/office/drawing/2014/main" id="{FA65BD2C-2AF8-4DF6-9DCB-A5167412AE8B}"/>
            </a:ext>
          </a:extLst>
        </xdr:cNvPr>
        <xdr:cNvSpPr txBox="1"/>
      </xdr:nvSpPr>
      <xdr:spPr>
        <a:xfrm>
          <a:off x="10291326" y="1620164"/>
          <a:ext cx="1442281" cy="264230"/>
        </a:xfrm>
        <a:prstGeom prst="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lstStyle/>
        <a:p>
          <a:pPr algn="ctr"/>
          <a:fld id="{553A92D7-E97B-4D12-B913-069D853C5938}" type="TxLink">
            <a:rPr lang="en-US" sz="1400" b="1" i="0" u="none" strike="noStrike" kern="1200">
              <a:solidFill>
                <a:srgbClr val="000000"/>
              </a:solidFill>
              <a:latin typeface="Bernard MT Condensed" panose="02050806060905020404" pitchFamily="18" charset="0"/>
              <a:ea typeface="Calibri"/>
              <a:cs typeface="Calibri"/>
            </a:rPr>
            <a:pPr algn="ctr"/>
            <a:t>37</a:t>
          </a:fld>
          <a:endParaRPr lang="en-IN" sz="1400" b="1" kern="1200">
            <a:latin typeface="Bernard MT Condensed" panose="02050806060905020404" pitchFamily="18" charset="0"/>
          </a:endParaRPr>
        </a:p>
      </xdr:txBody>
    </xdr:sp>
    <xdr:clientData/>
  </xdr:twoCellAnchor>
  <xdr:twoCellAnchor>
    <xdr:from>
      <xdr:col>14</xdr:col>
      <xdr:colOff>507309</xdr:colOff>
      <xdr:row>0</xdr:row>
      <xdr:rowOff>176005</xdr:rowOff>
    </xdr:from>
    <xdr:to>
      <xdr:col>16</xdr:col>
      <xdr:colOff>186359</xdr:colOff>
      <xdr:row>5</xdr:row>
      <xdr:rowOff>176005</xdr:rowOff>
    </xdr:to>
    <xdr:graphicFrame macro="">
      <xdr:nvGraphicFramePr>
        <xdr:cNvPr id="74" name="Chart 73">
          <a:extLst>
            <a:ext uri="{FF2B5EF4-FFF2-40B4-BE49-F238E27FC236}">
              <a16:creationId xmlns:a16="http://schemas.microsoft.com/office/drawing/2014/main" id="{ACDE7FE4-6615-4947-AA34-4B2418870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600489</xdr:colOff>
      <xdr:row>2</xdr:row>
      <xdr:rowOff>113885</xdr:rowOff>
    </xdr:from>
    <xdr:to>
      <xdr:col>15</xdr:col>
      <xdr:colOff>476249</xdr:colOff>
      <xdr:row>3</xdr:row>
      <xdr:rowOff>165651</xdr:rowOff>
    </xdr:to>
    <xdr:sp macro="" textlink="Sheet3!B9">
      <xdr:nvSpPr>
        <xdr:cNvPr id="2" name="TextBox 1">
          <a:extLst>
            <a:ext uri="{FF2B5EF4-FFF2-40B4-BE49-F238E27FC236}">
              <a16:creationId xmlns:a16="http://schemas.microsoft.com/office/drawing/2014/main" id="{87BBB88D-704C-1969-735A-0CE10AC422E6}"/>
            </a:ext>
          </a:extLst>
        </xdr:cNvPr>
        <xdr:cNvSpPr txBox="1"/>
      </xdr:nvSpPr>
      <xdr:spPr>
        <a:xfrm>
          <a:off x="9128687" y="490455"/>
          <a:ext cx="484917" cy="24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6CD7724-B74C-40AD-A59B-D3EC528EBF75}" type="TxLink">
            <a:rPr lang="en-US" sz="1200" b="1" i="0" u="none" strike="noStrike" kern="1200">
              <a:solidFill>
                <a:srgbClr val="000000"/>
              </a:solidFill>
              <a:latin typeface="Calibri"/>
              <a:ea typeface="Calibri"/>
              <a:cs typeface="Calibri"/>
            </a:rPr>
            <a:pPr algn="ctr"/>
            <a:t>2.6</a:t>
          </a:fld>
          <a:endParaRPr lang="en-IN" sz="1200" b="1" i="0" u="none" strike="noStrike" kern="1200">
            <a:solidFill>
              <a:srgbClr val="000000"/>
            </a:solidFill>
            <a:latin typeface="Calibri"/>
            <a:ea typeface="Calibri"/>
            <a:cs typeface="Calibri"/>
          </a:endParaRPr>
        </a:p>
      </xdr:txBody>
    </xdr:sp>
    <xdr:clientData/>
  </xdr:twoCellAnchor>
  <xdr:twoCellAnchor>
    <xdr:from>
      <xdr:col>15</xdr:col>
      <xdr:colOff>424067</xdr:colOff>
      <xdr:row>1</xdr:row>
      <xdr:rowOff>124238</xdr:rowOff>
    </xdr:from>
    <xdr:to>
      <xdr:col>19</xdr:col>
      <xdr:colOff>287965</xdr:colOff>
      <xdr:row>5</xdr:row>
      <xdr:rowOff>31060</xdr:rowOff>
    </xdr:to>
    <xdr:graphicFrame macro="">
      <xdr:nvGraphicFramePr>
        <xdr:cNvPr id="20" name="Chart 19">
          <a:extLst>
            <a:ext uri="{FF2B5EF4-FFF2-40B4-BE49-F238E27FC236}">
              <a16:creationId xmlns:a16="http://schemas.microsoft.com/office/drawing/2014/main" id="{80ACA7EF-7342-4D0A-91EA-033B48EEB9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515804</xdr:colOff>
      <xdr:row>2</xdr:row>
      <xdr:rowOff>28891</xdr:rowOff>
    </xdr:from>
    <xdr:to>
      <xdr:col>19</xdr:col>
      <xdr:colOff>287966</xdr:colOff>
      <xdr:row>4</xdr:row>
      <xdr:rowOff>91010</xdr:rowOff>
    </xdr:to>
    <xdr:sp macro="" textlink="">
      <xdr:nvSpPr>
        <xdr:cNvPr id="3" name="Freeform: Shape 2">
          <a:extLst>
            <a:ext uri="{FF2B5EF4-FFF2-40B4-BE49-F238E27FC236}">
              <a16:creationId xmlns:a16="http://schemas.microsoft.com/office/drawing/2014/main" id="{C02A4C7D-CD33-9689-D146-A944004C13A6}"/>
            </a:ext>
          </a:extLst>
        </xdr:cNvPr>
        <xdr:cNvSpPr/>
      </xdr:nvSpPr>
      <xdr:spPr>
        <a:xfrm>
          <a:off x="9653159" y="405461"/>
          <a:ext cx="2208790" cy="438689"/>
        </a:xfrm>
        <a:custGeom>
          <a:avLst/>
          <a:gdLst>
            <a:gd name="connsiteX0" fmla="*/ 0 w 1783829"/>
            <a:gd name="connsiteY0" fmla="*/ 0 h 344774"/>
            <a:gd name="connsiteX1" fmla="*/ 281067 w 1783829"/>
            <a:gd name="connsiteY1" fmla="*/ 0 h 344774"/>
            <a:gd name="connsiteX2" fmla="*/ 243911 w 1783829"/>
            <a:gd name="connsiteY2" fmla="*/ 131693 h 344774"/>
            <a:gd name="connsiteX3" fmla="*/ 123670 w 1783829"/>
            <a:gd name="connsiteY3" fmla="*/ 131692 h 344774"/>
            <a:gd name="connsiteX4" fmla="*/ 220947 w 1783829"/>
            <a:gd name="connsiteY4" fmla="*/ 213081 h 344774"/>
            <a:gd name="connsiteX5" fmla="*/ 183790 w 1783829"/>
            <a:gd name="connsiteY5" fmla="*/ 344773 h 344774"/>
            <a:gd name="connsiteX6" fmla="*/ 281067 w 1783829"/>
            <a:gd name="connsiteY6" fmla="*/ 263382 h 344774"/>
            <a:gd name="connsiteX7" fmla="*/ 378343 w 1783829"/>
            <a:gd name="connsiteY7" fmla="*/ 344773 h 344774"/>
            <a:gd name="connsiteX8" fmla="*/ 341186 w 1783829"/>
            <a:gd name="connsiteY8" fmla="*/ 213081 h 344774"/>
            <a:gd name="connsiteX9" fmla="*/ 438463 w 1783829"/>
            <a:gd name="connsiteY9" fmla="*/ 131692 h 344774"/>
            <a:gd name="connsiteX10" fmla="*/ 318222 w 1783829"/>
            <a:gd name="connsiteY10" fmla="*/ 131693 h 344774"/>
            <a:gd name="connsiteX11" fmla="*/ 281067 w 1783829"/>
            <a:gd name="connsiteY11" fmla="*/ 0 h 344774"/>
            <a:gd name="connsiteX12" fmla="*/ 683926 w 1783829"/>
            <a:gd name="connsiteY12" fmla="*/ 0 h 344774"/>
            <a:gd name="connsiteX13" fmla="*/ 646770 w 1783829"/>
            <a:gd name="connsiteY13" fmla="*/ 131693 h 344774"/>
            <a:gd name="connsiteX14" fmla="*/ 526529 w 1783829"/>
            <a:gd name="connsiteY14" fmla="*/ 131692 h 344774"/>
            <a:gd name="connsiteX15" fmla="*/ 623806 w 1783829"/>
            <a:gd name="connsiteY15" fmla="*/ 213081 h 344774"/>
            <a:gd name="connsiteX16" fmla="*/ 586649 w 1783829"/>
            <a:gd name="connsiteY16" fmla="*/ 344773 h 344774"/>
            <a:gd name="connsiteX17" fmla="*/ 683926 w 1783829"/>
            <a:gd name="connsiteY17" fmla="*/ 263382 h 344774"/>
            <a:gd name="connsiteX18" fmla="*/ 781202 w 1783829"/>
            <a:gd name="connsiteY18" fmla="*/ 344773 h 344774"/>
            <a:gd name="connsiteX19" fmla="*/ 744045 w 1783829"/>
            <a:gd name="connsiteY19" fmla="*/ 213081 h 344774"/>
            <a:gd name="connsiteX20" fmla="*/ 841322 w 1783829"/>
            <a:gd name="connsiteY20" fmla="*/ 131692 h 344774"/>
            <a:gd name="connsiteX21" fmla="*/ 721081 w 1783829"/>
            <a:gd name="connsiteY21" fmla="*/ 131693 h 344774"/>
            <a:gd name="connsiteX22" fmla="*/ 683926 w 1783829"/>
            <a:gd name="connsiteY22" fmla="*/ 0 h 344774"/>
            <a:gd name="connsiteX23" fmla="*/ 1086786 w 1783829"/>
            <a:gd name="connsiteY23" fmla="*/ 0 h 344774"/>
            <a:gd name="connsiteX24" fmla="*/ 1049630 w 1783829"/>
            <a:gd name="connsiteY24" fmla="*/ 131693 h 344774"/>
            <a:gd name="connsiteX25" fmla="*/ 929389 w 1783829"/>
            <a:gd name="connsiteY25" fmla="*/ 131692 h 344774"/>
            <a:gd name="connsiteX26" fmla="*/ 1026666 w 1783829"/>
            <a:gd name="connsiteY26" fmla="*/ 213081 h 344774"/>
            <a:gd name="connsiteX27" fmla="*/ 989509 w 1783829"/>
            <a:gd name="connsiteY27" fmla="*/ 344773 h 344774"/>
            <a:gd name="connsiteX28" fmla="*/ 1086786 w 1783829"/>
            <a:gd name="connsiteY28" fmla="*/ 263382 h 344774"/>
            <a:gd name="connsiteX29" fmla="*/ 1184062 w 1783829"/>
            <a:gd name="connsiteY29" fmla="*/ 344773 h 344774"/>
            <a:gd name="connsiteX30" fmla="*/ 1146905 w 1783829"/>
            <a:gd name="connsiteY30" fmla="*/ 213081 h 344774"/>
            <a:gd name="connsiteX31" fmla="*/ 1244182 w 1783829"/>
            <a:gd name="connsiteY31" fmla="*/ 131692 h 344774"/>
            <a:gd name="connsiteX32" fmla="*/ 1123941 w 1783829"/>
            <a:gd name="connsiteY32" fmla="*/ 131693 h 344774"/>
            <a:gd name="connsiteX33" fmla="*/ 1086786 w 1783829"/>
            <a:gd name="connsiteY33" fmla="*/ 0 h 344774"/>
            <a:gd name="connsiteX34" fmla="*/ 1489646 w 1783829"/>
            <a:gd name="connsiteY34" fmla="*/ 0 h 344774"/>
            <a:gd name="connsiteX35" fmla="*/ 1452490 w 1783829"/>
            <a:gd name="connsiteY35" fmla="*/ 131693 h 344774"/>
            <a:gd name="connsiteX36" fmla="*/ 1332249 w 1783829"/>
            <a:gd name="connsiteY36" fmla="*/ 131692 h 344774"/>
            <a:gd name="connsiteX37" fmla="*/ 1429526 w 1783829"/>
            <a:gd name="connsiteY37" fmla="*/ 213081 h 344774"/>
            <a:gd name="connsiteX38" fmla="*/ 1392369 w 1783829"/>
            <a:gd name="connsiteY38" fmla="*/ 344773 h 344774"/>
            <a:gd name="connsiteX39" fmla="*/ 1489646 w 1783829"/>
            <a:gd name="connsiteY39" fmla="*/ 263382 h 344774"/>
            <a:gd name="connsiteX40" fmla="*/ 1586922 w 1783829"/>
            <a:gd name="connsiteY40" fmla="*/ 344773 h 344774"/>
            <a:gd name="connsiteX41" fmla="*/ 1549765 w 1783829"/>
            <a:gd name="connsiteY41" fmla="*/ 213081 h 344774"/>
            <a:gd name="connsiteX42" fmla="*/ 1647042 w 1783829"/>
            <a:gd name="connsiteY42" fmla="*/ 131692 h 344774"/>
            <a:gd name="connsiteX43" fmla="*/ 1526801 w 1783829"/>
            <a:gd name="connsiteY43" fmla="*/ 131693 h 344774"/>
            <a:gd name="connsiteX44" fmla="*/ 1489646 w 1783829"/>
            <a:gd name="connsiteY44" fmla="*/ 0 h 344774"/>
            <a:gd name="connsiteX45" fmla="*/ 1783829 w 1783829"/>
            <a:gd name="connsiteY45" fmla="*/ 0 h 344774"/>
            <a:gd name="connsiteX46" fmla="*/ 1783829 w 1783829"/>
            <a:gd name="connsiteY46" fmla="*/ 344774 h 344774"/>
            <a:gd name="connsiteX47" fmla="*/ 0 w 1783829"/>
            <a:gd name="connsiteY47" fmla="*/ 344774 h 3447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783829" h="344774">
              <a:moveTo>
                <a:pt x="0" y="0"/>
              </a:moveTo>
              <a:lnTo>
                <a:pt x="281067" y="0"/>
              </a:lnTo>
              <a:lnTo>
                <a:pt x="243911" y="131693"/>
              </a:lnTo>
              <a:lnTo>
                <a:pt x="123670" y="131692"/>
              </a:lnTo>
              <a:lnTo>
                <a:pt x="220947" y="213081"/>
              </a:lnTo>
              <a:lnTo>
                <a:pt x="183790" y="344773"/>
              </a:lnTo>
              <a:lnTo>
                <a:pt x="281067" y="263382"/>
              </a:lnTo>
              <a:lnTo>
                <a:pt x="378343" y="344773"/>
              </a:lnTo>
              <a:lnTo>
                <a:pt x="341186" y="213081"/>
              </a:lnTo>
              <a:lnTo>
                <a:pt x="438463" y="131692"/>
              </a:lnTo>
              <a:lnTo>
                <a:pt x="318222" y="131693"/>
              </a:lnTo>
              <a:lnTo>
                <a:pt x="281067" y="0"/>
              </a:lnTo>
              <a:lnTo>
                <a:pt x="683926" y="0"/>
              </a:lnTo>
              <a:lnTo>
                <a:pt x="646770" y="131693"/>
              </a:lnTo>
              <a:lnTo>
                <a:pt x="526529" y="131692"/>
              </a:lnTo>
              <a:lnTo>
                <a:pt x="623806" y="213081"/>
              </a:lnTo>
              <a:lnTo>
                <a:pt x="586649" y="344773"/>
              </a:lnTo>
              <a:lnTo>
                <a:pt x="683926" y="263382"/>
              </a:lnTo>
              <a:lnTo>
                <a:pt x="781202" y="344773"/>
              </a:lnTo>
              <a:lnTo>
                <a:pt x="744045" y="213081"/>
              </a:lnTo>
              <a:lnTo>
                <a:pt x="841322" y="131692"/>
              </a:lnTo>
              <a:lnTo>
                <a:pt x="721081" y="131693"/>
              </a:lnTo>
              <a:lnTo>
                <a:pt x="683926" y="0"/>
              </a:lnTo>
              <a:lnTo>
                <a:pt x="1086786" y="0"/>
              </a:lnTo>
              <a:lnTo>
                <a:pt x="1049630" y="131693"/>
              </a:lnTo>
              <a:lnTo>
                <a:pt x="929389" y="131692"/>
              </a:lnTo>
              <a:lnTo>
                <a:pt x="1026666" y="213081"/>
              </a:lnTo>
              <a:lnTo>
                <a:pt x="989509" y="344773"/>
              </a:lnTo>
              <a:lnTo>
                <a:pt x="1086786" y="263382"/>
              </a:lnTo>
              <a:lnTo>
                <a:pt x="1184062" y="344773"/>
              </a:lnTo>
              <a:lnTo>
                <a:pt x="1146905" y="213081"/>
              </a:lnTo>
              <a:lnTo>
                <a:pt x="1244182" y="131692"/>
              </a:lnTo>
              <a:lnTo>
                <a:pt x="1123941" y="131693"/>
              </a:lnTo>
              <a:lnTo>
                <a:pt x="1086786" y="0"/>
              </a:lnTo>
              <a:lnTo>
                <a:pt x="1489646" y="0"/>
              </a:lnTo>
              <a:lnTo>
                <a:pt x="1452490" y="131693"/>
              </a:lnTo>
              <a:lnTo>
                <a:pt x="1332249" y="131692"/>
              </a:lnTo>
              <a:lnTo>
                <a:pt x="1429526" y="213081"/>
              </a:lnTo>
              <a:lnTo>
                <a:pt x="1392369" y="344773"/>
              </a:lnTo>
              <a:lnTo>
                <a:pt x="1489646" y="263382"/>
              </a:lnTo>
              <a:lnTo>
                <a:pt x="1586922" y="344773"/>
              </a:lnTo>
              <a:lnTo>
                <a:pt x="1549765" y="213081"/>
              </a:lnTo>
              <a:lnTo>
                <a:pt x="1647042" y="131692"/>
              </a:lnTo>
              <a:lnTo>
                <a:pt x="1526801" y="131693"/>
              </a:lnTo>
              <a:lnTo>
                <a:pt x="1489646" y="0"/>
              </a:lnTo>
              <a:lnTo>
                <a:pt x="1783829" y="0"/>
              </a:lnTo>
              <a:lnTo>
                <a:pt x="1783829" y="344774"/>
              </a:lnTo>
              <a:lnTo>
                <a:pt x="0" y="344774"/>
              </a:lnTo>
              <a:close/>
            </a:path>
          </a:pathLst>
        </a:custGeom>
        <a:solidFill>
          <a:srgbClr val="92D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30831</xdr:colOff>
      <xdr:row>17</xdr:row>
      <xdr:rowOff>41642</xdr:rowOff>
    </xdr:from>
    <xdr:to>
      <xdr:col>6</xdr:col>
      <xdr:colOff>444961</xdr:colOff>
      <xdr:row>21</xdr:row>
      <xdr:rowOff>160152</xdr:rowOff>
    </xdr:to>
    <xdr:grpSp>
      <xdr:nvGrpSpPr>
        <xdr:cNvPr id="25" name="Group 24">
          <a:extLst>
            <a:ext uri="{FF2B5EF4-FFF2-40B4-BE49-F238E27FC236}">
              <a16:creationId xmlns:a16="http://schemas.microsoft.com/office/drawing/2014/main" id="{A4F918C1-870D-E622-2233-1772CEAC96AA}"/>
            </a:ext>
          </a:extLst>
        </xdr:cNvPr>
        <xdr:cNvGrpSpPr/>
      </xdr:nvGrpSpPr>
      <xdr:grpSpPr>
        <a:xfrm>
          <a:off x="639988" y="3242485"/>
          <a:ext cx="3459915" cy="871650"/>
          <a:chOff x="655247" y="3269559"/>
          <a:chExt cx="3483297" cy="880510"/>
        </a:xfrm>
      </xdr:grpSpPr>
      <xdr:graphicFrame macro="">
        <xdr:nvGraphicFramePr>
          <xdr:cNvPr id="21" name="Chart 20">
            <a:extLst>
              <a:ext uri="{FF2B5EF4-FFF2-40B4-BE49-F238E27FC236}">
                <a16:creationId xmlns:a16="http://schemas.microsoft.com/office/drawing/2014/main" id="{594FA599-19AA-4480-8FEB-D8837FF5D256}"/>
              </a:ext>
            </a:extLst>
          </xdr:cNvPr>
          <xdr:cNvGraphicFramePr>
            <a:graphicFrameLocks/>
          </xdr:cNvGraphicFramePr>
        </xdr:nvGraphicFramePr>
        <xdr:xfrm>
          <a:off x="655247" y="3269559"/>
          <a:ext cx="1403672" cy="863116"/>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22" name="Chart 21">
            <a:extLst>
              <a:ext uri="{FF2B5EF4-FFF2-40B4-BE49-F238E27FC236}">
                <a16:creationId xmlns:a16="http://schemas.microsoft.com/office/drawing/2014/main" id="{1F243DD7-83F4-437C-8CCD-5185315A11AF}"/>
              </a:ext>
            </a:extLst>
          </xdr:cNvPr>
          <xdr:cNvGraphicFramePr>
            <a:graphicFrameLocks/>
          </xdr:cNvGraphicFramePr>
        </xdr:nvGraphicFramePr>
        <xdr:xfrm>
          <a:off x="2910876" y="3286953"/>
          <a:ext cx="1227668" cy="863116"/>
        </xdr:xfrm>
        <a:graphic>
          <a:graphicData uri="http://schemas.openxmlformats.org/drawingml/2006/chart">
            <c:chart xmlns:c="http://schemas.openxmlformats.org/drawingml/2006/chart" xmlns:r="http://schemas.openxmlformats.org/officeDocument/2006/relationships" r:id="rId16"/>
          </a:graphicData>
        </a:graphic>
      </xdr:graphicFrame>
      <xdr:pic>
        <xdr:nvPicPr>
          <xdr:cNvPr id="27" name="Graphic 26" descr="Male profile with solid fill">
            <a:extLst>
              <a:ext uri="{FF2B5EF4-FFF2-40B4-BE49-F238E27FC236}">
                <a16:creationId xmlns:a16="http://schemas.microsoft.com/office/drawing/2014/main" id="{122220B8-8F20-E416-B0D5-145C8B94627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652044" y="3352387"/>
            <a:ext cx="544675" cy="561145"/>
          </a:xfrm>
          <a:prstGeom prst="rect">
            <a:avLst/>
          </a:prstGeom>
        </xdr:spPr>
      </xdr:pic>
      <xdr:pic>
        <xdr:nvPicPr>
          <xdr:cNvPr id="31" name="Graphic 30" descr="Female Profile with solid fill">
            <a:extLst>
              <a:ext uri="{FF2B5EF4-FFF2-40B4-BE49-F238E27FC236}">
                <a16:creationId xmlns:a16="http://schemas.microsoft.com/office/drawing/2014/main" id="{927BA72A-A654-243D-FF60-FD911D74818A}"/>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766037" y="3373093"/>
            <a:ext cx="523967" cy="530087"/>
          </a:xfrm>
          <a:prstGeom prst="rect">
            <a:avLst/>
          </a:prstGeom>
        </xdr:spPr>
      </xdr:pic>
      <xdr:sp macro="" textlink="Sheet4!$C$8">
        <xdr:nvSpPr>
          <xdr:cNvPr id="32" name="TextBox 31">
            <a:extLst>
              <a:ext uri="{FF2B5EF4-FFF2-40B4-BE49-F238E27FC236}">
                <a16:creationId xmlns:a16="http://schemas.microsoft.com/office/drawing/2014/main" id="{281A3402-BA02-E878-EE64-0447192DB36F}"/>
              </a:ext>
            </a:extLst>
          </xdr:cNvPr>
          <xdr:cNvSpPr txBox="1"/>
        </xdr:nvSpPr>
        <xdr:spPr>
          <a:xfrm>
            <a:off x="1807449" y="3923886"/>
            <a:ext cx="499948" cy="221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35E09D-DD80-4436-A3EE-E2A4B75A1951}" type="TxLink">
              <a:rPr lang="en-US" sz="1200" b="1" i="0" u="none" strike="noStrike" kern="1200">
                <a:solidFill>
                  <a:srgbClr val="000000"/>
                </a:solidFill>
                <a:latin typeface="Calibri"/>
                <a:ea typeface="Calibri"/>
                <a:cs typeface="Calibri"/>
              </a:rPr>
              <a:pPr algn="ctr"/>
              <a:t>40%</a:t>
            </a:fld>
            <a:endParaRPr lang="en-IN" sz="1200" b="1" i="0" u="none" strike="noStrike" kern="1200">
              <a:solidFill>
                <a:srgbClr val="000000"/>
              </a:solidFill>
              <a:latin typeface="Calibri"/>
              <a:ea typeface="Calibri"/>
              <a:cs typeface="Calibri"/>
            </a:endParaRPr>
          </a:p>
        </xdr:txBody>
      </xdr:sp>
      <xdr:sp macro="" textlink="Sheet4!$C$9">
        <xdr:nvSpPr>
          <xdr:cNvPr id="33" name="TextBox 32">
            <a:extLst>
              <a:ext uri="{FF2B5EF4-FFF2-40B4-BE49-F238E27FC236}">
                <a16:creationId xmlns:a16="http://schemas.microsoft.com/office/drawing/2014/main" id="{6F384BF4-5D9A-B393-6521-824CD7C9AD62}"/>
              </a:ext>
            </a:extLst>
          </xdr:cNvPr>
          <xdr:cNvSpPr txBox="1"/>
        </xdr:nvSpPr>
        <xdr:spPr>
          <a:xfrm>
            <a:off x="2662398" y="3903179"/>
            <a:ext cx="489595"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69EFD9-83A5-4517-9858-24D3801845F6}" type="TxLink">
              <a:rPr lang="en-US" sz="1200" b="1" i="0" u="none" strike="noStrike" kern="1200">
                <a:solidFill>
                  <a:srgbClr val="000000"/>
                </a:solidFill>
                <a:latin typeface="Calibri"/>
                <a:ea typeface="Calibri"/>
                <a:cs typeface="Calibri"/>
              </a:rPr>
              <a:pPr algn="ctr"/>
              <a:t>60%</a:t>
            </a:fld>
            <a:endParaRPr lang="en-IN" sz="1200" b="1" i="0" u="none" strike="noStrike" kern="1200">
              <a:solidFill>
                <a:srgbClr val="000000"/>
              </a:solidFill>
              <a:latin typeface="Calibri"/>
              <a:ea typeface="Calibri"/>
              <a:cs typeface="Calibri"/>
            </a:endParaRPr>
          </a:p>
        </xdr:txBody>
      </xdr:sp>
    </xdr:grpSp>
    <xdr:clientData/>
  </xdr:twoCellAnchor>
  <xdr:twoCellAnchor editAs="oneCell">
    <xdr:from>
      <xdr:col>2</xdr:col>
      <xdr:colOff>338666</xdr:colOff>
      <xdr:row>13</xdr:row>
      <xdr:rowOff>169333</xdr:rowOff>
    </xdr:from>
    <xdr:to>
      <xdr:col>5</xdr:col>
      <xdr:colOff>325966</xdr:colOff>
      <xdr:row>17</xdr:row>
      <xdr:rowOff>21166</xdr:rowOff>
    </xdr:to>
    <mc:AlternateContent xmlns:mc="http://schemas.openxmlformats.org/markup-compatibility/2006" xmlns:a14="http://schemas.microsoft.com/office/drawing/2010/main">
      <mc:Choice Requires="a14">
        <xdr:graphicFrame macro="">
          <xdr:nvGraphicFramePr>
            <xdr:cNvPr id="29" name="Gender 2">
              <a:extLst>
                <a:ext uri="{FF2B5EF4-FFF2-40B4-BE49-F238E27FC236}">
                  <a16:creationId xmlns:a16="http://schemas.microsoft.com/office/drawing/2014/main" id="{BBA91684-14CE-420F-AF63-742BABC675D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556980" y="2617036"/>
              <a:ext cx="1814771" cy="604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211667</xdr:colOff>
      <xdr:row>13</xdr:row>
      <xdr:rowOff>105834</xdr:rowOff>
    </xdr:from>
    <xdr:to>
      <xdr:col>12</xdr:col>
      <xdr:colOff>508000</xdr:colOff>
      <xdr:row>21</xdr:row>
      <xdr:rowOff>127000</xdr:rowOff>
    </xdr:to>
    <xdr:graphicFrame macro="">
      <xdr:nvGraphicFramePr>
        <xdr:cNvPr id="35" name="Chart 34">
          <a:extLst>
            <a:ext uri="{FF2B5EF4-FFF2-40B4-BE49-F238E27FC236}">
              <a16:creationId xmlns:a16="http://schemas.microsoft.com/office/drawing/2014/main" id="{6D7C1005-8F69-4885-A698-0BB5E6FA6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483357</xdr:colOff>
      <xdr:row>13</xdr:row>
      <xdr:rowOff>44404</xdr:rowOff>
    </xdr:from>
    <xdr:to>
      <xdr:col>20</xdr:col>
      <xdr:colOff>113731</xdr:colOff>
      <xdr:row>22</xdr:row>
      <xdr:rowOff>31750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8EE08E59-E77E-4A38-87DB-6EEF1C5C79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8408157" y="2520904"/>
              <a:ext cx="3897574" cy="17018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243417</xdr:colOff>
      <xdr:row>25</xdr:row>
      <xdr:rowOff>53974</xdr:rowOff>
    </xdr:from>
    <xdr:to>
      <xdr:col>9</xdr:col>
      <xdr:colOff>529168</xdr:colOff>
      <xdr:row>37</xdr:row>
      <xdr:rowOff>0</xdr:rowOff>
    </xdr:to>
    <xdr:graphicFrame macro="">
      <xdr:nvGraphicFramePr>
        <xdr:cNvPr id="39" name="Chart 38">
          <a:extLst>
            <a:ext uri="{FF2B5EF4-FFF2-40B4-BE49-F238E27FC236}">
              <a16:creationId xmlns:a16="http://schemas.microsoft.com/office/drawing/2014/main" id="{1160A47E-68FA-4302-87A4-4E641B0E3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10</xdr:col>
      <xdr:colOff>98884</xdr:colOff>
      <xdr:row>26</xdr:row>
      <xdr:rowOff>84667</xdr:rowOff>
    </xdr:from>
    <xdr:to>
      <xdr:col>14</xdr:col>
      <xdr:colOff>374050</xdr:colOff>
      <xdr:row>36</xdr:row>
      <xdr:rowOff>42332</xdr:rowOff>
    </xdr:to>
    <mc:AlternateContent xmlns:mc="http://schemas.openxmlformats.org/markup-compatibility/2006">
      <mc:Choice xmlns:cx2="http://schemas.microsoft.com/office/drawing/2015/10/21/chartex" Requires="cx2">
        <xdr:graphicFrame macro="">
          <xdr:nvGraphicFramePr>
            <xdr:cNvPr id="49" name="Chart 48">
              <a:extLst>
                <a:ext uri="{FF2B5EF4-FFF2-40B4-BE49-F238E27FC236}">
                  <a16:creationId xmlns:a16="http://schemas.microsoft.com/office/drawing/2014/main" id="{1B8E9E65-8E7F-4487-B284-CAD771DA9F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6194884" y="5037667"/>
              <a:ext cx="2713566" cy="186266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15</xdr:col>
      <xdr:colOff>19033</xdr:colOff>
      <xdr:row>26</xdr:row>
      <xdr:rowOff>56865</xdr:rowOff>
    </xdr:from>
    <xdr:to>
      <xdr:col>18</xdr:col>
      <xdr:colOff>13916</xdr:colOff>
      <xdr:row>37</xdr:row>
      <xdr:rowOff>28432</xdr:rowOff>
    </xdr:to>
    <mc:AlternateContent xmlns:mc="http://schemas.openxmlformats.org/markup-compatibility/2006" xmlns:a14="http://schemas.microsoft.com/office/drawing/2010/main">
      <mc:Choice Requires="a14">
        <xdr:graphicFrame macro="">
          <xdr:nvGraphicFramePr>
            <xdr:cNvPr id="51" name="Education Field 3">
              <a:extLst>
                <a:ext uri="{FF2B5EF4-FFF2-40B4-BE49-F238E27FC236}">
                  <a16:creationId xmlns:a16="http://schemas.microsoft.com/office/drawing/2014/main" id="{05251460-4AB4-4790-813F-8D77B7D7D6A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156388" y="4952272"/>
              <a:ext cx="1822354" cy="20427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140031</xdr:colOff>
      <xdr:row>28</xdr:row>
      <xdr:rowOff>14216</xdr:rowOff>
    </xdr:from>
    <xdr:to>
      <xdr:col>20</xdr:col>
      <xdr:colOff>142164</xdr:colOff>
      <xdr:row>34</xdr:row>
      <xdr:rowOff>71082</xdr:rowOff>
    </xdr:to>
    <mc:AlternateContent xmlns:mc="http://schemas.openxmlformats.org/markup-compatibility/2006" xmlns:a14="http://schemas.microsoft.com/office/drawing/2010/main">
      <mc:Choice Requires="a14">
        <xdr:graphicFrame macro="">
          <xdr:nvGraphicFramePr>
            <xdr:cNvPr id="52" name="Department 1">
              <a:extLst>
                <a:ext uri="{FF2B5EF4-FFF2-40B4-BE49-F238E27FC236}">
                  <a16:creationId xmlns:a16="http://schemas.microsoft.com/office/drawing/2014/main" id="{9AE1F43E-9EF7-4DAA-8DD7-D23DE4FCD3E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104857" y="5286193"/>
              <a:ext cx="1220447" cy="1186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582876</xdr:colOff>
      <xdr:row>26</xdr:row>
      <xdr:rowOff>15069</xdr:rowOff>
    </xdr:from>
    <xdr:to>
      <xdr:col>4</xdr:col>
      <xdr:colOff>582874</xdr:colOff>
      <xdr:row>37</xdr:row>
      <xdr:rowOff>71082</xdr:rowOff>
    </xdr:to>
    <xdr:graphicFrame macro="">
      <xdr:nvGraphicFramePr>
        <xdr:cNvPr id="53" name="Chart 52">
          <a:extLst>
            <a:ext uri="{FF2B5EF4-FFF2-40B4-BE49-F238E27FC236}">
              <a16:creationId xmlns:a16="http://schemas.microsoft.com/office/drawing/2014/main" id="{FEB18E53-40BF-45D3-ADB4-EB4CC583CD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0.32592</cdr:x>
      <cdr:y>0.3669</cdr:y>
    </cdr:from>
    <cdr:to>
      <cdr:x>0.63704</cdr:x>
      <cdr:y>0.62373</cdr:y>
    </cdr:to>
    <cdr:sp macro="" textlink="Sheet4!$B$8">
      <cdr:nvSpPr>
        <cdr:cNvPr id="2" name="TextBox 1">
          <a:extLst xmlns:a="http://schemas.openxmlformats.org/drawingml/2006/main">
            <a:ext uri="{FF2B5EF4-FFF2-40B4-BE49-F238E27FC236}">
              <a16:creationId xmlns:a16="http://schemas.microsoft.com/office/drawing/2014/main" id="{64779AAB-4B01-D9A6-AD27-AAA5F6063491}"/>
            </a:ext>
          </a:extLst>
        </cdr:cNvPr>
        <cdr:cNvSpPr txBox="1"/>
      </cdr:nvSpPr>
      <cdr:spPr>
        <a:xfrm xmlns:a="http://schemas.openxmlformats.org/drawingml/2006/main">
          <a:off x="455541" y="310598"/>
          <a:ext cx="434837" cy="21741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t"/>
        <a:lstStyle xmlns:a="http://schemas.openxmlformats.org/drawingml/2006/main"/>
        <a:p xmlns:a="http://schemas.openxmlformats.org/drawingml/2006/main">
          <a:pPr algn="ctr"/>
          <a:fld id="{B7E4B216-A310-4F78-A4C1-C9258FC0A090}" type="TxLink">
            <a:rPr lang="en-US" sz="1100" b="1" i="0" u="none" strike="noStrike" kern="1200">
              <a:solidFill>
                <a:srgbClr val="000000"/>
              </a:solidFill>
              <a:latin typeface="Calibri"/>
              <a:ea typeface="Calibri"/>
              <a:cs typeface="Calibri"/>
            </a:rPr>
            <a:pPr algn="ctr"/>
            <a:t>588</a:t>
          </a:fld>
          <a:endParaRPr lang="en-IN" sz="1100" b="1" i="0" u="none" strike="noStrike" kern="1200">
            <a:solidFill>
              <a:srgbClr val="000000"/>
            </a:solidFill>
            <a:latin typeface="Calibri"/>
            <a:ea typeface="Calibri"/>
            <a:cs typeface="Calibri"/>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0.35593</cdr:x>
      <cdr:y>0.32189</cdr:y>
    </cdr:from>
    <cdr:to>
      <cdr:x>0.69491</cdr:x>
      <cdr:y>0.61541</cdr:y>
    </cdr:to>
    <cdr:sp macro="" textlink="Sheet4!$B$9">
      <cdr:nvSpPr>
        <cdr:cNvPr id="5" name="TextBox 4">
          <a:extLst xmlns:a="http://schemas.openxmlformats.org/drawingml/2006/main">
            <a:ext uri="{FF2B5EF4-FFF2-40B4-BE49-F238E27FC236}">
              <a16:creationId xmlns:a16="http://schemas.microsoft.com/office/drawing/2014/main" id="{AE604F03-E4EA-E9E4-9976-4F43C62CB020}"/>
            </a:ext>
          </a:extLst>
        </cdr:cNvPr>
        <cdr:cNvSpPr txBox="1"/>
      </cdr:nvSpPr>
      <cdr:spPr>
        <a:xfrm xmlns:a="http://schemas.openxmlformats.org/drawingml/2006/main">
          <a:off x="434837" y="272496"/>
          <a:ext cx="414130" cy="24847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t"/>
        <a:lstStyle xmlns:a="http://schemas.openxmlformats.org/drawingml/2006/main"/>
        <a:p xmlns:a="http://schemas.openxmlformats.org/drawingml/2006/main">
          <a:pPr algn="ctr"/>
          <a:fld id="{758D16C8-0667-4BE0-B7A2-340317445A5B}" type="TxLink">
            <a:rPr lang="en-US" sz="1100" b="1" i="0" u="none" strike="noStrike" kern="1200">
              <a:solidFill>
                <a:srgbClr val="000000"/>
              </a:solidFill>
              <a:latin typeface="Calibri"/>
              <a:ea typeface="Calibri"/>
              <a:cs typeface="Calibri"/>
            </a:rPr>
            <a:pPr algn="ctr"/>
            <a:t>882</a:t>
          </a:fld>
          <a:endParaRPr lang="en-IN" sz="1100" b="1" i="0" u="none" strike="noStrike" kern="1200">
            <a:solidFill>
              <a:srgbClr val="000000"/>
            </a:solidFill>
            <a:latin typeface="Calibri"/>
            <a:ea typeface="Calibri"/>
            <a:cs typeface="Calibri"/>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209550</xdr:colOff>
      <xdr:row>3</xdr:row>
      <xdr:rowOff>14288</xdr:rowOff>
    </xdr:from>
    <xdr:to>
      <xdr:col>7</xdr:col>
      <xdr:colOff>266700</xdr:colOff>
      <xdr:row>7</xdr:row>
      <xdr:rowOff>95249</xdr:rowOff>
    </xdr:to>
    <xdr:graphicFrame macro="">
      <xdr:nvGraphicFramePr>
        <xdr:cNvPr id="2" name="Chart 1">
          <a:extLst>
            <a:ext uri="{FF2B5EF4-FFF2-40B4-BE49-F238E27FC236}">
              <a16:creationId xmlns:a16="http://schemas.microsoft.com/office/drawing/2014/main" id="{BC848D40-7C2D-CE60-0496-42A98CFC6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1676400</xdr:colOff>
      <xdr:row>11</xdr:row>
      <xdr:rowOff>9525</xdr:rowOff>
    </xdr:from>
    <xdr:to>
      <xdr:col>2</xdr:col>
      <xdr:colOff>111165</xdr:colOff>
      <xdr:row>24</xdr:row>
      <xdr:rowOff>57150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5DBD57A4-6FD1-5D9F-B2D6-D033C616CEA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676400" y="2105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190499</xdr:colOff>
      <xdr:row>13</xdr:row>
      <xdr:rowOff>28575</xdr:rowOff>
    </xdr:from>
    <xdr:to>
      <xdr:col>8</xdr:col>
      <xdr:colOff>214311</xdr:colOff>
      <xdr:row>15</xdr:row>
      <xdr:rowOff>171450</xdr:rowOff>
    </xdr:to>
    <xdr:graphicFrame macro="">
      <xdr:nvGraphicFramePr>
        <xdr:cNvPr id="5" name="Chart 4">
          <a:extLst>
            <a:ext uri="{FF2B5EF4-FFF2-40B4-BE49-F238E27FC236}">
              <a16:creationId xmlns:a16="http://schemas.microsoft.com/office/drawing/2014/main" id="{94CCAAFC-B8DD-6AA3-4A2D-3685F89F58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352425</xdr:colOff>
      <xdr:row>10</xdr:row>
      <xdr:rowOff>180975</xdr:rowOff>
    </xdr:from>
    <xdr:to>
      <xdr:col>3</xdr:col>
      <xdr:colOff>1173504</xdr:colOff>
      <xdr:row>24</xdr:row>
      <xdr:rowOff>38100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A6FEAF8-37C4-FA26-B29B-94FB09B5F4E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692203" y="2110089"/>
              <a:ext cx="1833864" cy="25578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476250</xdr:colOff>
      <xdr:row>1</xdr:row>
      <xdr:rowOff>9525</xdr:rowOff>
    </xdr:from>
    <xdr:to>
      <xdr:col>8</xdr:col>
      <xdr:colOff>476250</xdr:colOff>
      <xdr:row>14</xdr:row>
      <xdr:rowOff>57150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D3435A6-5C88-42E0-208E-1119CF80379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686300" y="2000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571500</xdr:colOff>
      <xdr:row>0</xdr:row>
      <xdr:rowOff>180975</xdr:rowOff>
    </xdr:from>
    <xdr:to>
      <xdr:col>11</xdr:col>
      <xdr:colOff>571500</xdr:colOff>
      <xdr:row>14</xdr:row>
      <xdr:rowOff>38100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43AD497-B2A1-9CEE-79ED-B3180D26AB8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610350" y="180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257174</xdr:colOff>
      <xdr:row>10</xdr:row>
      <xdr:rowOff>57148</xdr:rowOff>
    </xdr:from>
    <xdr:to>
      <xdr:col>2</xdr:col>
      <xdr:colOff>192224</xdr:colOff>
      <xdr:row>17</xdr:row>
      <xdr:rowOff>163648</xdr:rowOff>
    </xdr:to>
    <xdr:graphicFrame macro="">
      <xdr:nvGraphicFramePr>
        <xdr:cNvPr id="4" name="Chart 3">
          <a:extLst>
            <a:ext uri="{FF2B5EF4-FFF2-40B4-BE49-F238E27FC236}">
              <a16:creationId xmlns:a16="http://schemas.microsoft.com/office/drawing/2014/main" id="{14D4D387-2346-0A62-E5D0-C0D4572CFC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619125</xdr:colOff>
      <xdr:row>3</xdr:row>
      <xdr:rowOff>90488</xdr:rowOff>
    </xdr:from>
    <xdr:to>
      <xdr:col>5</xdr:col>
      <xdr:colOff>352425</xdr:colOff>
      <xdr:row>13</xdr:row>
      <xdr:rowOff>161926</xdr:rowOff>
    </xdr:to>
    <xdr:graphicFrame macro="">
      <xdr:nvGraphicFramePr>
        <xdr:cNvPr id="2" name="Chart 1">
          <a:extLst>
            <a:ext uri="{FF2B5EF4-FFF2-40B4-BE49-F238E27FC236}">
              <a16:creationId xmlns:a16="http://schemas.microsoft.com/office/drawing/2014/main" id="{DE50565B-ADFF-F976-7549-A61E5F1A4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152399</xdr:colOff>
      <xdr:row>1</xdr:row>
      <xdr:rowOff>147637</xdr:rowOff>
    </xdr:from>
    <xdr:to>
      <xdr:col>13</xdr:col>
      <xdr:colOff>276224</xdr:colOff>
      <xdr:row>11</xdr:row>
      <xdr:rowOff>104775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CB91355-C114-417C-03FB-332D84BD76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67699" y="338137"/>
              <a:ext cx="3171825" cy="18621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561975</xdr:colOff>
      <xdr:row>2</xdr:row>
      <xdr:rowOff>38101</xdr:rowOff>
    </xdr:from>
    <xdr:to>
      <xdr:col>7</xdr:col>
      <xdr:colOff>447675</xdr:colOff>
      <xdr:row>11</xdr:row>
      <xdr:rowOff>171450</xdr:rowOff>
    </xdr:to>
    <xdr:graphicFrame macro="">
      <xdr:nvGraphicFramePr>
        <xdr:cNvPr id="2" name="Chart 1">
          <a:extLst>
            <a:ext uri="{FF2B5EF4-FFF2-40B4-BE49-F238E27FC236}">
              <a16:creationId xmlns:a16="http://schemas.microsoft.com/office/drawing/2014/main" id="{BCF5495D-E291-8EE0-CB8E-7BC6CB116F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47624</xdr:colOff>
      <xdr:row>2</xdr:row>
      <xdr:rowOff>90487</xdr:rowOff>
    </xdr:from>
    <xdr:to>
      <xdr:col>12</xdr:col>
      <xdr:colOff>257175</xdr:colOff>
      <xdr:row>10</xdr:row>
      <xdr:rowOff>114300</xdr:rowOff>
    </xdr:to>
    <xdr:graphicFrame macro="">
      <xdr:nvGraphicFramePr>
        <xdr:cNvPr id="3" name="Chart 2">
          <a:extLst>
            <a:ext uri="{FF2B5EF4-FFF2-40B4-BE49-F238E27FC236}">
              <a16:creationId xmlns:a16="http://schemas.microsoft.com/office/drawing/2014/main" id="{A21E69E9-6A4F-44E9-DBF4-F0DB2BF88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533400</xdr:colOff>
      <xdr:row>3</xdr:row>
      <xdr:rowOff>71437</xdr:rowOff>
    </xdr:from>
    <xdr:to>
      <xdr:col>7</xdr:col>
      <xdr:colOff>485775</xdr:colOff>
      <xdr:row>13</xdr:row>
      <xdr:rowOff>152400</xdr:rowOff>
    </xdr:to>
    <xdr:graphicFrame macro="">
      <xdr:nvGraphicFramePr>
        <xdr:cNvPr id="2" name="Chart 1">
          <a:extLst>
            <a:ext uri="{FF2B5EF4-FFF2-40B4-BE49-F238E27FC236}">
              <a16:creationId xmlns:a16="http://schemas.microsoft.com/office/drawing/2014/main" id="{37C313B2-A9BC-2B45-AFD9-CACCB7352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323850</xdr:colOff>
      <xdr:row>2</xdr:row>
      <xdr:rowOff>109537</xdr:rowOff>
    </xdr:from>
    <xdr:to>
      <xdr:col>10</xdr:col>
      <xdr:colOff>314325</xdr:colOff>
      <xdr:row>10</xdr:row>
      <xdr:rowOff>114300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2DCE6D5-E85F-F561-AA20-09458C68C9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10075" y="490537"/>
              <a:ext cx="3038475" cy="15287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1038225</xdr:colOff>
      <xdr:row>7</xdr:row>
      <xdr:rowOff>19050</xdr:rowOff>
    </xdr:from>
    <xdr:to>
      <xdr:col>4</xdr:col>
      <xdr:colOff>266700</xdr:colOff>
      <xdr:row>13</xdr:row>
      <xdr:rowOff>47625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89967305-58C3-71CD-93CF-236F319C2CF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914525" y="1352550"/>
              <a:ext cx="1828800"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85725</xdr:colOff>
      <xdr:row>5</xdr:row>
      <xdr:rowOff>95251</xdr:rowOff>
    </xdr:from>
    <xdr:to>
      <xdr:col>8</xdr:col>
      <xdr:colOff>85725</xdr:colOff>
      <xdr:row>16</xdr:row>
      <xdr:rowOff>38101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9971E4C5-B937-9526-B9A7-55350A2C43C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171950" y="1047751"/>
              <a:ext cx="182880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sha Murugan" refreshedDate="45678.793388194441" createdVersion="8" refreshedVersion="8" minRefreshableVersion="3" recordCount="1470" xr:uid="{D52468D0-7043-4E79-A254-9563F650AC6A}">
  <cacheSource type="worksheet">
    <worksheetSource name="Table_13"/>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67255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3BEE0-716C-45B9-AE73-23BFBCAB57C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e Number" fld="7" subtotal="count" baseField="0" baseItem="0"/>
    <dataField name="Sum of CF_attrition count" fld="17" baseField="0" baseItem="0"/>
    <dataField name="Average of Age" fld="16" subtotal="average" baseField="0" baseItem="1"/>
    <dataField name="Average of Job Satisfaction" fld="29" subtotal="average" baseField="0" baseItem="2" numFmtId="164"/>
  </dataFields>
  <formats count="1">
    <format dxfId="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19DD93-22B5-404B-8C85-B099177A2EF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D81605-E84B-4A76-A75C-D43438A37C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1"/>
          </reference>
        </references>
      </pivotArea>
    </chartFormat>
    <chartFormat chart="0" format="2">
      <pivotArea type="data" outline="0" fieldPosition="0">
        <references count="2">
          <reference field="4294967294" count="1" selected="0">
            <x v="0"/>
          </reference>
          <reference field="23" count="1" selected="0">
            <x v="4"/>
          </reference>
        </references>
      </pivotArea>
    </chartFormat>
    <chartFormat chart="0" format="3">
      <pivotArea type="data" outline="0" fieldPosition="0">
        <references count="2">
          <reference field="4294967294" count="1" selected="0">
            <x v="0"/>
          </reference>
          <reference field="23" count="1" selected="0">
            <x v="0"/>
          </reference>
        </references>
      </pivotArea>
    </chartFormat>
    <chartFormat chart="0" format="4">
      <pivotArea type="data" outline="0" fieldPosition="0">
        <references count="2">
          <reference field="4294967294" count="1" selected="0">
            <x v="0"/>
          </reference>
          <reference field="23" count="1" selected="0">
            <x v="3"/>
          </reference>
        </references>
      </pivotArea>
    </chartFormat>
    <chartFormat chart="0" format="5">
      <pivotArea type="data" outline="0" fieldPosition="0">
        <references count="2">
          <reference field="4294967294" count="1" selected="0">
            <x v="0"/>
          </reference>
          <reference field="23" count="1" selected="0">
            <x v="2"/>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23" count="1" selected="0">
            <x v="2"/>
          </reference>
        </references>
      </pivotArea>
    </chartFormat>
    <chartFormat chart="4" format="14">
      <pivotArea type="data" outline="0" fieldPosition="0">
        <references count="2">
          <reference field="4294967294" count="1" selected="0">
            <x v="0"/>
          </reference>
          <reference field="23" count="1" selected="0">
            <x v="3"/>
          </reference>
        </references>
      </pivotArea>
    </chartFormat>
    <chartFormat chart="4" format="15">
      <pivotArea type="data" outline="0" fieldPosition="0">
        <references count="2">
          <reference field="4294967294" count="1" selected="0">
            <x v="0"/>
          </reference>
          <reference field="23" count="1" selected="0">
            <x v="0"/>
          </reference>
        </references>
      </pivotArea>
    </chartFormat>
    <chartFormat chart="4" format="16">
      <pivotArea type="data" outline="0" fieldPosition="0">
        <references count="2">
          <reference field="4294967294" count="1" selected="0">
            <x v="0"/>
          </reference>
          <reference field="23" count="1" selected="0">
            <x v="4"/>
          </reference>
        </references>
      </pivotArea>
    </chartFormat>
    <chartFormat chart="4" format="17">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D296C2-C548-4696-B3DA-8B357FA9394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017A6C-BD24-4383-AFB5-D8FC16DFDC1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 chart="2" format="7">
      <pivotArea type="data" outline="0" fieldPosition="0">
        <references count="2">
          <reference field="4294967294" count="1" selected="0">
            <x v="0"/>
          </reference>
          <reference field="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4" count="1" selected="0">
            <x v="2"/>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4" count="1" selected="0">
            <x v="0"/>
          </reference>
        </references>
      </pivotArea>
    </chartFormat>
    <chartFormat chart="9" format="10">
      <pivotArea type="data" outline="0" fieldPosition="0">
        <references count="2">
          <reference field="4294967294" count="1" selected="0">
            <x v="0"/>
          </reference>
          <reference field="4" count="1" selected="0">
            <x v="1"/>
          </reference>
        </references>
      </pivotArea>
    </chartFormat>
    <chartFormat chart="9"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273954-EFC7-4B68-A7DF-2CD70F20379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0"/>
          </reference>
        </references>
      </pivotArea>
    </chartFormat>
    <chartFormat chart="4" format="4">
      <pivotArea type="data" outline="0" fieldPosition="0">
        <references count="2">
          <reference field="4294967294" count="1" selected="0">
            <x v="0"/>
          </reference>
          <reference field="2" count="1" selected="0">
            <x v="4"/>
          </reference>
        </references>
      </pivotArea>
    </chartFormat>
    <chartFormat chart="4" format="5">
      <pivotArea type="data" outline="0" fieldPosition="0">
        <references count="2">
          <reference field="4294967294" count="1" selected="0">
            <x v="0"/>
          </reference>
          <reference field="2" count="1" selected="0">
            <x v="1"/>
          </reference>
        </references>
      </pivotArea>
    </chartFormat>
    <chartFormat chart="4" format="6">
      <pivotArea type="data" outline="0" fieldPosition="0">
        <references count="2">
          <reference field="4294967294" count="1" selected="0">
            <x v="0"/>
          </reference>
          <reference field="2" count="1" selected="0">
            <x v="3"/>
          </reference>
        </references>
      </pivotArea>
    </chartFormat>
    <chartFormat chart="4" format="7">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622E80-4223-4705-91D5-F4B820C4C0B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C7792E3-B69A-40C5-9708-93C114C572B8}" sourceName="Gender">
  <pivotTables>
    <pivotTable tabId="4" name="PivotTable1"/>
    <pivotTable tabId="3" name="PivotTable1"/>
    <pivotTable tabId="5" name="PivotTable1"/>
    <pivotTable tabId="6" name="PivotTable2"/>
    <pivotTable tabId="7" name="PivotTable4"/>
    <pivotTable tabId="8" name="PivotTable1"/>
    <pivotTable tabId="9" name="PivotTable2"/>
  </pivotTables>
  <data>
    <tabular pivotCacheId="126725539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720A181-819F-4208-AE26-57EEE8B5EF44}" sourceName="Department">
  <pivotTables>
    <pivotTable tabId="9" name="PivotTable2"/>
    <pivotTable tabId="3" name="PivotTable1"/>
    <pivotTable tabId="4" name="PivotTable1"/>
    <pivotTable tabId="5" name="PivotTable1"/>
    <pivotTable tabId="6" name="PivotTable2"/>
    <pivotTable tabId="7" name="PivotTable4"/>
    <pivotTable tabId="8" name="PivotTable1"/>
  </pivotTables>
  <data>
    <tabular pivotCacheId="12672553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0E54ED6-AAAB-4579-9289-3E456863EBCB}" sourceName="Education Field">
  <pivotTables>
    <pivotTable tabId="9" name="PivotTable2"/>
    <pivotTable tabId="3" name="PivotTable1"/>
    <pivotTable tabId="4" name="PivotTable1"/>
    <pivotTable tabId="5" name="PivotTable1"/>
    <pivotTable tabId="6" name="PivotTable2"/>
    <pivotTable tabId="7" name="PivotTable4"/>
    <pivotTable tabId="8" name="PivotTable1"/>
  </pivotTables>
  <data>
    <tabular pivotCacheId="12672553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EA61866-CA26-4C09-9E7F-467D57EC0C29}" cache="Slicer_Gender1" caption="Gender" columnCount="2" style="SlicerStyleDark6" rowHeight="241300"/>
  <slicer name="Department 1" xr10:uid="{60016898-657E-4521-BAFF-CA29146FD4D8}" cache="Slicer_Department" caption="Department" style="Slicer Style 2" rowHeight="241300"/>
  <slicer name="Education Field 3" xr10:uid="{10A66EFA-2217-4D11-8318-B5398A407516}" cache="Slicer_Education_Field2" caption="Education Fiel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1FC8BC6-D3CA-4E94-A878-BC079DD0C935}" cache="Slicer_Gender1" caption="Gender" rowHeight="241300"/>
  <slicer name="Education Field" xr10:uid="{1D2C1C55-FB6B-4EE2-835F-6F8E9E1CEB79}"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2512A6A-D0A3-4578-94D5-8F9CF235A16C}" cache="Slicer_Gender1" caption="Gender" rowHeight="241300"/>
  <slicer name="Education Field 1" xr10:uid="{3C0596DA-72D4-4CFF-943B-38DA230BD7C8}"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FA44CA8-3502-4BE0-8F78-4C1406878A8C}" cache="Slicer_Department" caption="Department" style="Slicer Style 2" rowHeight="241300"/>
  <slicer name="Education Field 2" xr10:uid="{18A4E8FD-44A2-4582-BAAE-816C5A27296F}" cache="Slicer_Education_Field2" caption="Education Fiel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99DACA-92F2-492C-A377-347540981579}" name="Table_13" displayName="Table_13" ref="A1:AR1471">
  <autoFilter ref="A1:AR1471" xr:uid="{C599DACA-92F2-492C-A377-347540981579}"/>
  <tableColumns count="44">
    <tableColumn id="1" xr3:uid="{2AE1FEFD-A834-43F1-AC3B-17743266B214}" name="Attrition"/>
    <tableColumn id="2" xr3:uid="{80544F1A-57C0-4161-B31B-2E92CADDC756}" name="Business Travel"/>
    <tableColumn id="3" xr3:uid="{2A742C94-8F93-4C09-A677-63C993C4D223}" name="CF_age band"/>
    <tableColumn id="4" xr3:uid="{C39E61D0-D11B-4295-8D44-F2FD984C2056}" name="CF_attrition label"/>
    <tableColumn id="5" xr3:uid="{92696323-25DB-45F6-9D09-84E34E949748}" name="Department"/>
    <tableColumn id="6" xr3:uid="{A6993AFF-3B98-4A29-9533-6D284D39FEA6}" name="Education Field"/>
    <tableColumn id="7" xr3:uid="{8D02936B-11A0-4A0A-ACE9-E72F52F19954}" name="emp no"/>
    <tableColumn id="8" xr3:uid="{E5E746C1-4A0A-4FDD-BB68-2DBB5A57385D}" name="Employee Number"/>
    <tableColumn id="9" xr3:uid="{D69C6131-CFEE-4B3E-99AE-ED10D63B769D}" name="Gender"/>
    <tableColumn id="10" xr3:uid="{4E35B264-2D34-4DF6-98DE-DAB7FDC7E739}" name="Job Role"/>
    <tableColumn id="11" xr3:uid="{AAA40741-A6EE-45A1-BABF-EF7813A67BE3}" name="Marital Status"/>
    <tableColumn id="12" xr3:uid="{A6F2E014-DC8F-4A2E-A7F0-07DF2B44213A}" name="Over Time"/>
    <tableColumn id="13" xr3:uid="{D258471E-4C2F-41B6-931C-E09029221152}" name="Over18"/>
    <tableColumn id="14" xr3:uid="{E60743BB-AD95-4167-BBB3-356C80B98331}" name="Training Times Last Year"/>
    <tableColumn id="15" xr3:uid="{6D60085D-B44E-4A16-BC7E-04AB7A45BFDB}" name="-2"/>
    <tableColumn id="16" xr3:uid="{A977A6C9-89EC-411B-87DC-6E643599CB49}" name="0"/>
    <tableColumn id="17" xr3:uid="{0E5F1668-1294-4AE5-A00B-6F5EDE0CED6C}" name="Age"/>
    <tableColumn id="18" xr3:uid="{6CFE672B-680F-4FC0-B0F5-7FA1EB1EE4C9}" name="CF_attrition count"/>
    <tableColumn id="19" xr3:uid="{D4D297BA-4338-4CCE-A4C0-57C3AC129E58}" name="CF_attrition counts"/>
    <tableColumn id="20" xr3:uid="{68BDDAB3-6DE7-4AFE-8F07-1A86E1F0FD5C}" name="CF_attrition rate"/>
    <tableColumn id="21" xr3:uid="{258415B5-40D8-414D-9C67-DABCA0EC4760}" name="CF_current Employee"/>
    <tableColumn id="22" xr3:uid="{A385109A-B633-4422-BD6A-BE30343194D1}" name="Daily Rate"/>
    <tableColumn id="23" xr3:uid="{50052934-F98C-4BFE-95FD-C2DEA1A2BE32}" name="Distance From Home"/>
    <tableColumn id="24" xr3:uid="{B967CE5C-0077-43B2-896C-9A1216228F29}" name="Education"/>
    <tableColumn id="25" xr3:uid="{D8191395-71D9-4AF6-9AF3-767592A33E34}" name="Employee Count"/>
    <tableColumn id="26" xr3:uid="{E0E7C1A4-3718-425C-AC9C-AF305D5535D3}" name="Environment Satisfaction"/>
    <tableColumn id="27" xr3:uid="{26D4C8DE-4501-4115-B712-601550D5BD3C}" name="Hourly Rate"/>
    <tableColumn id="28" xr3:uid="{19B51B5B-D03D-47CA-A45B-A9424EED59C0}" name="Job Involvement"/>
    <tableColumn id="29" xr3:uid="{57E7A828-5278-48E3-B50D-5BCC665F4318}" name="Job Level"/>
    <tableColumn id="30" xr3:uid="{81470433-B65B-4680-9E40-A9FF1920E13D}" name="Job Satisfaction"/>
    <tableColumn id="31" xr3:uid="{0A64E2BD-9B9A-43C6-9A10-5ADD5740162B}" name="Monthly Income"/>
    <tableColumn id="32" xr3:uid="{CBDB68D0-B246-42CB-AF9B-B7C3B296906D}" name="Monthly Rate"/>
    <tableColumn id="33" xr3:uid="{1143BBE7-3256-4198-BA7E-6F65550ABE50}" name="Num Companies Worked"/>
    <tableColumn id="34" xr3:uid="{1918A157-8A27-4439-81F5-0108AB9436C5}" name="Percent Salary Hike"/>
    <tableColumn id="35" xr3:uid="{CA2A070E-E4DA-4907-B29F-A332558A1D8C}" name="Performance Rating"/>
    <tableColumn id="36" xr3:uid="{32FE8999-D26C-4206-A9B7-9E7EC8EA07BE}" name="Relationship Satisfaction"/>
    <tableColumn id="37" xr3:uid="{8DF47F3F-6102-4D9F-9F80-F92093B6E148}" name="Standard Hours"/>
    <tableColumn id="38" xr3:uid="{CA32FDC0-FDCE-4942-829D-AD886443BC49}" name="Stock Option Level"/>
    <tableColumn id="39" xr3:uid="{57E691B4-1CA9-435A-BB26-AB04C78D4DC1}" name="Total Working Years"/>
    <tableColumn id="40" xr3:uid="{43E80873-6600-424E-86AB-5617F00AE3E9}" name="Work Life Balance"/>
    <tableColumn id="41" xr3:uid="{4212ECFB-03E6-434C-B69B-75B4A9B2F9C8}" name="Years At Company"/>
    <tableColumn id="42" xr3:uid="{8D94553F-6BA7-4AB4-93CE-5DCDB66C155A}" name="Years In Current Role"/>
    <tableColumn id="43" xr3:uid="{651C1B13-02BA-4852-AD0A-40CD5397E108}" name="Years Since Last Promotion"/>
    <tableColumn id="44" xr3:uid="{DF98CBAE-2730-4F07-8472-627068883CCC}" name="Years With Curr Manager"/>
  </tableColumns>
  <tableStyleInfo name="TableStyleMedium6"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lgn="ctr">
          <a:defRPr sz="1100" b="0" i="0" u="none" strike="noStrike" kern="1200">
            <a:solidFill>
              <a:srgbClr val="000000"/>
            </a:solidFill>
            <a:latin typeface="Calibri"/>
            <a:ea typeface="Calibri"/>
            <a:cs typeface="Calibri"/>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0DAA-FE0C-449A-848F-5924F3F0561C}">
  <dimension ref="A1"/>
  <sheetViews>
    <sheetView tabSelected="1" topLeftCell="A32" zoomScale="86" zoomScaleNormal="90" workbookViewId="0">
      <selection activeCell="W11" sqref="W1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C7C2D-0EE9-4016-A11C-137D205A5DA5}">
  <dimension ref="A1:AR1471"/>
  <sheetViews>
    <sheetView topLeftCell="M2" workbookViewId="0">
      <selection activeCell="AG1" sqref="AG1:AG1471"/>
    </sheetView>
  </sheetViews>
  <sheetFormatPr defaultRowHeight="15" x14ac:dyDescent="0.25"/>
  <sheetData>
    <row r="1" spans="1:44" ht="15.7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1A2-F211-453B-A20A-60642C1436D2}">
  <dimension ref="A3:F10"/>
  <sheetViews>
    <sheetView zoomScale="79" workbookViewId="0">
      <selection activeCell="K13" sqref="K13"/>
    </sheetView>
  </sheetViews>
  <sheetFormatPr defaultRowHeight="15" x14ac:dyDescent="0.25"/>
  <cols>
    <col min="1" max="1" width="26.42578125" bestFit="1" customWidth="1"/>
    <col min="2" max="2" width="24.5703125" bestFit="1" customWidth="1"/>
    <col min="3" max="3" width="15.140625" bestFit="1" customWidth="1"/>
    <col min="4" max="4" width="26" bestFit="1" customWidth="1"/>
    <col min="5" max="5" width="14.140625" customWidth="1"/>
  </cols>
  <sheetData>
    <row r="3" spans="1:6" x14ac:dyDescent="0.25">
      <c r="A3" t="s">
        <v>1554</v>
      </c>
      <c r="B3" t="s">
        <v>1555</v>
      </c>
      <c r="C3" t="s">
        <v>1556</v>
      </c>
      <c r="D3" t="s">
        <v>1563</v>
      </c>
    </row>
    <row r="4" spans="1:6" x14ac:dyDescent="0.25">
      <c r="A4">
        <v>1470</v>
      </c>
      <c r="B4">
        <v>237</v>
      </c>
      <c r="C4">
        <v>36.923809523809524</v>
      </c>
      <c r="D4" s="3">
        <v>2.6265306122448981</v>
      </c>
    </row>
    <row r="6" spans="1:6" x14ac:dyDescent="0.25">
      <c r="A6" s="4" t="s">
        <v>1557</v>
      </c>
      <c r="B6" s="4" t="s">
        <v>1558</v>
      </c>
      <c r="C6" s="4" t="s">
        <v>1562</v>
      </c>
      <c r="D6" s="4" t="s">
        <v>1559</v>
      </c>
      <c r="E6" s="4" t="s">
        <v>1560</v>
      </c>
      <c r="F6" t="s">
        <v>1561</v>
      </c>
    </row>
    <row r="7" spans="1:6" x14ac:dyDescent="0.25">
      <c r="A7" s="4">
        <f>GETPIVOTDATA("Count of Employee Number",$A$3)</f>
        <v>1470</v>
      </c>
      <c r="B7" s="4">
        <f>GETPIVOTDATA("Sum of CF_attrition count",$A$3)</f>
        <v>237</v>
      </c>
      <c r="C7" s="5">
        <f>GETPIVOTDATA("Average of Age",$A$3)</f>
        <v>36.923809523809524</v>
      </c>
      <c r="D7" s="4">
        <f>A7-B7</f>
        <v>1233</v>
      </c>
      <c r="E7" s="6">
        <f>B7/A7</f>
        <v>0.16122448979591836</v>
      </c>
    </row>
    <row r="9" spans="1:6" x14ac:dyDescent="0.25">
      <c r="A9" t="s">
        <v>1564</v>
      </c>
      <c r="B9" s="3">
        <f>GETPIVOTDATA("Average of Job Satisfaction",$A$3)</f>
        <v>2.6265306122448981</v>
      </c>
      <c r="C9">
        <f>B9/4</f>
        <v>0.65663265306122454</v>
      </c>
    </row>
    <row r="10" spans="1:6" x14ac:dyDescent="0.25">
      <c r="A10" t="s">
        <v>1565</v>
      </c>
      <c r="B10" s="3">
        <f>4-B9</f>
        <v>1.3734693877551019</v>
      </c>
      <c r="C10">
        <f>B10/4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0037-58B6-41A6-B7F8-2822DC76E5C2}">
  <dimension ref="A3:C9"/>
  <sheetViews>
    <sheetView workbookViewId="0">
      <selection activeCell="E9" sqref="E9"/>
    </sheetView>
  </sheetViews>
  <sheetFormatPr defaultRowHeight="15" x14ac:dyDescent="0.25"/>
  <cols>
    <col min="1" max="1" width="13.140625" bestFit="1" customWidth="1"/>
    <col min="2" max="2" width="22.5703125" bestFit="1" customWidth="1"/>
  </cols>
  <sheetData>
    <row r="3" spans="1:3" x14ac:dyDescent="0.25">
      <c r="A3" s="7" t="s">
        <v>1566</v>
      </c>
      <c r="B3" t="s">
        <v>1568</v>
      </c>
    </row>
    <row r="4" spans="1:3" x14ac:dyDescent="0.25">
      <c r="A4" s="8" t="s">
        <v>51</v>
      </c>
      <c r="B4">
        <v>588</v>
      </c>
    </row>
    <row r="5" spans="1:3" x14ac:dyDescent="0.25">
      <c r="A5" s="8" t="s">
        <v>62</v>
      </c>
      <c r="B5">
        <v>882</v>
      </c>
    </row>
    <row r="6" spans="1:3" x14ac:dyDescent="0.25">
      <c r="A6" s="8" t="s">
        <v>1567</v>
      </c>
      <c r="B6">
        <v>1470</v>
      </c>
    </row>
    <row r="7" spans="1:3" x14ac:dyDescent="0.25">
      <c r="C7" t="s">
        <v>1571</v>
      </c>
    </row>
    <row r="8" spans="1:3" x14ac:dyDescent="0.25">
      <c r="A8" s="8" t="s">
        <v>1569</v>
      </c>
      <c r="B8">
        <f>IFERROR(GETPIVOTDATA("Employee Count",$A$3,"Gender","Female"),0)</f>
        <v>588</v>
      </c>
      <c r="C8" s="9">
        <f>IFERROR(B8/($B$8+$B$9),0)</f>
        <v>0.4</v>
      </c>
    </row>
    <row r="9" spans="1:3" x14ac:dyDescent="0.25">
      <c r="A9" s="8" t="s">
        <v>1570</v>
      </c>
      <c r="B9">
        <f>IFERROR(GETPIVOTDATA("Employee Count",$A$3,"Gender","Male"),0)</f>
        <v>882</v>
      </c>
      <c r="C9" s="9">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7950-61C7-4919-B23B-F84C370623E1}">
  <dimension ref="A3:B9"/>
  <sheetViews>
    <sheetView workbookViewId="0">
      <selection activeCell="B17" sqref="B17"/>
    </sheetView>
  </sheetViews>
  <sheetFormatPr defaultRowHeight="15" x14ac:dyDescent="0.25"/>
  <cols>
    <col min="1" max="1" width="17.42578125" bestFit="1" customWidth="1"/>
    <col min="2" max="4" width="23.85546875" bestFit="1" customWidth="1"/>
  </cols>
  <sheetData>
    <row r="3" spans="1:2" x14ac:dyDescent="0.25">
      <c r="A3" s="7" t="s">
        <v>1566</v>
      </c>
      <c r="B3" t="s">
        <v>1555</v>
      </c>
    </row>
    <row r="4" spans="1:2" x14ac:dyDescent="0.25">
      <c r="A4" s="8" t="s">
        <v>134</v>
      </c>
      <c r="B4">
        <v>5</v>
      </c>
    </row>
    <row r="5" spans="1:2" x14ac:dyDescent="0.25">
      <c r="A5" s="8" t="s">
        <v>65</v>
      </c>
      <c r="B5">
        <v>31</v>
      </c>
    </row>
    <row r="6" spans="1:2" x14ac:dyDescent="0.25">
      <c r="A6" s="8" t="s">
        <v>55</v>
      </c>
      <c r="B6">
        <v>44</v>
      </c>
    </row>
    <row r="7" spans="1:2" x14ac:dyDescent="0.25">
      <c r="A7" s="8" t="s">
        <v>71</v>
      </c>
      <c r="B7">
        <v>58</v>
      </c>
    </row>
    <row r="8" spans="1:2" x14ac:dyDescent="0.25">
      <c r="A8" s="8" t="s">
        <v>77</v>
      </c>
      <c r="B8">
        <v>99</v>
      </c>
    </row>
    <row r="9" spans="1:2" x14ac:dyDescent="0.25">
      <c r="A9" s="8" t="s">
        <v>1567</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F66F7-E7EC-4E88-9E07-22F4B83BA4A0}">
  <dimension ref="A3:E13"/>
  <sheetViews>
    <sheetView workbookViewId="0">
      <selection activeCell="D3" sqref="D3:E12"/>
    </sheetView>
  </sheetViews>
  <sheetFormatPr defaultRowHeight="15" x14ac:dyDescent="0.25"/>
  <cols>
    <col min="1" max="1" width="25" bestFit="1" customWidth="1"/>
    <col min="2" max="2" width="23.85546875" bestFit="1" customWidth="1"/>
    <col min="4" max="4" width="27.140625" customWidth="1"/>
  </cols>
  <sheetData>
    <row r="3" spans="1:5" x14ac:dyDescent="0.25">
      <c r="A3" s="7" t="s">
        <v>1566</v>
      </c>
      <c r="B3" t="s">
        <v>1555</v>
      </c>
      <c r="D3" s="4" t="s">
        <v>1572</v>
      </c>
      <c r="E3" s="4" t="s">
        <v>1558</v>
      </c>
    </row>
    <row r="4" spans="1:5" x14ac:dyDescent="0.25">
      <c r="A4" s="8" t="s">
        <v>83</v>
      </c>
      <c r="B4">
        <v>9</v>
      </c>
      <c r="D4" s="4" t="str">
        <f>A4</f>
        <v>Healthcare Representative</v>
      </c>
      <c r="E4" s="4">
        <f>GETPIVOTDATA("CF_attrition count",$A$3,"Job Role",A4)</f>
        <v>9</v>
      </c>
    </row>
    <row r="5" spans="1:5" x14ac:dyDescent="0.25">
      <c r="A5" s="8" t="s">
        <v>163</v>
      </c>
      <c r="B5">
        <v>12</v>
      </c>
      <c r="D5" s="4" t="str">
        <f t="shared" ref="D5:D12" si="0">A5</f>
        <v>Human Resources</v>
      </c>
      <c r="E5" s="4">
        <f t="shared" ref="E5:E12" si="1">GETPIVOTDATA("CF_attrition count",$A$3,"Job Role",A5)</f>
        <v>12</v>
      </c>
    </row>
    <row r="6" spans="1:5" x14ac:dyDescent="0.25">
      <c r="A6" s="8" t="s">
        <v>68</v>
      </c>
      <c r="B6">
        <v>62</v>
      </c>
      <c r="D6" s="4" t="str">
        <f t="shared" si="0"/>
        <v>Laboratory Technician</v>
      </c>
      <c r="E6" s="4">
        <f t="shared" si="1"/>
        <v>62</v>
      </c>
    </row>
    <row r="7" spans="1:5" x14ac:dyDescent="0.25">
      <c r="A7" s="8" t="s">
        <v>95</v>
      </c>
      <c r="B7">
        <v>5</v>
      </c>
      <c r="D7" s="4" t="str">
        <f t="shared" si="0"/>
        <v>Manager</v>
      </c>
      <c r="E7" s="4">
        <f t="shared" si="1"/>
        <v>5</v>
      </c>
    </row>
    <row r="8" spans="1:5" x14ac:dyDescent="0.25">
      <c r="A8" s="8" t="s">
        <v>81</v>
      </c>
      <c r="B8">
        <v>10</v>
      </c>
      <c r="D8" s="4" t="str">
        <f t="shared" si="0"/>
        <v>Manufacturing Director</v>
      </c>
      <c r="E8" s="4">
        <f t="shared" si="1"/>
        <v>10</v>
      </c>
    </row>
    <row r="9" spans="1:5" x14ac:dyDescent="0.25">
      <c r="A9" s="8" t="s">
        <v>101</v>
      </c>
      <c r="B9">
        <v>2</v>
      </c>
      <c r="D9" s="4" t="str">
        <f t="shared" si="0"/>
        <v>Research Director</v>
      </c>
      <c r="E9" s="4">
        <f t="shared" si="1"/>
        <v>2</v>
      </c>
    </row>
    <row r="10" spans="1:5" x14ac:dyDescent="0.25">
      <c r="A10" s="8" t="s">
        <v>63</v>
      </c>
      <c r="B10">
        <v>47</v>
      </c>
      <c r="D10" s="4" t="str">
        <f t="shared" si="0"/>
        <v>Research Scientist</v>
      </c>
      <c r="E10" s="4">
        <f t="shared" si="1"/>
        <v>47</v>
      </c>
    </row>
    <row r="11" spans="1:5" x14ac:dyDescent="0.25">
      <c r="A11" s="8" t="s">
        <v>52</v>
      </c>
      <c r="B11">
        <v>57</v>
      </c>
      <c r="D11" s="4" t="str">
        <f t="shared" si="0"/>
        <v>Sales Executive</v>
      </c>
      <c r="E11" s="4">
        <f t="shared" si="1"/>
        <v>57</v>
      </c>
    </row>
    <row r="12" spans="1:5" x14ac:dyDescent="0.25">
      <c r="A12" s="8" t="s">
        <v>99</v>
      </c>
      <c r="B12">
        <v>33</v>
      </c>
      <c r="D12" s="4" t="str">
        <f t="shared" si="0"/>
        <v>Sales Representative</v>
      </c>
      <c r="E12" s="4">
        <f t="shared" si="1"/>
        <v>33</v>
      </c>
    </row>
    <row r="13" spans="1:5" x14ac:dyDescent="0.25">
      <c r="A13" s="8" t="s">
        <v>1567</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13430-D48F-4470-8EEE-6FC5003D68D7}">
  <dimension ref="A3:B7"/>
  <sheetViews>
    <sheetView workbookViewId="0">
      <selection activeCell="L14" sqref="L14"/>
    </sheetView>
  </sheetViews>
  <sheetFormatPr defaultRowHeight="15" x14ac:dyDescent="0.25"/>
  <cols>
    <col min="1" max="1" width="13.140625" bestFit="1" customWidth="1"/>
    <col min="2" max="2" width="23.85546875" bestFit="1" customWidth="1"/>
  </cols>
  <sheetData>
    <row r="3" spans="1:2" x14ac:dyDescent="0.25">
      <c r="A3" s="7" t="s">
        <v>1566</v>
      </c>
      <c r="B3" t="s">
        <v>1555</v>
      </c>
    </row>
    <row r="4" spans="1:2" x14ac:dyDescent="0.25">
      <c r="A4" s="8" t="s">
        <v>161</v>
      </c>
      <c r="B4" s="10">
        <v>5.0632911392405063E-2</v>
      </c>
    </row>
    <row r="5" spans="1:2" x14ac:dyDescent="0.25">
      <c r="A5" s="8" t="s">
        <v>60</v>
      </c>
      <c r="B5" s="10">
        <v>0.56118143459915615</v>
      </c>
    </row>
    <row r="6" spans="1:2" x14ac:dyDescent="0.25">
      <c r="A6" s="8" t="s">
        <v>48</v>
      </c>
      <c r="B6" s="10">
        <v>0.3881856540084388</v>
      </c>
    </row>
    <row r="7" spans="1:2" x14ac:dyDescent="0.25">
      <c r="A7" s="8" t="s">
        <v>1567</v>
      </c>
      <c r="B7"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BE3A-0561-44E4-A353-45D3BC247A03}">
  <dimension ref="A3:B9"/>
  <sheetViews>
    <sheetView workbookViewId="0">
      <selection activeCell="L15" sqref="L15"/>
    </sheetView>
  </sheetViews>
  <sheetFormatPr defaultRowHeight="15" x14ac:dyDescent="0.25"/>
  <cols>
    <col min="1" max="1" width="13.140625" bestFit="1" customWidth="1"/>
    <col min="2" max="2" width="23.85546875" bestFit="1" customWidth="1"/>
  </cols>
  <sheetData>
    <row r="3" spans="1:2" x14ac:dyDescent="0.25">
      <c r="A3" s="7" t="s">
        <v>1566</v>
      </c>
      <c r="B3" t="s">
        <v>1555</v>
      </c>
    </row>
    <row r="4" spans="1:2" x14ac:dyDescent="0.25">
      <c r="A4" s="8" t="s">
        <v>69</v>
      </c>
      <c r="B4">
        <v>112</v>
      </c>
    </row>
    <row r="5" spans="1:2" x14ac:dyDescent="0.25">
      <c r="A5" s="8" t="s">
        <v>46</v>
      </c>
      <c r="B5">
        <v>51</v>
      </c>
    </row>
    <row r="6" spans="1:2" x14ac:dyDescent="0.25">
      <c r="A6" s="8" t="s">
        <v>92</v>
      </c>
      <c r="B6">
        <v>38</v>
      </c>
    </row>
    <row r="7" spans="1:2" x14ac:dyDescent="0.25">
      <c r="A7" s="8" t="s">
        <v>58</v>
      </c>
      <c r="B7">
        <v>25</v>
      </c>
    </row>
    <row r="8" spans="1:2" x14ac:dyDescent="0.25">
      <c r="A8" s="8" t="s">
        <v>75</v>
      </c>
      <c r="B8">
        <v>11</v>
      </c>
    </row>
    <row r="9" spans="1:2" x14ac:dyDescent="0.25">
      <c r="A9" s="8" t="s">
        <v>1567</v>
      </c>
      <c r="B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1451-C55B-42EE-A769-B6C3234FC996}">
  <dimension ref="A3:E7"/>
  <sheetViews>
    <sheetView workbookViewId="0">
      <selection activeCell="D14" sqref="D14"/>
    </sheetView>
  </sheetViews>
  <sheetFormatPr defaultRowHeight="15" x14ac:dyDescent="0.25"/>
  <cols>
    <col min="1" max="1" width="13.140625" bestFit="1" customWidth="1"/>
    <col min="2" max="2" width="16.7109375" bestFit="1" customWidth="1"/>
    <col min="4" max="4" width="13.140625" customWidth="1"/>
  </cols>
  <sheetData>
    <row r="3" spans="1:5" x14ac:dyDescent="0.25">
      <c r="A3" s="7" t="s">
        <v>1566</v>
      </c>
      <c r="B3" t="s">
        <v>1573</v>
      </c>
      <c r="D3" t="s">
        <v>1574</v>
      </c>
      <c r="E3" t="s">
        <v>1558</v>
      </c>
    </row>
    <row r="4" spans="1:5" x14ac:dyDescent="0.25">
      <c r="A4" s="8" t="s">
        <v>64</v>
      </c>
      <c r="B4">
        <v>673</v>
      </c>
      <c r="D4" t="str">
        <f>A4</f>
        <v>Married</v>
      </c>
      <c r="E4">
        <f>GETPIVOTDATA("Attrition",$A$3,"Marital Status",A4)</f>
        <v>673</v>
      </c>
    </row>
    <row r="5" spans="1:5" x14ac:dyDescent="0.25">
      <c r="A5" s="8" t="s">
        <v>53</v>
      </c>
      <c r="B5">
        <v>470</v>
      </c>
      <c r="D5" t="str">
        <f t="shared" ref="D5:D6" si="0">A5</f>
        <v>Single</v>
      </c>
      <c r="E5">
        <f t="shared" ref="E5:E6" si="1">GETPIVOTDATA("Attrition",$A$3,"Marital Status",A5)</f>
        <v>470</v>
      </c>
    </row>
    <row r="6" spans="1:5" x14ac:dyDescent="0.25">
      <c r="A6" s="8" t="s">
        <v>79</v>
      </c>
      <c r="B6">
        <v>327</v>
      </c>
      <c r="D6" t="str">
        <f t="shared" si="0"/>
        <v>Divorced</v>
      </c>
      <c r="E6">
        <f t="shared" si="1"/>
        <v>327</v>
      </c>
    </row>
    <row r="7" spans="1:5" x14ac:dyDescent="0.25">
      <c r="A7" s="8" t="s">
        <v>1567</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7139-FAC4-4458-86DF-A157497D7C29}">
  <dimension ref="A1"/>
  <sheetViews>
    <sheetView workbookViewId="0">
      <selection activeCell="E20" sqref="E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Thisha Murugan</dc:creator>
  <cp:lastModifiedBy>Thisha Murugan</cp:lastModifiedBy>
  <dcterms:created xsi:type="dcterms:W3CDTF">2025-01-21T06:00:02Z</dcterms:created>
  <dcterms:modified xsi:type="dcterms:W3CDTF">2025-02-12T06:42:57Z</dcterms:modified>
</cp:coreProperties>
</file>