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1_projects\20220704 哮喘登记库\项目启动\"/>
    </mc:Choice>
  </mc:AlternateContent>
  <xr:revisionPtr revIDLastSave="0" documentId="13_ncr:1_{B5022686-C166-4118-89B4-9BD701AC97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2月-1月" sheetId="1" r:id="rId1"/>
    <sheet name="重庆鹏康" sheetId="2" r:id="rId2"/>
  </sheets>
  <calcPr calcId="191029"/>
</workbook>
</file>

<file path=xl/calcChain.xml><?xml version="1.0" encoding="utf-8"?>
<calcChain xmlns="http://schemas.openxmlformats.org/spreadsheetml/2006/main">
  <c r="D29" i="1" l="1"/>
  <c r="C21" i="2"/>
  <c r="M19" i="2"/>
  <c r="L19" i="2"/>
  <c r="I19" i="2"/>
  <c r="H19" i="2"/>
  <c r="C23" i="2" s="1"/>
  <c r="Q29" i="1"/>
  <c r="P29" i="1"/>
  <c r="N29" i="1"/>
  <c r="M29" i="1"/>
  <c r="L29" i="1"/>
  <c r="I29" i="1"/>
  <c r="H29" i="1"/>
  <c r="C33" i="1" l="1"/>
  <c r="C31" i="1"/>
</calcChain>
</file>

<file path=xl/sharedStrings.xml><?xml version="1.0" encoding="utf-8"?>
<sst xmlns="http://schemas.openxmlformats.org/spreadsheetml/2006/main" count="92" uniqueCount="56">
  <si>
    <t>临床研究项目收支明细及余额</t>
  </si>
  <si>
    <t>申办方：科伦</t>
  </si>
  <si>
    <t>项目名称：</t>
  </si>
  <si>
    <t>佳乐攀RCT</t>
  </si>
  <si>
    <t>合同签订公司：</t>
  </si>
  <si>
    <t>收入</t>
  </si>
  <si>
    <t>支出</t>
  </si>
  <si>
    <t>合同总额（元）</t>
  </si>
  <si>
    <t>进账明细</t>
  </si>
  <si>
    <t>中心名称</t>
  </si>
  <si>
    <t>内容</t>
  </si>
  <si>
    <t>支出明细</t>
  </si>
  <si>
    <t>计划支出</t>
  </si>
  <si>
    <t>项目人员相关费用</t>
  </si>
  <si>
    <t>进帐时间</t>
  </si>
  <si>
    <t>进账额（元）</t>
  </si>
  <si>
    <t>支出时间</t>
  </si>
  <si>
    <t>支出额（元）</t>
  </si>
  <si>
    <t>广医附一</t>
  </si>
  <si>
    <t>惠州三院</t>
  </si>
  <si>
    <t>广医附二</t>
  </si>
  <si>
    <t>广医肿瘤医院</t>
  </si>
  <si>
    <t>合计</t>
  </si>
  <si>
    <t>截至2023年1月31日预估余额</t>
  </si>
  <si>
    <t>天鹏医药-鹏康-南鹏</t>
  </si>
  <si>
    <t>天鹏医药-鹏康650000</t>
  </si>
  <si>
    <t>研究启动会讲者劳务费-南鹏已支付17120</t>
  </si>
  <si>
    <t>销售提成</t>
  </si>
  <si>
    <t>研究者方案讨论会-讲课费</t>
  </si>
  <si>
    <t>项目组第二阶段奖金（邹婧瑜、于双玲、孙欣、王辉）</t>
  </si>
  <si>
    <t>重庆人员工资成本</t>
  </si>
  <si>
    <t>启动会</t>
  </si>
  <si>
    <t>差旅成本</t>
  </si>
  <si>
    <t>鹏康-南鹏357500</t>
  </si>
  <si>
    <t>王辉书籍</t>
  </si>
  <si>
    <t>团队建设费用</t>
  </si>
  <si>
    <t>重庆市第四人民医院</t>
  </si>
  <si>
    <t>重医附二院</t>
  </si>
  <si>
    <t>合计：</t>
  </si>
  <si>
    <t xml:space="preserve">佳乐攀RCT项目截至2022年12月19日余额 </t>
  </si>
  <si>
    <t>申办方：呼研院</t>
    <phoneticPr fontId="12" type="noConversion"/>
  </si>
  <si>
    <t>中国哮喘患者登记库</t>
    <phoneticPr fontId="12" type="noConversion"/>
  </si>
  <si>
    <t>重庆南鹏</t>
    <phoneticPr fontId="12" type="noConversion"/>
  </si>
  <si>
    <t>项目负责人：邹婧瑜、孙欣</t>
    <phoneticPr fontId="12" type="noConversion"/>
  </si>
  <si>
    <t>合同生效</t>
    <phoneticPr fontId="12" type="noConversion"/>
  </si>
  <si>
    <t>录入4000例</t>
    <phoneticPr fontId="12" type="noConversion"/>
  </si>
  <si>
    <t>录入8000例</t>
    <phoneticPr fontId="12" type="noConversion"/>
  </si>
  <si>
    <t>验收完成</t>
    <phoneticPr fontId="12" type="noConversion"/>
  </si>
  <si>
    <t>合同付款节点备注：</t>
    <phoneticPr fontId="12" type="noConversion"/>
  </si>
  <si>
    <t>第一笔款催款中</t>
    <phoneticPr fontId="12" type="noConversion"/>
  </si>
  <si>
    <t xml:space="preserve">哮喘登记库项目截至2023年X月X日余额 </t>
    <phoneticPr fontId="12" type="noConversion"/>
  </si>
  <si>
    <t>截至2023年X月X日预估余额</t>
    <phoneticPr fontId="12" type="noConversion"/>
  </si>
  <si>
    <t>临床研究项目收支明细及余额</t>
    <phoneticPr fontId="12" type="noConversion"/>
  </si>
  <si>
    <t>数据录入人员劳务费</t>
    <phoneticPr fontId="12" type="noConversion"/>
  </si>
  <si>
    <t>PI协调组织费</t>
    <phoneticPr fontId="12" type="noConversion"/>
  </si>
  <si>
    <t>项目人员相关费用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</si>
</sst>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7" formatCode="_ &quot;￥&quot;* #,##0.00_ ;_ &quot;￥&quot;* \-#,##0.00_ ;_ &quot;￥&quot;* &quot;-&quot;??_ ;_ @_ "/>
    <numFmt numFmtId="179" formatCode="_ &quot;¥&quot;* #,##0_ ;_ &quot;¥&quot;* \-#,##0_ ;_ &quot;¥&quot;* &quot;-&quot;??_ ;_ @_ "/>
  </numFmts>
  <fonts count="20" x14ac:knownFonts="1">
    <font>
      <sz val="12"/>
      <color theme="1"/>
      <name val="等线"/>
      <charset val="134"/>
      <scheme val="minor"/>
    </font>
    <font>
      <sz val="14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b/>
      <sz val="12"/>
      <color rgb="FFFF0000"/>
      <name val="等线"/>
      <charset val="134"/>
      <scheme val="minor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2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177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vertical="center" wrapText="1"/>
    </xf>
    <xf numFmtId="0" fontId="0" fillId="3" borderId="12" xfId="0" applyFill="1" applyBorder="1">
      <alignment vertical="center"/>
    </xf>
    <xf numFmtId="0" fontId="0" fillId="3" borderId="12" xfId="0" applyFill="1" applyBorder="1" applyAlignment="1">
      <alignment vertical="center" wrapText="1"/>
    </xf>
    <xf numFmtId="0" fontId="4" fillId="0" borderId="10" xfId="0" applyFont="1" applyBorder="1">
      <alignment vertical="center"/>
    </xf>
    <xf numFmtId="57" fontId="3" fillId="0" borderId="10" xfId="0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4" fontId="3" fillId="0" borderId="10" xfId="0" applyNumberFormat="1" applyFont="1" applyBorder="1">
      <alignment vertical="center"/>
    </xf>
    <xf numFmtId="0" fontId="3" fillId="4" borderId="10" xfId="0" applyFont="1" applyFill="1" applyBorder="1">
      <alignment vertical="center"/>
    </xf>
    <xf numFmtId="57" fontId="3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>
      <alignment vertical="center"/>
    </xf>
    <xf numFmtId="0" fontId="5" fillId="0" borderId="16" xfId="0" applyFont="1" applyBorder="1">
      <alignment vertical="center"/>
    </xf>
    <xf numFmtId="0" fontId="5" fillId="0" borderId="3" xfId="0" applyFont="1" applyBorder="1">
      <alignment vertical="center"/>
    </xf>
    <xf numFmtId="14" fontId="5" fillId="0" borderId="3" xfId="0" applyNumberFormat="1" applyFont="1" applyBorder="1">
      <alignment vertical="center"/>
    </xf>
    <xf numFmtId="0" fontId="6" fillId="4" borderId="10" xfId="0" applyFont="1" applyFill="1" applyBorder="1">
      <alignment vertical="center"/>
    </xf>
    <xf numFmtId="0" fontId="7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57" fontId="4" fillId="0" borderId="17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18" xfId="0" applyBorder="1">
      <alignment vertical="center"/>
    </xf>
    <xf numFmtId="0" fontId="7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4" fillId="0" borderId="19" xfId="0" applyFont="1" applyBorder="1">
      <alignment vertical="center"/>
    </xf>
    <xf numFmtId="0" fontId="3" fillId="3" borderId="22" xfId="0" applyFont="1" applyFill="1" applyBorder="1" applyAlignment="1">
      <alignment horizontal="center" vertical="center"/>
    </xf>
    <xf numFmtId="0" fontId="3" fillId="5" borderId="23" xfId="0" applyFont="1" applyFill="1" applyBorder="1">
      <alignment vertical="center"/>
    </xf>
    <xf numFmtId="0" fontId="0" fillId="3" borderId="24" xfId="0" applyFill="1" applyBorder="1" applyAlignment="1">
      <alignment vertical="center" wrapText="1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3" fillId="0" borderId="10" xfId="0" applyFont="1" applyBorder="1">
      <alignment vertical="center"/>
    </xf>
    <xf numFmtId="0" fontId="3" fillId="4" borderId="23" xfId="0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9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 applyAlignment="1">
      <alignment horizontal="center" vertical="center"/>
    </xf>
    <xf numFmtId="43" fontId="10" fillId="0" borderId="3" xfId="2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>
      <alignment vertical="center"/>
    </xf>
    <xf numFmtId="0" fontId="4" fillId="0" borderId="15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15" xfId="0" applyBorder="1">
      <alignment vertical="center"/>
    </xf>
    <xf numFmtId="0" fontId="0" fillId="0" borderId="27" xfId="0" applyBorder="1">
      <alignment vertical="center"/>
    </xf>
    <xf numFmtId="0" fontId="10" fillId="0" borderId="15" xfId="0" applyFont="1" applyBorder="1">
      <alignment vertical="center"/>
    </xf>
    <xf numFmtId="0" fontId="5" fillId="0" borderId="15" xfId="0" applyFont="1" applyBorder="1">
      <alignment vertical="center"/>
    </xf>
    <xf numFmtId="0" fontId="0" fillId="0" borderId="28" xfId="0" applyBorder="1">
      <alignment vertical="center"/>
    </xf>
    <xf numFmtId="0" fontId="6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3" fillId="6" borderId="23" xfId="0" applyFont="1" applyFill="1" applyBorder="1">
      <alignment vertical="center"/>
    </xf>
    <xf numFmtId="0" fontId="0" fillId="6" borderId="29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1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18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6" borderId="2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13" fillId="0" borderId="3" xfId="0" applyFont="1" applyBorder="1">
      <alignment vertical="center"/>
    </xf>
    <xf numFmtId="0" fontId="14" fillId="0" borderId="3" xfId="0" applyFont="1" applyBorder="1" applyAlignment="1">
      <alignment horizontal="center" vertical="center"/>
    </xf>
    <xf numFmtId="57" fontId="14" fillId="0" borderId="3" xfId="0" applyNumberFormat="1" applyFont="1" applyBorder="1">
      <alignment vertical="center"/>
    </xf>
    <xf numFmtId="31" fontId="15" fillId="0" borderId="3" xfId="0" applyNumberFormat="1" applyFont="1" applyBorder="1">
      <alignment vertical="center"/>
    </xf>
    <xf numFmtId="179" fontId="16" fillId="0" borderId="10" xfId="1" applyNumberFormat="1" applyFont="1" applyBorder="1">
      <alignment vertical="center"/>
    </xf>
    <xf numFmtId="179" fontId="15" fillId="0" borderId="10" xfId="1" applyNumberFormat="1" applyFont="1" applyBorder="1">
      <alignment vertical="center"/>
    </xf>
    <xf numFmtId="179" fontId="15" fillId="0" borderId="3" xfId="1" applyNumberFormat="1" applyFont="1" applyBorder="1">
      <alignment vertical="center"/>
    </xf>
    <xf numFmtId="179" fontId="0" fillId="0" borderId="3" xfId="1" applyNumberFormat="1" applyFont="1" applyBorder="1">
      <alignment vertical="center"/>
    </xf>
    <xf numFmtId="0" fontId="14" fillId="0" borderId="3" xfId="0" applyFont="1" applyBorder="1">
      <alignment vertical="center"/>
    </xf>
    <xf numFmtId="0" fontId="0" fillId="0" borderId="3" xfId="0" applyFill="1" applyBorder="1">
      <alignment vertical="center"/>
    </xf>
    <xf numFmtId="14" fontId="0" fillId="0" borderId="3" xfId="0" applyNumberFormat="1" applyFill="1" applyBorder="1">
      <alignment vertical="center"/>
    </xf>
    <xf numFmtId="0" fontId="9" fillId="0" borderId="3" xfId="0" applyFont="1" applyFill="1" applyBorder="1" applyAlignment="1">
      <alignment horizontal="right" vertical="center"/>
    </xf>
    <xf numFmtId="0" fontId="0" fillId="0" borderId="10" xfId="0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 wrapText="1"/>
    </xf>
    <xf numFmtId="0" fontId="4" fillId="0" borderId="3" xfId="0" applyFont="1" applyFill="1" applyBorder="1">
      <alignment vertical="center"/>
    </xf>
    <xf numFmtId="57" fontId="0" fillId="0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right" vertical="center" wrapText="1"/>
    </xf>
    <xf numFmtId="14" fontId="3" fillId="0" borderId="3" xfId="0" applyNumberFormat="1" applyFont="1" applyFill="1" applyBorder="1" applyAlignment="1">
      <alignment horizontal="right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30" xfId="0" applyFont="1" applyFill="1" applyBorder="1">
      <alignment vertical="center"/>
    </xf>
    <xf numFmtId="0" fontId="0" fillId="0" borderId="29" xfId="0" applyFill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3" borderId="15" xfId="0" applyFill="1" applyBorder="1" applyAlignment="1">
      <alignment vertical="center" wrapText="1"/>
    </xf>
    <xf numFmtId="0" fontId="0" fillId="6" borderId="15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29" xfId="0" applyFill="1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14" fontId="3" fillId="0" borderId="3" xfId="0" applyNumberFormat="1" applyFont="1" applyFill="1" applyBorder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17" fillId="7" borderId="3" xfId="0" applyFont="1" applyFill="1" applyBorder="1">
      <alignment vertical="center"/>
    </xf>
    <xf numFmtId="0" fontId="0" fillId="7" borderId="3" xfId="0" applyFill="1" applyBorder="1">
      <alignment vertical="center"/>
    </xf>
    <xf numFmtId="57" fontId="14" fillId="7" borderId="10" xfId="0" applyNumberFormat="1" applyFont="1" applyFill="1" applyBorder="1">
      <alignment vertical="center"/>
    </xf>
    <xf numFmtId="179" fontId="15" fillId="7" borderId="10" xfId="1" applyNumberFormat="1" applyFont="1" applyFill="1" applyBorder="1">
      <alignment vertical="center"/>
    </xf>
    <xf numFmtId="57" fontId="14" fillId="7" borderId="3" xfId="0" applyNumberFormat="1" applyFont="1" applyFill="1" applyBorder="1">
      <alignment vertical="center"/>
    </xf>
    <xf numFmtId="179" fontId="15" fillId="7" borderId="3" xfId="1" applyNumberFormat="1" applyFont="1" applyFill="1" applyBorder="1">
      <alignment vertical="center"/>
    </xf>
    <xf numFmtId="31" fontId="15" fillId="7" borderId="3" xfId="0" applyNumberFormat="1" applyFont="1" applyFill="1" applyBorder="1">
      <alignment vertical="center"/>
    </xf>
    <xf numFmtId="0" fontId="14" fillId="7" borderId="3" xfId="0" applyFont="1" applyFill="1" applyBorder="1">
      <alignment vertical="center"/>
    </xf>
    <xf numFmtId="57" fontId="14" fillId="0" borderId="10" xfId="0" applyNumberFormat="1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8" fillId="0" borderId="19" xfId="0" applyFont="1" applyBorder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0" fillId="8" borderId="29" xfId="0" applyFill="1" applyBorder="1">
      <alignment vertical="center"/>
    </xf>
    <xf numFmtId="0" fontId="14" fillId="5" borderId="22" xfId="0" applyFont="1" applyFill="1" applyBorder="1" applyAlignment="1">
      <alignment horizontal="center" vertical="center" wrapText="1"/>
    </xf>
  </cellXfs>
  <cellStyles count="3">
    <cellStyle name="常规" xfId="0" builtinId="0"/>
    <cellStyle name="货币" xfId="1" builtinId="4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33"/>
  <sheetViews>
    <sheetView tabSelected="1" workbookViewId="0">
      <selection activeCell="M24" sqref="M24"/>
    </sheetView>
  </sheetViews>
  <sheetFormatPr defaultColWidth="8.625" defaultRowHeight="14.1" customHeight="1" x14ac:dyDescent="0.25"/>
  <cols>
    <col min="1" max="1" width="13.375" customWidth="1"/>
    <col min="2" max="2" width="14.875" style="49" customWidth="1"/>
    <col min="3" max="3" width="14.625" customWidth="1"/>
    <col min="4" max="4" width="17.875" customWidth="1"/>
    <col min="5" max="5" width="18.375" customWidth="1"/>
    <col min="6" max="6" width="19.125" customWidth="1"/>
    <col min="7" max="7" width="17.875" style="49" customWidth="1"/>
    <col min="8" max="8" width="15.75" style="49" customWidth="1"/>
    <col min="9" max="9" width="14" style="49" customWidth="1"/>
    <col min="10" max="10" width="19.125" customWidth="1"/>
    <col min="11" max="11" width="18.125" customWidth="1"/>
    <col min="12" max="12" width="12.375" customWidth="1"/>
    <col min="13" max="13" width="14.875" customWidth="1"/>
    <col min="14" max="14" width="17.75" customWidth="1"/>
    <col min="15" max="15" width="9.875"/>
    <col min="16" max="16" width="11.5" customWidth="1"/>
    <col min="17" max="17" width="13.125" customWidth="1"/>
  </cols>
  <sheetData>
    <row r="1" spans="2:17" ht="32.1" customHeight="1" x14ac:dyDescent="0.25">
      <c r="B1" s="143" t="s">
        <v>52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2:17" ht="20.25" customHeight="1" x14ac:dyDescent="0.25">
      <c r="B2" s="94" t="s">
        <v>40</v>
      </c>
      <c r="C2" s="2" t="s">
        <v>2</v>
      </c>
      <c r="D2" s="95" t="s">
        <v>41</v>
      </c>
      <c r="E2" s="2" t="s">
        <v>4</v>
      </c>
      <c r="F2" s="95" t="s">
        <v>42</v>
      </c>
      <c r="G2" s="2"/>
      <c r="H2" s="2"/>
      <c r="I2" s="2"/>
      <c r="J2" s="95" t="s">
        <v>43</v>
      </c>
      <c r="K2" s="16"/>
      <c r="L2" s="16"/>
      <c r="M2" s="16"/>
    </row>
    <row r="3" spans="2:17" ht="20.25" customHeight="1" thickBot="1" x14ac:dyDescent="0.3">
      <c r="B3"/>
      <c r="C3" s="50"/>
      <c r="D3" s="50"/>
      <c r="E3" s="50"/>
      <c r="F3" s="50"/>
      <c r="G3" s="50"/>
      <c r="H3" s="50"/>
      <c r="I3" s="50"/>
      <c r="J3" s="50"/>
    </row>
    <row r="4" spans="2:17" ht="20.25" customHeight="1" thickBot="1" x14ac:dyDescent="0.3">
      <c r="B4" s="71" t="s">
        <v>5</v>
      </c>
      <c r="C4" s="72"/>
      <c r="D4" s="73"/>
      <c r="E4" s="74" t="s">
        <v>6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2:17" ht="20.25" customHeight="1" x14ac:dyDescent="0.25">
      <c r="B5" s="84" t="s">
        <v>7</v>
      </c>
      <c r="C5" s="77" t="s">
        <v>8</v>
      </c>
      <c r="D5" s="78"/>
      <c r="E5" s="86" t="s">
        <v>9</v>
      </c>
      <c r="F5" s="144" t="s">
        <v>53</v>
      </c>
      <c r="G5" s="79" t="s">
        <v>11</v>
      </c>
      <c r="H5" s="79"/>
      <c r="I5" s="3" t="s">
        <v>12</v>
      </c>
      <c r="J5" s="145" t="s">
        <v>54</v>
      </c>
      <c r="K5" s="80" t="s">
        <v>11</v>
      </c>
      <c r="L5" s="81"/>
      <c r="M5" s="62" t="s">
        <v>12</v>
      </c>
      <c r="N5" s="147" t="s">
        <v>55</v>
      </c>
      <c r="O5" s="82" t="s">
        <v>11</v>
      </c>
      <c r="P5" s="83"/>
      <c r="Q5" s="37" t="s">
        <v>12</v>
      </c>
    </row>
    <row r="6" spans="2:17" ht="20.25" customHeight="1" thickBot="1" x14ac:dyDescent="0.3">
      <c r="B6" s="85"/>
      <c r="C6" s="4" t="s">
        <v>14</v>
      </c>
      <c r="D6" s="5" t="s">
        <v>15</v>
      </c>
      <c r="E6" s="119"/>
      <c r="F6" s="120"/>
      <c r="G6" s="121" t="s">
        <v>16</v>
      </c>
      <c r="H6" s="122" t="s">
        <v>17</v>
      </c>
      <c r="I6" s="146" t="s">
        <v>17</v>
      </c>
      <c r="J6" s="91"/>
      <c r="K6" s="123" t="s">
        <v>16</v>
      </c>
      <c r="L6" s="63" t="s">
        <v>17</v>
      </c>
      <c r="M6" s="63" t="s">
        <v>17</v>
      </c>
      <c r="N6" s="92"/>
      <c r="O6" s="124" t="s">
        <v>16</v>
      </c>
      <c r="P6" s="125" t="s">
        <v>17</v>
      </c>
      <c r="Q6" s="125" t="s">
        <v>17</v>
      </c>
    </row>
    <row r="7" spans="2:17" ht="20.25" customHeight="1" x14ac:dyDescent="0.25">
      <c r="B7" s="98">
        <v>3658600</v>
      </c>
      <c r="C7" s="140" t="s">
        <v>49</v>
      </c>
      <c r="D7" s="99"/>
      <c r="E7" s="126"/>
      <c r="F7" s="127"/>
      <c r="G7" s="128"/>
      <c r="H7" s="107"/>
      <c r="I7" s="107"/>
      <c r="J7" s="107"/>
      <c r="K7" s="128"/>
      <c r="L7" s="103"/>
      <c r="M7" s="107"/>
      <c r="N7" s="107"/>
      <c r="O7" s="128"/>
      <c r="P7" s="107"/>
      <c r="Q7" s="107"/>
    </row>
    <row r="8" spans="2:17" ht="20.25" customHeight="1" x14ac:dyDescent="0.25">
      <c r="B8" s="8"/>
      <c r="C8" s="96"/>
      <c r="D8" s="100"/>
      <c r="E8" s="126"/>
      <c r="F8" s="127"/>
      <c r="G8" s="128"/>
      <c r="H8" s="107"/>
      <c r="I8" s="107"/>
      <c r="J8" s="107"/>
      <c r="K8" s="128"/>
      <c r="L8" s="103"/>
      <c r="M8" s="107"/>
      <c r="N8" s="107"/>
      <c r="O8" s="128"/>
      <c r="P8" s="107"/>
      <c r="Q8" s="107"/>
    </row>
    <row r="9" spans="2:17" ht="20.25" customHeight="1" x14ac:dyDescent="0.25">
      <c r="B9" s="18"/>
      <c r="C9" s="97"/>
      <c r="D9" s="100"/>
      <c r="E9" s="126"/>
      <c r="F9" s="126"/>
      <c r="G9" s="104"/>
      <c r="H9" s="107"/>
      <c r="I9" s="105"/>
      <c r="J9" s="129"/>
      <c r="K9" s="104"/>
      <c r="L9" s="103"/>
      <c r="M9" s="103"/>
      <c r="N9" s="130"/>
      <c r="O9" s="104"/>
      <c r="P9" s="103"/>
      <c r="Q9" s="103"/>
    </row>
    <row r="10" spans="2:17" ht="16.5" x14ac:dyDescent="0.25">
      <c r="B10" s="18"/>
      <c r="C10" s="102"/>
      <c r="D10" s="100"/>
      <c r="E10" s="126"/>
      <c r="F10" s="126"/>
      <c r="G10" s="103"/>
      <c r="H10" s="107"/>
      <c r="I10" s="105"/>
      <c r="J10" s="129"/>
      <c r="K10" s="103"/>
      <c r="L10" s="103"/>
      <c r="M10" s="103"/>
      <c r="N10" s="130"/>
      <c r="O10" s="104"/>
      <c r="P10" s="103"/>
      <c r="Q10" s="103"/>
    </row>
    <row r="11" spans="2:17" ht="16.5" x14ac:dyDescent="0.25">
      <c r="B11" s="18"/>
      <c r="C11" s="102"/>
      <c r="D11" s="100"/>
      <c r="E11" s="126"/>
      <c r="F11" s="126"/>
      <c r="G11" s="103"/>
      <c r="H11" s="107"/>
      <c r="I11" s="105"/>
      <c r="J11" s="129"/>
      <c r="K11" s="103"/>
      <c r="L11" s="103"/>
      <c r="M11" s="103"/>
      <c r="N11" s="130"/>
      <c r="O11" s="104"/>
      <c r="P11" s="103"/>
      <c r="Q11" s="103"/>
    </row>
    <row r="12" spans="2:17" ht="16.5" x14ac:dyDescent="0.25">
      <c r="B12" s="132" t="s">
        <v>48</v>
      </c>
      <c r="C12" s="133"/>
      <c r="D12" s="101"/>
      <c r="E12" s="126"/>
      <c r="F12" s="126"/>
      <c r="G12" s="103"/>
      <c r="H12" s="107"/>
      <c r="I12" s="105"/>
      <c r="J12" s="129"/>
      <c r="K12" s="104"/>
      <c r="L12" s="103"/>
      <c r="M12" s="103"/>
      <c r="N12" s="130"/>
      <c r="O12" s="104"/>
      <c r="P12" s="103"/>
      <c r="Q12" s="103"/>
    </row>
    <row r="13" spans="2:17" ht="16.5" x14ac:dyDescent="0.25">
      <c r="B13" s="134" t="s">
        <v>44</v>
      </c>
      <c r="C13" s="135">
        <v>1463440</v>
      </c>
      <c r="D13" s="101"/>
      <c r="E13" s="126"/>
      <c r="F13" s="126"/>
      <c r="G13" s="103"/>
      <c r="H13" s="107"/>
      <c r="I13" s="105"/>
      <c r="J13" s="129"/>
      <c r="K13" s="104"/>
      <c r="L13" s="103"/>
      <c r="M13" s="103"/>
      <c r="N13" s="130"/>
      <c r="O13" s="104"/>
      <c r="P13" s="103"/>
      <c r="Q13" s="103"/>
    </row>
    <row r="14" spans="2:17" ht="16.5" x14ac:dyDescent="0.25">
      <c r="B14" s="136" t="s">
        <v>45</v>
      </c>
      <c r="C14" s="137">
        <v>731720</v>
      </c>
      <c r="D14" s="101"/>
      <c r="E14" s="126"/>
      <c r="F14" s="127"/>
      <c r="G14" s="104"/>
      <c r="H14" s="107"/>
      <c r="I14" s="105"/>
      <c r="J14" s="129"/>
      <c r="K14" s="104"/>
      <c r="L14" s="103"/>
      <c r="M14" s="103"/>
      <c r="N14" s="130"/>
      <c r="O14" s="104"/>
      <c r="P14" s="103"/>
      <c r="Q14" s="103"/>
    </row>
    <row r="15" spans="2:17" ht="16.5" x14ac:dyDescent="0.25">
      <c r="B15" s="138" t="s">
        <v>46</v>
      </c>
      <c r="C15" s="137">
        <v>1097580</v>
      </c>
      <c r="D15" s="101"/>
      <c r="E15" s="126"/>
      <c r="F15" s="127"/>
      <c r="G15" s="104"/>
      <c r="H15" s="107"/>
      <c r="I15" s="105"/>
      <c r="J15" s="129"/>
      <c r="K15" s="104"/>
      <c r="L15" s="103"/>
      <c r="M15" s="103"/>
      <c r="N15" s="131"/>
      <c r="O15" s="104"/>
      <c r="P15" s="103"/>
      <c r="Q15" s="103"/>
    </row>
    <row r="16" spans="2:17" ht="16.5" x14ac:dyDescent="0.25">
      <c r="B16" s="139" t="s">
        <v>47</v>
      </c>
      <c r="C16" s="137">
        <v>365860</v>
      </c>
      <c r="D16" s="16"/>
      <c r="E16" s="126"/>
      <c r="F16" s="127"/>
      <c r="G16" s="104"/>
      <c r="H16" s="107"/>
      <c r="I16" s="105"/>
      <c r="J16" s="107"/>
      <c r="K16" s="104"/>
      <c r="L16" s="103"/>
      <c r="M16" s="103"/>
      <c r="N16" s="130"/>
      <c r="O16" s="104"/>
      <c r="P16" s="103"/>
      <c r="Q16" s="103"/>
    </row>
    <row r="17" spans="2:17" ht="16.5" x14ac:dyDescent="0.25">
      <c r="B17" s="18"/>
      <c r="C17" s="19"/>
      <c r="D17" s="16"/>
      <c r="E17" s="126"/>
      <c r="F17" s="127"/>
      <c r="G17" s="104"/>
      <c r="H17" s="107"/>
      <c r="I17" s="105"/>
      <c r="J17" s="108"/>
      <c r="K17" s="128"/>
      <c r="L17" s="103"/>
      <c r="M17" s="103"/>
      <c r="N17" s="130"/>
      <c r="O17" s="104"/>
      <c r="P17" s="103"/>
      <c r="Q17" s="103"/>
    </row>
    <row r="18" spans="2:17" ht="16.5" x14ac:dyDescent="0.25">
      <c r="B18" s="18"/>
      <c r="C18" s="19"/>
      <c r="D18" s="16"/>
      <c r="E18" s="126"/>
      <c r="F18" s="110"/>
      <c r="G18" s="104"/>
      <c r="H18" s="107"/>
      <c r="I18" s="107"/>
      <c r="J18" s="108"/>
      <c r="K18" s="128"/>
      <c r="L18" s="103"/>
      <c r="M18" s="103"/>
      <c r="N18" s="107"/>
      <c r="O18" s="104"/>
      <c r="P18" s="103"/>
      <c r="Q18" s="103"/>
    </row>
    <row r="19" spans="2:17" ht="16.5" x14ac:dyDescent="0.25">
      <c r="B19" s="18"/>
      <c r="C19" s="16"/>
      <c r="D19" s="16"/>
      <c r="E19" s="126"/>
      <c r="F19" s="103"/>
      <c r="G19" s="103"/>
      <c r="H19" s="107"/>
      <c r="I19" s="111"/>
      <c r="J19" s="129"/>
      <c r="K19" s="104"/>
      <c r="L19" s="103"/>
      <c r="M19" s="103"/>
      <c r="N19" s="109"/>
      <c r="O19" s="107"/>
      <c r="P19" s="103"/>
      <c r="Q19" s="103"/>
    </row>
    <row r="20" spans="2:17" ht="16.5" x14ac:dyDescent="0.25">
      <c r="B20" s="18"/>
      <c r="C20" s="20"/>
      <c r="D20" s="16"/>
      <c r="E20" s="126"/>
      <c r="F20" s="103"/>
      <c r="G20" s="104"/>
      <c r="H20" s="107"/>
      <c r="I20" s="111"/>
      <c r="J20" s="129"/>
      <c r="K20" s="112"/>
      <c r="L20" s="103"/>
      <c r="M20" s="103"/>
      <c r="N20" s="113"/>
      <c r="O20" s="107"/>
      <c r="P20" s="103"/>
      <c r="Q20" s="103"/>
    </row>
    <row r="21" spans="2:17" ht="16.5" x14ac:dyDescent="0.25">
      <c r="B21" s="18"/>
      <c r="C21" s="16"/>
      <c r="D21" s="16"/>
      <c r="E21" s="126"/>
      <c r="F21" s="103"/>
      <c r="G21" s="103"/>
      <c r="H21" s="107"/>
      <c r="I21" s="107"/>
      <c r="J21" s="103"/>
      <c r="K21" s="103"/>
      <c r="L21" s="103"/>
      <c r="M21" s="103"/>
      <c r="N21" s="107"/>
      <c r="O21" s="103"/>
      <c r="P21" s="103"/>
      <c r="Q21" s="103"/>
    </row>
    <row r="22" spans="2:17" ht="16.5" x14ac:dyDescent="0.25">
      <c r="B22" s="18"/>
      <c r="C22" s="16"/>
      <c r="D22" s="16"/>
      <c r="E22" s="126"/>
      <c r="F22" s="103"/>
      <c r="G22" s="104"/>
      <c r="H22" s="107"/>
      <c r="I22" s="107"/>
      <c r="J22" s="107"/>
      <c r="K22" s="103"/>
      <c r="L22" s="103"/>
      <c r="M22" s="103"/>
      <c r="N22" s="107"/>
      <c r="O22" s="103"/>
      <c r="P22" s="103"/>
      <c r="Q22" s="103"/>
    </row>
    <row r="23" spans="2:17" ht="16.5" x14ac:dyDescent="0.25">
      <c r="B23" s="18"/>
      <c r="C23" s="16"/>
      <c r="D23" s="16"/>
      <c r="E23" s="126"/>
      <c r="F23" s="103"/>
      <c r="G23" s="104"/>
      <c r="H23" s="107"/>
      <c r="I23" s="107"/>
      <c r="J23" s="107"/>
      <c r="K23" s="107"/>
      <c r="L23" s="107"/>
      <c r="M23" s="103"/>
      <c r="N23" s="114"/>
      <c r="O23" s="107"/>
      <c r="P23" s="107"/>
      <c r="Q23" s="103"/>
    </row>
    <row r="24" spans="2:17" ht="16.5" x14ac:dyDescent="0.25">
      <c r="B24" s="18"/>
      <c r="C24" s="16"/>
      <c r="D24" s="16"/>
      <c r="E24" s="126"/>
      <c r="F24" s="103"/>
      <c r="G24" s="103"/>
      <c r="H24" s="107"/>
      <c r="I24" s="107"/>
      <c r="J24" s="108"/>
      <c r="K24" s="107"/>
      <c r="L24" s="107"/>
      <c r="M24" s="103"/>
      <c r="N24" s="114"/>
      <c r="O24" s="107"/>
      <c r="P24" s="107"/>
      <c r="Q24" s="103"/>
    </row>
    <row r="25" spans="2:17" ht="16.5" x14ac:dyDescent="0.25">
      <c r="B25" s="18"/>
      <c r="C25" s="16"/>
      <c r="D25" s="16"/>
      <c r="E25" s="126"/>
      <c r="F25" s="103"/>
      <c r="G25" s="103"/>
      <c r="H25" s="107"/>
      <c r="I25" s="107"/>
      <c r="J25" s="108"/>
      <c r="K25" s="107"/>
      <c r="L25" s="107"/>
      <c r="M25" s="103"/>
      <c r="N25" s="114"/>
      <c r="O25" s="107"/>
      <c r="P25" s="107"/>
      <c r="Q25" s="103"/>
    </row>
    <row r="26" spans="2:17" ht="16.5" x14ac:dyDescent="0.25">
      <c r="B26" s="18"/>
      <c r="C26" s="16"/>
      <c r="D26" s="16"/>
      <c r="E26" s="126"/>
      <c r="F26" s="103"/>
      <c r="G26" s="104"/>
      <c r="H26" s="107"/>
      <c r="I26" s="111"/>
      <c r="J26" s="107"/>
      <c r="K26" s="107"/>
      <c r="L26" s="107"/>
      <c r="M26" s="103"/>
      <c r="N26" s="109"/>
      <c r="O26" s="107"/>
      <c r="P26" s="107"/>
      <c r="Q26" s="103"/>
    </row>
    <row r="27" spans="2:17" ht="16.5" x14ac:dyDescent="0.25">
      <c r="B27" s="18"/>
      <c r="C27" s="16"/>
      <c r="D27" s="16"/>
      <c r="E27" s="106"/>
      <c r="F27" s="103"/>
      <c r="G27" s="103"/>
      <c r="H27" s="115"/>
      <c r="I27" s="115"/>
      <c r="J27" s="115"/>
      <c r="K27" s="115"/>
      <c r="L27" s="117"/>
      <c r="M27" s="118"/>
      <c r="N27" s="116"/>
      <c r="O27" s="115"/>
      <c r="P27" s="117"/>
      <c r="Q27" s="118"/>
    </row>
    <row r="28" spans="2:17" ht="20.25" customHeight="1" x14ac:dyDescent="0.25">
      <c r="B28" s="52"/>
      <c r="C28" s="53"/>
      <c r="D28" s="54"/>
      <c r="E28" s="55"/>
      <c r="F28" s="53"/>
      <c r="G28" s="51"/>
      <c r="H28" s="51"/>
      <c r="I28" s="51"/>
      <c r="J28" s="51"/>
      <c r="K28" s="54"/>
      <c r="L28" s="64"/>
      <c r="M28" s="65"/>
      <c r="N28" s="54"/>
      <c r="O28" s="54"/>
      <c r="P28" s="64"/>
      <c r="Q28" s="65"/>
    </row>
    <row r="29" spans="2:17" ht="20.25" customHeight="1" thickBot="1" x14ac:dyDescent="0.3">
      <c r="B29" s="56" t="s">
        <v>22</v>
      </c>
      <c r="C29" s="53"/>
      <c r="D29" s="57">
        <f>SUM(D7:D28)</f>
        <v>0</v>
      </c>
      <c r="E29" s="58"/>
      <c r="F29" s="59" t="s">
        <v>22</v>
      </c>
      <c r="G29" s="60"/>
      <c r="H29" s="60">
        <f>SUM(H7:H26)</f>
        <v>0</v>
      </c>
      <c r="I29" s="60">
        <f>SUM(I7:I28)</f>
        <v>0</v>
      </c>
      <c r="J29" s="60"/>
      <c r="K29" s="4"/>
      <c r="L29" s="66">
        <f>SUM(L7:L26)</f>
        <v>0</v>
      </c>
      <c r="M29" s="67">
        <f>SUM(M7:M26)</f>
        <v>0</v>
      </c>
      <c r="N29" s="4">
        <f>SUM(N7:N26)</f>
        <v>0</v>
      </c>
      <c r="O29" s="4"/>
      <c r="P29" s="66">
        <f>SUM(P7:P26)</f>
        <v>0</v>
      </c>
      <c r="Q29" s="67">
        <f>SUM(Q7:Q26)</f>
        <v>0</v>
      </c>
    </row>
    <row r="30" spans="2:17" ht="21" customHeight="1" x14ac:dyDescent="0.25">
      <c r="B30" s="141" t="s">
        <v>50</v>
      </c>
      <c r="C30" s="27"/>
      <c r="D30" s="28"/>
      <c r="E30" s="61"/>
      <c r="F30" s="61"/>
      <c r="G30" s="61"/>
      <c r="H30" s="61"/>
      <c r="I30" s="61"/>
      <c r="J30" s="68"/>
    </row>
    <row r="31" spans="2:17" ht="15.6" customHeight="1" x14ac:dyDescent="0.25">
      <c r="B31" s="29"/>
      <c r="C31" s="30">
        <f>D29-H29-L29-P29</f>
        <v>0</v>
      </c>
      <c r="D31" s="31"/>
    </row>
    <row r="32" spans="2:17" ht="25.5" customHeight="1" thickBot="1" x14ac:dyDescent="0.3">
      <c r="B32" s="142" t="s">
        <v>51</v>
      </c>
      <c r="C32" s="33"/>
      <c r="D32" s="34"/>
    </row>
    <row r="33" spans="2:4" ht="27.6" customHeight="1" thickBot="1" x14ac:dyDescent="0.3">
      <c r="B33" s="35"/>
      <c r="C33" s="33">
        <f>D29-H29-I29-L29-M29-P29-Q29</f>
        <v>0</v>
      </c>
      <c r="D33" s="34"/>
    </row>
  </sheetData>
  <mergeCells count="12">
    <mergeCell ref="N5:N6"/>
    <mergeCell ref="F5:F6"/>
    <mergeCell ref="J5:J6"/>
    <mergeCell ref="B1:M1"/>
    <mergeCell ref="B4:D4"/>
    <mergeCell ref="E4:Q4"/>
    <mergeCell ref="C5:D5"/>
    <mergeCell ref="G5:H5"/>
    <mergeCell ref="K5:L5"/>
    <mergeCell ref="O5:P5"/>
    <mergeCell ref="B5:B6"/>
    <mergeCell ref="E5:E6"/>
  </mergeCells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3"/>
  <sheetViews>
    <sheetView workbookViewId="0">
      <selection activeCell="D7" sqref="D7"/>
    </sheetView>
  </sheetViews>
  <sheetFormatPr defaultColWidth="8.75" defaultRowHeight="15.75" x14ac:dyDescent="0.25"/>
  <cols>
    <col min="2" max="2" width="18" customWidth="1"/>
    <col min="3" max="3" width="9.875" customWidth="1"/>
    <col min="4" max="4" width="16.375" customWidth="1"/>
    <col min="5" max="5" width="17" customWidth="1"/>
    <col min="6" max="6" width="23.625" customWidth="1"/>
    <col min="7" max="7" width="12" customWidth="1"/>
    <col min="10" max="10" width="20.375" customWidth="1"/>
    <col min="11" max="11" width="11.875" customWidth="1"/>
    <col min="12" max="12" width="12.5" customWidth="1"/>
    <col min="13" max="13" width="12.125" customWidth="1"/>
  </cols>
  <sheetData>
    <row r="1" spans="2:13" ht="32.1" customHeight="1" x14ac:dyDescent="0.25">
      <c r="B1" s="69" t="s">
        <v>0</v>
      </c>
      <c r="C1" s="70"/>
      <c r="D1" s="70"/>
      <c r="E1" s="70"/>
      <c r="F1" s="70"/>
      <c r="G1" s="70"/>
      <c r="H1" s="70"/>
      <c r="I1" s="70"/>
    </row>
    <row r="2" spans="2:13" ht="20.25" customHeight="1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24</v>
      </c>
      <c r="G2" s="2"/>
      <c r="H2" s="2"/>
      <c r="I2" s="2"/>
    </row>
    <row r="4" spans="2:13" ht="20.25" customHeight="1" x14ac:dyDescent="0.25">
      <c r="B4" s="71" t="s">
        <v>5</v>
      </c>
      <c r="C4" s="72"/>
      <c r="D4" s="73"/>
      <c r="E4" s="71" t="s">
        <v>6</v>
      </c>
      <c r="F4" s="72"/>
      <c r="G4" s="72"/>
      <c r="H4" s="72"/>
      <c r="I4" s="72"/>
      <c r="J4" s="72"/>
      <c r="K4" s="72"/>
      <c r="L4" s="72"/>
      <c r="M4" s="73"/>
    </row>
    <row r="5" spans="2:13" ht="20.25" customHeight="1" x14ac:dyDescent="0.25">
      <c r="B5" s="84" t="s">
        <v>7</v>
      </c>
      <c r="C5" s="77" t="s">
        <v>8</v>
      </c>
      <c r="D5" s="78"/>
      <c r="E5" s="86" t="s">
        <v>9</v>
      </c>
      <c r="F5" s="79" t="s">
        <v>10</v>
      </c>
      <c r="G5" s="79" t="s">
        <v>11</v>
      </c>
      <c r="H5" s="79"/>
      <c r="I5" s="36" t="s">
        <v>12</v>
      </c>
      <c r="J5" s="92" t="s">
        <v>13</v>
      </c>
      <c r="K5" s="82" t="s">
        <v>11</v>
      </c>
      <c r="L5" s="83"/>
      <c r="M5" s="37" t="s">
        <v>12</v>
      </c>
    </row>
    <row r="6" spans="2:13" ht="20.25" customHeight="1" x14ac:dyDescent="0.25">
      <c r="B6" s="85"/>
      <c r="C6" s="4" t="s">
        <v>14</v>
      </c>
      <c r="D6" s="5" t="s">
        <v>15</v>
      </c>
      <c r="E6" s="87"/>
      <c r="F6" s="88"/>
      <c r="G6" s="6" t="s">
        <v>16</v>
      </c>
      <c r="H6" s="7" t="s">
        <v>17</v>
      </c>
      <c r="I6" s="38"/>
      <c r="J6" s="93"/>
      <c r="K6" s="39" t="s">
        <v>16</v>
      </c>
      <c r="L6" s="40" t="s">
        <v>17</v>
      </c>
      <c r="M6" s="40" t="s">
        <v>17</v>
      </c>
    </row>
    <row r="7" spans="2:13" ht="42" customHeight="1" x14ac:dyDescent="0.25">
      <c r="B7" s="8" t="s">
        <v>25</v>
      </c>
      <c r="C7" s="9"/>
      <c r="D7" s="10">
        <v>387000</v>
      </c>
      <c r="E7" s="11" t="s">
        <v>18</v>
      </c>
      <c r="F7" s="12" t="s">
        <v>26</v>
      </c>
      <c r="G7" s="13">
        <v>44834</v>
      </c>
      <c r="H7" s="14">
        <v>17120</v>
      </c>
      <c r="I7" s="14"/>
      <c r="J7" s="41" t="s">
        <v>27</v>
      </c>
      <c r="K7" s="13"/>
      <c r="L7" s="42"/>
      <c r="M7" s="42">
        <v>35280</v>
      </c>
    </row>
    <row r="8" spans="2:13" ht="39.950000000000003" customHeight="1" x14ac:dyDescent="0.25">
      <c r="B8" s="8"/>
      <c r="C8" s="15"/>
      <c r="D8" s="16"/>
      <c r="E8" s="17"/>
      <c r="F8" s="17" t="s">
        <v>28</v>
      </c>
      <c r="G8" s="13">
        <v>44742</v>
      </c>
      <c r="H8" s="14">
        <v>19046</v>
      </c>
      <c r="I8" s="14"/>
      <c r="J8" s="43" t="s">
        <v>29</v>
      </c>
      <c r="K8" s="13"/>
      <c r="L8" s="42"/>
      <c r="M8" s="42">
        <v>19140</v>
      </c>
    </row>
    <row r="9" spans="2:13" ht="20.25" customHeight="1" x14ac:dyDescent="0.25">
      <c r="B9" s="18"/>
      <c r="C9" s="16"/>
      <c r="D9" s="16"/>
      <c r="E9" s="89" t="s">
        <v>20</v>
      </c>
      <c r="F9" s="17" t="s">
        <v>28</v>
      </c>
      <c r="G9" s="13">
        <v>44742</v>
      </c>
      <c r="H9" s="14">
        <v>3210</v>
      </c>
      <c r="I9" s="44"/>
      <c r="J9" s="45" t="s">
        <v>30</v>
      </c>
      <c r="K9" s="21"/>
      <c r="L9" s="46">
        <v>499350</v>
      </c>
      <c r="M9" s="46"/>
    </row>
    <row r="10" spans="2:13" ht="20.25" customHeight="1" x14ac:dyDescent="0.25">
      <c r="B10" s="18"/>
      <c r="C10" s="16"/>
      <c r="D10" s="16"/>
      <c r="E10" s="90"/>
      <c r="F10" s="17" t="s">
        <v>31</v>
      </c>
      <c r="G10" s="13"/>
      <c r="H10" s="14"/>
      <c r="I10" s="44">
        <v>7490</v>
      </c>
      <c r="J10" s="45" t="s">
        <v>32</v>
      </c>
      <c r="K10" s="21"/>
      <c r="L10" s="46">
        <v>19207.810000000001</v>
      </c>
      <c r="M10" s="46"/>
    </row>
    <row r="11" spans="2:13" ht="20.25" customHeight="1" x14ac:dyDescent="0.25">
      <c r="B11" s="18" t="s">
        <v>33</v>
      </c>
      <c r="C11" s="19"/>
      <c r="D11" s="16"/>
      <c r="E11" s="17" t="s">
        <v>21</v>
      </c>
      <c r="F11" s="17" t="s">
        <v>28</v>
      </c>
      <c r="G11" s="13">
        <v>44742</v>
      </c>
      <c r="H11" s="14">
        <v>5350</v>
      </c>
      <c r="I11" s="44"/>
      <c r="J11" s="45" t="s">
        <v>34</v>
      </c>
      <c r="K11" s="21"/>
      <c r="L11" s="46">
        <v>79.599999999999994</v>
      </c>
      <c r="M11" s="46"/>
    </row>
    <row r="12" spans="2:13" ht="36" customHeight="1" x14ac:dyDescent="0.25">
      <c r="B12" s="18"/>
      <c r="C12" s="20"/>
      <c r="D12" s="16"/>
      <c r="E12" s="17" t="s">
        <v>19</v>
      </c>
      <c r="F12" s="17" t="s">
        <v>28</v>
      </c>
      <c r="G12" s="13">
        <v>44742</v>
      </c>
      <c r="H12" s="14">
        <v>5350</v>
      </c>
      <c r="I12" s="44"/>
      <c r="J12" s="47" t="s">
        <v>35</v>
      </c>
      <c r="K12" s="21"/>
      <c r="L12" s="46">
        <v>1597</v>
      </c>
      <c r="M12" s="46"/>
    </row>
    <row r="13" spans="2:13" ht="36" customHeight="1" x14ac:dyDescent="0.25">
      <c r="B13" s="18"/>
      <c r="C13" s="20"/>
      <c r="D13" s="16"/>
      <c r="E13" s="17"/>
      <c r="F13" s="17" t="s">
        <v>31</v>
      </c>
      <c r="G13" s="13"/>
      <c r="H13" s="14"/>
      <c r="I13" s="44">
        <v>9416</v>
      </c>
      <c r="J13" s="47"/>
      <c r="K13" s="21"/>
      <c r="L13" s="46"/>
      <c r="M13" s="46"/>
    </row>
    <row r="14" spans="2:13" ht="20.25" customHeight="1" x14ac:dyDescent="0.25">
      <c r="B14" s="18"/>
      <c r="C14" s="19"/>
      <c r="D14" s="16"/>
      <c r="E14" s="17" t="s">
        <v>36</v>
      </c>
      <c r="F14" s="17" t="s">
        <v>28</v>
      </c>
      <c r="G14" s="13">
        <v>44742</v>
      </c>
      <c r="H14" s="14">
        <v>3210</v>
      </c>
      <c r="I14" s="44"/>
      <c r="J14" s="47"/>
      <c r="K14" s="21"/>
      <c r="L14" s="46"/>
      <c r="M14" s="46"/>
    </row>
    <row r="15" spans="2:13" ht="20.25" customHeight="1" x14ac:dyDescent="0.25">
      <c r="B15" s="18"/>
      <c r="C15" s="19"/>
      <c r="D15" s="16"/>
      <c r="E15" s="17" t="s">
        <v>37</v>
      </c>
      <c r="F15" s="17" t="s">
        <v>28</v>
      </c>
      <c r="G15" s="13">
        <v>44742</v>
      </c>
      <c r="H15" s="14">
        <v>5350</v>
      </c>
      <c r="I15" s="44"/>
      <c r="J15" s="47"/>
      <c r="K15" s="21"/>
      <c r="L15" s="46"/>
      <c r="M15" s="46"/>
    </row>
    <row r="16" spans="2:13" ht="33.950000000000003" customHeight="1" x14ac:dyDescent="0.25">
      <c r="B16" s="18"/>
      <c r="C16" s="19"/>
      <c r="D16" s="16"/>
      <c r="E16" s="16"/>
      <c r="F16" s="12"/>
      <c r="G16" s="21"/>
      <c r="H16" s="14"/>
      <c r="I16" s="44"/>
      <c r="J16" s="47"/>
      <c r="K16" s="21"/>
      <c r="L16" s="16"/>
      <c r="M16" s="16"/>
    </row>
    <row r="17" spans="2:13" ht="20.25" customHeight="1" x14ac:dyDescent="0.25">
      <c r="B17" s="18"/>
      <c r="C17" s="19"/>
      <c r="D17" s="16"/>
      <c r="E17" s="16"/>
      <c r="F17" s="11"/>
      <c r="G17" s="21"/>
      <c r="H17" s="14"/>
      <c r="I17" s="44"/>
      <c r="J17" s="47"/>
      <c r="K17" s="21"/>
      <c r="L17" s="16"/>
      <c r="M17" s="16"/>
    </row>
    <row r="18" spans="2:13" ht="20.25" customHeight="1" x14ac:dyDescent="0.25">
      <c r="B18" s="18"/>
      <c r="C18" s="19"/>
      <c r="D18" s="16"/>
      <c r="E18" s="16"/>
      <c r="F18" s="11"/>
      <c r="G18" s="21"/>
      <c r="H18" s="14"/>
      <c r="I18" s="44"/>
      <c r="J18" s="47"/>
      <c r="K18" s="21"/>
      <c r="L18" s="16"/>
      <c r="M18" s="16"/>
    </row>
    <row r="19" spans="2:13" ht="44.1" customHeight="1" x14ac:dyDescent="0.25">
      <c r="B19" s="18"/>
      <c r="C19" s="19"/>
      <c r="D19" s="16"/>
      <c r="E19" s="22" t="s">
        <v>38</v>
      </c>
      <c r="F19" s="23"/>
      <c r="G19" s="24"/>
      <c r="H19" s="25">
        <f>SUM(H7:H18)</f>
        <v>58636</v>
      </c>
      <c r="I19" s="25">
        <f>SUM(I7:I18)</f>
        <v>16906</v>
      </c>
      <c r="J19" s="19"/>
      <c r="K19" s="21"/>
      <c r="L19" s="48">
        <f>SUM(L7:L18)</f>
        <v>520234.41</v>
      </c>
      <c r="M19" s="23">
        <f>SUM(M7:M18)</f>
        <v>54420</v>
      </c>
    </row>
    <row r="20" spans="2:13" ht="16.5" x14ac:dyDescent="0.25">
      <c r="B20" s="26" t="s">
        <v>39</v>
      </c>
      <c r="C20" s="27"/>
      <c r="D20" s="28"/>
    </row>
    <row r="21" spans="2:13" x14ac:dyDescent="0.25">
      <c r="B21" s="29"/>
      <c r="C21" s="30">
        <f>D7-H19-L19</f>
        <v>-191870.40999999997</v>
      </c>
      <c r="D21" s="31"/>
    </row>
    <row r="22" spans="2:13" ht="16.5" x14ac:dyDescent="0.25">
      <c r="B22" s="32" t="s">
        <v>23</v>
      </c>
      <c r="C22" s="33"/>
      <c r="D22" s="34"/>
    </row>
    <row r="23" spans="2:13" x14ac:dyDescent="0.25">
      <c r="B23" s="35"/>
      <c r="C23" s="33">
        <f>D7-H19-I19-L19-M19</f>
        <v>-263196.40999999997</v>
      </c>
      <c r="D23" s="34"/>
    </row>
  </sheetData>
  <mergeCells count="11">
    <mergeCell ref="E9:E10"/>
    <mergeCell ref="F5:F6"/>
    <mergeCell ref="J5:J6"/>
    <mergeCell ref="B1:I1"/>
    <mergeCell ref="B4:D4"/>
    <mergeCell ref="E4:M4"/>
    <mergeCell ref="C5:D5"/>
    <mergeCell ref="G5:H5"/>
    <mergeCell ref="K5:L5"/>
    <mergeCell ref="B5:B6"/>
    <mergeCell ref="E5:E6"/>
  </mergeCells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12月-1月</vt:lpstr>
      <vt:lpstr>重庆鹏康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DESKTOP-SUNX</cp:lastModifiedBy>
  <dcterms:created xsi:type="dcterms:W3CDTF">2006-09-16T00:00:00Z</dcterms:created>
  <dcterms:modified xsi:type="dcterms:W3CDTF">2023-02-21T07:19:35Z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D727F90B40E94005A97A2B33340A39E4</vt:lpwstr>
  </property>
  <property fmtid="{D5CDD505-2E9C-101B-9397-08002B2CF9AE}" pid="3" name="KSOProductBuildVer">
    <vt:lpwstr>2052-11.1.0.12980</vt:lpwstr>
  </property>
</Properties>
</file>