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a9\AC\Temp\"/>
    </mc:Choice>
  </mc:AlternateContent>
  <xr:revisionPtr revIDLastSave="0" documentId="8_{CE9AFD40-72BC-49B8-BF6E-14208E8F55FE}" xr6:coauthVersionLast="45" xr6:coauthVersionMax="45" xr10:uidLastSave="{00000000-0000-0000-0000-000000000000}"/>
  <bookViews>
    <workbookView xWindow="-120" yWindow="-120" windowWidth="15600" windowHeight="1176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9" i="1" l="1"/>
  <c r="F39" i="1"/>
  <c r="D38" i="1"/>
  <c r="F38" i="1"/>
  <c r="B39" i="1"/>
  <c r="B38" i="1"/>
  <c r="J39" i="1"/>
  <c r="F35" i="1"/>
  <c r="H35" i="1"/>
  <c r="J35" i="1"/>
  <c r="D35" i="1"/>
  <c r="B35" i="1"/>
  <c r="H41" i="1"/>
  <c r="J41" i="1"/>
  <c r="D41" i="1"/>
  <c r="F41" i="1"/>
  <c r="B41" i="1"/>
  <c r="J38" i="1"/>
  <c r="C48" i="1"/>
  <c r="D48" i="1"/>
  <c r="E48" i="1"/>
  <c r="F48" i="1"/>
  <c r="B48" i="1"/>
  <c r="J34" i="1"/>
  <c r="K34" i="1"/>
  <c r="K33" i="1"/>
  <c r="J33" i="1"/>
  <c r="H34" i="1"/>
  <c r="I34" i="1"/>
  <c r="I33" i="1"/>
  <c r="H33" i="1"/>
  <c r="F34" i="1"/>
  <c r="G34" i="1"/>
  <c r="G33" i="1"/>
  <c r="F33" i="1"/>
  <c r="E34" i="1"/>
  <c r="D34" i="1"/>
  <c r="E33" i="1"/>
  <c r="D33" i="1"/>
  <c r="B34" i="1"/>
  <c r="C34" i="1"/>
  <c r="C33" i="1"/>
  <c r="B33" i="1"/>
  <c r="F50" i="1" l="1"/>
  <c r="F49" i="1"/>
  <c r="E50" i="1"/>
  <c r="E49" i="1"/>
  <c r="D50" i="1"/>
  <c r="D49" i="1"/>
  <c r="C50" i="1"/>
  <c r="C49" i="1"/>
  <c r="B50" i="1"/>
  <c r="B49" i="1"/>
  <c r="C51" i="1" l="1"/>
  <c r="D51" i="1"/>
  <c r="E51" i="1"/>
  <c r="F51" i="1"/>
  <c r="B51" i="1"/>
</calcChain>
</file>

<file path=xl/sharedStrings.xml><?xml version="1.0" encoding="utf-8"?>
<sst xmlns="http://schemas.openxmlformats.org/spreadsheetml/2006/main" count="35" uniqueCount="22">
  <si>
    <t>Product A</t>
  </si>
  <si>
    <t>Product B</t>
  </si>
  <si>
    <t>Product C</t>
  </si>
  <si>
    <t>Product D</t>
  </si>
  <si>
    <t>Product E</t>
  </si>
  <si>
    <t>Demand</t>
  </si>
  <si>
    <t>Order Lead Time</t>
  </si>
  <si>
    <t>Average</t>
  </si>
  <si>
    <t>STD-Dev</t>
  </si>
  <si>
    <t>Sc</t>
  </si>
  <si>
    <t>%</t>
  </si>
  <si>
    <t>k</t>
  </si>
  <si>
    <t>SS</t>
  </si>
  <si>
    <t>L-T-D-Size</t>
  </si>
  <si>
    <t>D</t>
  </si>
  <si>
    <t>V</t>
  </si>
  <si>
    <t>O</t>
  </si>
  <si>
    <t>C</t>
  </si>
  <si>
    <t>EOQ</t>
  </si>
  <si>
    <t>OrderRC</t>
  </si>
  <si>
    <t>InventoryHC</t>
  </si>
  <si>
    <t>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</si>
</sst>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10" fontId="0" fillId="0" borderId="0" xfId="0" applyNumberFormat="1"/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abSelected="1" topLeftCell="A30" workbookViewId="0">
      <selection activeCell="G57" sqref="G57"/>
    </sheetView>
  </sheetViews>
  <sheetFormatPr defaultRowHeight="15"/>
  <sheetData>
    <row r="1" spans="2:14">
      <c r="B1" s="6" t="s">
        <v>0</v>
      </c>
      <c r="C1" s="6"/>
      <c r="D1" s="6" t="s">
        <v>1</v>
      </c>
      <c r="E1" s="6"/>
      <c r="F1" s="6" t="s">
        <v>2</v>
      </c>
      <c r="G1" s="6"/>
      <c r="H1" s="6" t="s">
        <v>3</v>
      </c>
      <c r="I1" s="6"/>
      <c r="J1" s="6" t="s">
        <v>4</v>
      </c>
      <c r="K1" s="6"/>
      <c r="L1" s="6"/>
      <c r="M1" s="6"/>
      <c r="N1" s="6"/>
    </row>
    <row r="2" spans="2:14">
      <c r="B2" s="6" t="s">
        <v>5</v>
      </c>
      <c r="C2" s="6" t="s">
        <v>6</v>
      </c>
      <c r="D2" s="6" t="s">
        <v>5</v>
      </c>
      <c r="E2" s="6" t="s">
        <v>6</v>
      </c>
      <c r="F2" s="6" t="s">
        <v>5</v>
      </c>
      <c r="G2" s="6" t="s">
        <v>6</v>
      </c>
      <c r="H2" s="6" t="s">
        <v>5</v>
      </c>
      <c r="I2" s="6" t="s">
        <v>6</v>
      </c>
      <c r="J2" s="6" t="s">
        <v>5</v>
      </c>
      <c r="K2" s="6" t="s">
        <v>6</v>
      </c>
      <c r="L2" s="6"/>
      <c r="M2" s="6"/>
      <c r="N2" s="6"/>
    </row>
    <row r="3" spans="2:14">
      <c r="B3">
        <v>96</v>
      </c>
      <c r="C3">
        <v>3</v>
      </c>
      <c r="D3">
        <v>107</v>
      </c>
      <c r="E3">
        <v>4</v>
      </c>
      <c r="F3">
        <v>164</v>
      </c>
      <c r="G3">
        <v>7</v>
      </c>
      <c r="H3">
        <v>168</v>
      </c>
      <c r="I3">
        <v>8</v>
      </c>
      <c r="J3">
        <v>217</v>
      </c>
      <c r="K3">
        <v>11</v>
      </c>
    </row>
    <row r="4" spans="2:14">
      <c r="B4">
        <v>98</v>
      </c>
      <c r="D4">
        <v>94</v>
      </c>
      <c r="F4">
        <v>156</v>
      </c>
      <c r="H4">
        <v>200</v>
      </c>
      <c r="J4">
        <v>190</v>
      </c>
    </row>
    <row r="5" spans="2:14">
      <c r="B5">
        <v>103</v>
      </c>
      <c r="D5">
        <v>98</v>
      </c>
      <c r="F5">
        <v>161</v>
      </c>
      <c r="H5">
        <v>194</v>
      </c>
      <c r="J5">
        <v>184</v>
      </c>
    </row>
    <row r="6" spans="2:14">
      <c r="B6">
        <v>97</v>
      </c>
      <c r="D6">
        <v>100</v>
      </c>
      <c r="F6">
        <v>155</v>
      </c>
      <c r="H6">
        <v>177</v>
      </c>
      <c r="J6">
        <v>196</v>
      </c>
    </row>
    <row r="7" spans="2:14">
      <c r="B7">
        <v>104</v>
      </c>
      <c r="D7">
        <v>95</v>
      </c>
      <c r="F7">
        <v>152</v>
      </c>
      <c r="H7">
        <v>172</v>
      </c>
      <c r="J7">
        <v>185</v>
      </c>
    </row>
    <row r="8" spans="2:14">
      <c r="B8">
        <v>96</v>
      </c>
      <c r="C8">
        <v>3</v>
      </c>
      <c r="D8">
        <v>106</v>
      </c>
      <c r="E8">
        <v>4</v>
      </c>
      <c r="F8">
        <v>155</v>
      </c>
      <c r="G8">
        <v>7</v>
      </c>
      <c r="H8">
        <v>195</v>
      </c>
      <c r="I8">
        <v>8</v>
      </c>
      <c r="J8">
        <v>208</v>
      </c>
      <c r="K8">
        <v>11</v>
      </c>
    </row>
    <row r="9" spans="2:14">
      <c r="B9">
        <v>103</v>
      </c>
      <c r="D9">
        <v>102</v>
      </c>
      <c r="F9">
        <v>153</v>
      </c>
      <c r="H9">
        <v>193</v>
      </c>
      <c r="J9">
        <v>196</v>
      </c>
    </row>
    <row r="10" spans="2:14">
      <c r="B10">
        <v>103</v>
      </c>
      <c r="D10">
        <v>104</v>
      </c>
      <c r="F10">
        <v>150</v>
      </c>
      <c r="H10">
        <v>191</v>
      </c>
      <c r="J10">
        <v>199</v>
      </c>
    </row>
    <row r="11" spans="2:14">
      <c r="B11">
        <v>103</v>
      </c>
      <c r="D11">
        <v>95</v>
      </c>
      <c r="F11">
        <v>151</v>
      </c>
      <c r="H11">
        <v>182</v>
      </c>
      <c r="J11">
        <v>219</v>
      </c>
    </row>
    <row r="12" spans="2:14">
      <c r="B12">
        <v>103</v>
      </c>
      <c r="D12">
        <v>90</v>
      </c>
      <c r="F12">
        <v>158</v>
      </c>
      <c r="H12">
        <v>181</v>
      </c>
      <c r="J12">
        <v>204</v>
      </c>
    </row>
    <row r="13" spans="2:14">
      <c r="B13">
        <v>99</v>
      </c>
      <c r="C13">
        <v>3</v>
      </c>
      <c r="D13">
        <v>107</v>
      </c>
      <c r="E13">
        <v>4</v>
      </c>
      <c r="F13">
        <v>159</v>
      </c>
      <c r="G13">
        <v>7</v>
      </c>
      <c r="H13">
        <v>161</v>
      </c>
      <c r="I13">
        <v>10</v>
      </c>
      <c r="J13">
        <v>215</v>
      </c>
      <c r="K13">
        <v>11</v>
      </c>
    </row>
    <row r="14" spans="2:14">
      <c r="B14">
        <v>103</v>
      </c>
      <c r="D14">
        <v>103</v>
      </c>
      <c r="F14">
        <v>154</v>
      </c>
      <c r="H14">
        <v>189</v>
      </c>
      <c r="J14">
        <v>182</v>
      </c>
    </row>
    <row r="15" spans="2:14">
      <c r="B15">
        <v>100</v>
      </c>
      <c r="D15">
        <v>90</v>
      </c>
      <c r="F15">
        <v>159</v>
      </c>
      <c r="H15">
        <v>171</v>
      </c>
      <c r="J15">
        <v>212</v>
      </c>
    </row>
    <row r="16" spans="2:14">
      <c r="B16">
        <v>105</v>
      </c>
      <c r="D16">
        <v>104</v>
      </c>
      <c r="F16">
        <v>155</v>
      </c>
      <c r="H16">
        <v>174</v>
      </c>
      <c r="J16">
        <v>196</v>
      </c>
    </row>
    <row r="17" spans="2:11">
      <c r="B17">
        <v>96</v>
      </c>
      <c r="D17">
        <v>103</v>
      </c>
      <c r="F17">
        <v>154</v>
      </c>
      <c r="H17">
        <v>163</v>
      </c>
      <c r="J17">
        <v>181</v>
      </c>
    </row>
    <row r="18" spans="2:11">
      <c r="B18">
        <v>97</v>
      </c>
      <c r="C18">
        <v>2</v>
      </c>
      <c r="D18">
        <v>103</v>
      </c>
      <c r="E18">
        <v>4</v>
      </c>
      <c r="F18">
        <v>162</v>
      </c>
      <c r="G18">
        <v>8</v>
      </c>
      <c r="H18">
        <v>195</v>
      </c>
      <c r="I18">
        <v>9</v>
      </c>
      <c r="J18">
        <v>200</v>
      </c>
      <c r="K18">
        <v>13</v>
      </c>
    </row>
    <row r="19" spans="2:11">
      <c r="B19">
        <v>103</v>
      </c>
      <c r="D19">
        <v>92</v>
      </c>
      <c r="F19">
        <v>158</v>
      </c>
      <c r="H19">
        <v>190</v>
      </c>
      <c r="J19">
        <v>210</v>
      </c>
    </row>
    <row r="20" spans="2:11">
      <c r="B20">
        <v>100</v>
      </c>
      <c r="D20">
        <v>94</v>
      </c>
      <c r="F20">
        <v>164</v>
      </c>
      <c r="H20">
        <v>178</v>
      </c>
      <c r="J20">
        <v>213</v>
      </c>
    </row>
    <row r="21" spans="2:11">
      <c r="B21">
        <v>102</v>
      </c>
      <c r="D21">
        <v>108</v>
      </c>
      <c r="F21">
        <v>158</v>
      </c>
      <c r="H21">
        <v>198</v>
      </c>
      <c r="J21">
        <v>209</v>
      </c>
    </row>
    <row r="22" spans="2:11">
      <c r="B22">
        <v>100</v>
      </c>
      <c r="D22">
        <v>104</v>
      </c>
      <c r="F22">
        <v>154</v>
      </c>
      <c r="H22">
        <v>166</v>
      </c>
      <c r="J22">
        <v>208</v>
      </c>
    </row>
    <row r="23" spans="2:11">
      <c r="B23">
        <v>97</v>
      </c>
      <c r="C23">
        <v>2</v>
      </c>
      <c r="D23">
        <v>100</v>
      </c>
      <c r="E23">
        <v>5</v>
      </c>
      <c r="F23">
        <v>162</v>
      </c>
      <c r="G23">
        <v>6</v>
      </c>
      <c r="H23">
        <v>187</v>
      </c>
      <c r="I23">
        <v>8</v>
      </c>
      <c r="J23">
        <v>191</v>
      </c>
      <c r="K23">
        <v>10</v>
      </c>
    </row>
    <row r="24" spans="2:11">
      <c r="B24">
        <v>99</v>
      </c>
      <c r="D24">
        <v>94</v>
      </c>
      <c r="F24">
        <v>159</v>
      </c>
      <c r="H24">
        <v>166</v>
      </c>
      <c r="J24">
        <v>216</v>
      </c>
    </row>
    <row r="25" spans="2:11">
      <c r="B25">
        <v>95</v>
      </c>
      <c r="D25">
        <v>93</v>
      </c>
      <c r="F25">
        <v>152</v>
      </c>
      <c r="H25">
        <v>186</v>
      </c>
      <c r="J25">
        <v>199</v>
      </c>
    </row>
    <row r="26" spans="2:11">
      <c r="B26">
        <v>99</v>
      </c>
      <c r="D26">
        <v>106</v>
      </c>
      <c r="F26">
        <v>163</v>
      </c>
      <c r="H26">
        <v>167</v>
      </c>
      <c r="J26">
        <v>188</v>
      </c>
    </row>
    <row r="27" spans="2:11">
      <c r="B27">
        <v>102</v>
      </c>
      <c r="D27">
        <v>102</v>
      </c>
      <c r="F27">
        <v>150</v>
      </c>
      <c r="H27">
        <v>172</v>
      </c>
      <c r="J27">
        <v>183</v>
      </c>
    </row>
    <row r="28" spans="2:11">
      <c r="B28">
        <v>105</v>
      </c>
      <c r="C28">
        <v>2</v>
      </c>
      <c r="D28">
        <v>102</v>
      </c>
      <c r="E28">
        <v>4</v>
      </c>
      <c r="F28">
        <v>153</v>
      </c>
      <c r="G28">
        <v>6</v>
      </c>
      <c r="H28">
        <v>182</v>
      </c>
      <c r="I28">
        <v>10</v>
      </c>
      <c r="J28">
        <v>219</v>
      </c>
      <c r="K28">
        <v>13</v>
      </c>
    </row>
    <row r="29" spans="2:11">
      <c r="B29">
        <v>100</v>
      </c>
      <c r="D29">
        <v>94</v>
      </c>
      <c r="F29">
        <v>154</v>
      </c>
      <c r="H29">
        <v>176</v>
      </c>
      <c r="J29">
        <v>217</v>
      </c>
    </row>
    <row r="30" spans="2:11">
      <c r="B30">
        <v>96</v>
      </c>
      <c r="D30">
        <v>93</v>
      </c>
      <c r="F30">
        <v>153</v>
      </c>
      <c r="H30">
        <v>169</v>
      </c>
      <c r="J30">
        <v>205</v>
      </c>
    </row>
    <row r="31" spans="2:11">
      <c r="B31">
        <v>101</v>
      </c>
      <c r="D31">
        <v>93</v>
      </c>
      <c r="F31">
        <v>152</v>
      </c>
      <c r="H31">
        <v>166</v>
      </c>
      <c r="J31">
        <v>219</v>
      </c>
    </row>
    <row r="32" spans="2:11">
      <c r="B32">
        <v>98</v>
      </c>
      <c r="D32">
        <v>97</v>
      </c>
      <c r="F32">
        <v>150</v>
      </c>
      <c r="H32">
        <v>187</v>
      </c>
      <c r="J32">
        <v>202</v>
      </c>
    </row>
    <row r="33" spans="1:11">
      <c r="A33" s="6" t="s">
        <v>7</v>
      </c>
      <c r="B33">
        <f>AVERAGE(B3:B32)</f>
        <v>100.1</v>
      </c>
      <c r="C33">
        <f>AVERAGE(C3:C32)</f>
        <v>2.5</v>
      </c>
      <c r="D33">
        <f>AVERAGE(D3:D32)</f>
        <v>99.1</v>
      </c>
      <c r="E33">
        <f>AVERAGE(E3:E32)</f>
        <v>4.166666666666667</v>
      </c>
      <c r="F33">
        <f>AVERAGE(F3:F32)</f>
        <v>156</v>
      </c>
      <c r="G33">
        <f>AVERAGE(G3:G32)</f>
        <v>6.833333333333333</v>
      </c>
      <c r="H33">
        <f>AVERAGE(H3:H32)</f>
        <v>179.86666666666667</v>
      </c>
      <c r="I33">
        <f>AVERAGE(I3:I32)</f>
        <v>8.8333333333333339</v>
      </c>
      <c r="J33">
        <f>AVERAGE(J3:J32)</f>
        <v>202.1</v>
      </c>
      <c r="K33">
        <f>AVERAGE(K3:K31)</f>
        <v>11.5</v>
      </c>
    </row>
    <row r="34" spans="1:11">
      <c r="A34" s="6" t="s">
        <v>8</v>
      </c>
      <c r="B34">
        <f>_xlfn.STDEV.S(B3:B32)</f>
        <v>3.0211895350832503</v>
      </c>
      <c r="C34">
        <f>_xlfn.STDEV.S(C3:C32)</f>
        <v>0.54772255750516607</v>
      </c>
      <c r="D34">
        <f>_xlfn.STDEV.S(D3:D32)</f>
        <v>5.6161712322849313</v>
      </c>
      <c r="E34">
        <f>_xlfn.STDEV.S(E3:E32)</f>
        <v>0.40824829046386302</v>
      </c>
      <c r="F34">
        <f>_xlfn.STDEV.S(F3:F32)</f>
        <v>4.3151697133684568</v>
      </c>
      <c r="G34">
        <f>_xlfn.STDEV.S(G3:G32)</f>
        <v>0.75277265270907845</v>
      </c>
      <c r="H34">
        <f>_xlfn.STDEV.S(H3:H32)</f>
        <v>11.640397354674478</v>
      </c>
      <c r="I34">
        <f>_xlfn.STDEV.S(I3:I32)</f>
        <v>0.98319208025017313</v>
      </c>
      <c r="J34">
        <f>_xlfn.STDEV.S(J3:J32)</f>
        <v>12.466091940775268</v>
      </c>
      <c r="K34">
        <f>_xlfn.STDEV.S(K3:K31)</f>
        <v>1.2247448713915889</v>
      </c>
    </row>
    <row r="35" spans="1:11">
      <c r="A35" s="6" t="s">
        <v>9</v>
      </c>
      <c r="B35" s="1">
        <f>SQRT((C33*(B34^2))+((B33^2)*(C34^2)))</f>
        <v>55.034734173222283</v>
      </c>
      <c r="C35" s="1"/>
      <c r="D35" s="1">
        <f>SQRT((E33*(D34^2))+((D33^2)*(E34^2)))</f>
        <v>42.050256603970567</v>
      </c>
      <c r="E35" s="1"/>
      <c r="F35" s="1">
        <f t="shared" ref="F35" si="0">SQRT((G33*(F34^2))+((F33^2)*(G34^2)))</f>
        <v>117.97305361526526</v>
      </c>
      <c r="G35" s="1"/>
      <c r="H35" s="1">
        <f t="shared" ref="H35" si="1">SQRT((I33*(H34^2))+((H33^2)*(I34^2)))</f>
        <v>180.19579267728486</v>
      </c>
      <c r="I35" s="1"/>
      <c r="J35" s="1">
        <f t="shared" ref="J35" si="2">SQRT((K33*(J34^2))+((J33^2)*(K34^2)))</f>
        <v>251.10506696435337</v>
      </c>
      <c r="K35" s="1"/>
    </row>
    <row r="36" spans="1:11">
      <c r="A36" s="6"/>
    </row>
    <row r="37" spans="1:11">
      <c r="A37" s="6" t="s">
        <v>10</v>
      </c>
      <c r="B37" s="4">
        <v>0.99</v>
      </c>
      <c r="C37" s="1"/>
      <c r="D37" s="5">
        <v>0.97499999999999998</v>
      </c>
      <c r="E37" s="1"/>
      <c r="F37" s="4">
        <v>0.98</v>
      </c>
      <c r="G37" s="1"/>
      <c r="H37" s="1"/>
      <c r="I37" s="1"/>
      <c r="J37" s="4">
        <v>0.9</v>
      </c>
      <c r="K37" s="4"/>
    </row>
    <row r="38" spans="1:11">
      <c r="A38" s="6" t="s">
        <v>11</v>
      </c>
      <c r="B38" s="1">
        <f>_xlfn.NORM.S.INV(B37)</f>
        <v>2.3263478740408408</v>
      </c>
      <c r="C38" s="1"/>
      <c r="D38" s="1">
        <f t="shared" ref="D38" si="3">_xlfn.NORM.S.INV(D37)</f>
        <v>1.9599639845400536</v>
      </c>
      <c r="E38" s="1"/>
      <c r="F38" s="1">
        <f t="shared" ref="F38" si="4">_xlfn.NORM.S.INV(F37)</f>
        <v>2.0537489106318221</v>
      </c>
      <c r="G38" s="1"/>
      <c r="H38" s="1"/>
      <c r="I38" s="1"/>
      <c r="J38" s="1">
        <f>_xlfn.NORM.S.INV(J37)</f>
        <v>1.2815515655446006</v>
      </c>
      <c r="K38" s="1"/>
    </row>
    <row r="39" spans="1:11">
      <c r="A39" s="6" t="s">
        <v>12</v>
      </c>
      <c r="B39" s="1">
        <f>(B38*B35)</f>
        <v>128.02993684227846</v>
      </c>
      <c r="C39" s="1"/>
      <c r="D39" s="1">
        <f t="shared" ref="D39" si="5">(D38*D35)</f>
        <v>82.41698848444986</v>
      </c>
      <c r="E39" s="1"/>
      <c r="F39" s="1">
        <f t="shared" ref="F39" si="6">(F38*F35)</f>
        <v>242.28703034626056</v>
      </c>
      <c r="G39" s="1"/>
      <c r="H39" s="1"/>
      <c r="I39" s="1"/>
      <c r="J39" s="1">
        <f>(J38*J35)</f>
        <v>321.8040916843488</v>
      </c>
      <c r="K39" s="1"/>
    </row>
    <row r="40" spans="1:11">
      <c r="A40" s="6"/>
    </row>
    <row r="41" spans="1:11">
      <c r="A41" s="6" t="s">
        <v>13</v>
      </c>
      <c r="B41" s="1">
        <f>(B33*C33)</f>
        <v>250.25</v>
      </c>
      <c r="C41" s="1"/>
      <c r="D41" s="1">
        <f t="shared" ref="D41:G41" si="7">(D33*E33)</f>
        <v>412.91666666666669</v>
      </c>
      <c r="E41" s="1"/>
      <c r="F41" s="1">
        <f t="shared" ref="F41:J41" si="8">(F33*G33)</f>
        <v>1066</v>
      </c>
      <c r="G41" s="1"/>
      <c r="H41" s="1">
        <f t="shared" si="8"/>
        <v>1588.8222222222223</v>
      </c>
      <c r="I41" s="1"/>
      <c r="J41" s="1">
        <f t="shared" si="8"/>
        <v>2324.15</v>
      </c>
      <c r="K41" s="1"/>
    </row>
    <row r="42" spans="1:11">
      <c r="A42" s="6"/>
    </row>
    <row r="43" spans="1:11">
      <c r="A43" s="6"/>
      <c r="B43" s="6" t="s">
        <v>0</v>
      </c>
      <c r="C43" s="6" t="s">
        <v>1</v>
      </c>
      <c r="D43" s="6" t="s">
        <v>2</v>
      </c>
      <c r="E43" s="6" t="s">
        <v>3</v>
      </c>
      <c r="F43" s="6" t="s">
        <v>4</v>
      </c>
    </row>
    <row r="44" spans="1:11">
      <c r="A44" s="6" t="s">
        <v>14</v>
      </c>
      <c r="B44">
        <v>75000</v>
      </c>
      <c r="C44">
        <v>10000</v>
      </c>
      <c r="D44">
        <v>20000</v>
      </c>
      <c r="E44">
        <v>45000</v>
      </c>
      <c r="F44">
        <v>100000</v>
      </c>
    </row>
    <row r="45" spans="1:11">
      <c r="A45" s="6" t="s">
        <v>15</v>
      </c>
      <c r="B45">
        <v>20</v>
      </c>
      <c r="C45">
        <v>50</v>
      </c>
      <c r="D45">
        <v>8000</v>
      </c>
      <c r="E45">
        <v>4</v>
      </c>
      <c r="F45">
        <v>62.5</v>
      </c>
    </row>
    <row r="46" spans="1:11">
      <c r="A46" s="6" t="s">
        <v>16</v>
      </c>
      <c r="B46">
        <v>30</v>
      </c>
      <c r="C46">
        <v>80</v>
      </c>
      <c r="D46">
        <v>300</v>
      </c>
      <c r="E46">
        <v>40</v>
      </c>
      <c r="F46">
        <v>200</v>
      </c>
    </row>
    <row r="47" spans="1:11">
      <c r="A47" s="6" t="s">
        <v>17</v>
      </c>
      <c r="B47" s="3">
        <v>0.22500000000000001</v>
      </c>
      <c r="C47" s="2">
        <v>0.2</v>
      </c>
      <c r="D47" s="2">
        <v>0.15</v>
      </c>
      <c r="E47" s="3">
        <v>0.22500000000000001</v>
      </c>
      <c r="F47" s="2">
        <v>0.25</v>
      </c>
    </row>
    <row r="48" spans="1:11">
      <c r="A48" s="6" t="s">
        <v>18</v>
      </c>
      <c r="B48">
        <f>SQRT(2*B46*B44/(B45*B47))</f>
        <v>1000</v>
      </c>
      <c r="C48">
        <f t="shared" ref="C48:F48" si="9">SQRT(2*C46*C44/(C45*C47))</f>
        <v>400</v>
      </c>
      <c r="D48">
        <f t="shared" si="9"/>
        <v>100</v>
      </c>
      <c r="E48">
        <f t="shared" si="9"/>
        <v>2000</v>
      </c>
      <c r="F48">
        <f t="shared" si="9"/>
        <v>1600</v>
      </c>
    </row>
    <row r="49" spans="1:6">
      <c r="A49" s="6" t="s">
        <v>19</v>
      </c>
      <c r="B49">
        <f>(B46*B44/B48)</f>
        <v>2250</v>
      </c>
      <c r="C49">
        <f t="shared" ref="C49:F49" si="10">(C46*C44/C48)</f>
        <v>2000</v>
      </c>
      <c r="D49">
        <f t="shared" si="10"/>
        <v>60000</v>
      </c>
      <c r="E49">
        <f t="shared" si="10"/>
        <v>900</v>
      </c>
      <c r="F49">
        <f t="shared" si="10"/>
        <v>12500</v>
      </c>
    </row>
    <row r="50" spans="1:6">
      <c r="A50" s="6" t="s">
        <v>20</v>
      </c>
      <c r="B50">
        <f>(B47*B45*B48/2)</f>
        <v>2250</v>
      </c>
      <c r="C50">
        <f>(C45*C47*C48/2)</f>
        <v>2000</v>
      </c>
      <c r="D50">
        <f t="shared" ref="D50:F50" si="11">(D45*D47*D48/2)</f>
        <v>60000</v>
      </c>
      <c r="E50">
        <f t="shared" si="11"/>
        <v>900</v>
      </c>
      <c r="F50">
        <f t="shared" si="11"/>
        <v>12500</v>
      </c>
    </row>
    <row r="51" spans="1:6">
      <c r="A51" s="6" t="s">
        <v>21</v>
      </c>
      <c r="B51">
        <f>(B50+B49)</f>
        <v>4500</v>
      </c>
      <c r="C51">
        <f t="shared" ref="C51:F51" si="12">(C50+C49)</f>
        <v>4000</v>
      </c>
      <c r="D51">
        <f t="shared" si="12"/>
        <v>120000</v>
      </c>
      <c r="E51">
        <f t="shared" si="12"/>
        <v>1800</v>
      </c>
      <c r="F51">
        <f t="shared" si="12"/>
        <v>25000</v>
      </c>
    </row>
  </sheetData>
  <mergeCells count="25">
    <mergeCell ref="B37:C37"/>
    <mergeCell ref="B38:C38"/>
    <mergeCell ref="B39:C39"/>
    <mergeCell ref="F37:G37"/>
    <mergeCell ref="F38:G38"/>
    <mergeCell ref="F39:G39"/>
    <mergeCell ref="J37:K37"/>
    <mergeCell ref="J38:K38"/>
    <mergeCell ref="J39:K39"/>
    <mergeCell ref="D37:E37"/>
    <mergeCell ref="D38:E38"/>
    <mergeCell ref="D39:E39"/>
    <mergeCell ref="H37:I37"/>
    <mergeCell ref="H38:I38"/>
    <mergeCell ref="H39:I39"/>
    <mergeCell ref="B35:C35"/>
    <mergeCell ref="D35:E35"/>
    <mergeCell ref="F35:G35"/>
    <mergeCell ref="H35:I35"/>
    <mergeCell ref="J35:K35"/>
    <mergeCell ref="B41:C41"/>
    <mergeCell ref="D41:E41"/>
    <mergeCell ref="F41:G41"/>
    <mergeCell ref="H41:I41"/>
    <mergeCell ref="J41:K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2020-05-26T18:04:56Z</dcterms:created>
  <dcterms:modified xsi:type="dcterms:W3CDTF">2020-05-26T19:59:30Z</dcterms:modified>
  <cp:category/>
  <cp:contentStatus/>
</cp:coreProperties>
</file>