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perator\Dropbox\SUIT\Mission_CheckOut\"/>
    </mc:Choice>
  </mc:AlternateContent>
  <bookViews>
    <workbookView xWindow="0" yWindow="0" windowWidth="19200" windowHeight="12108"/>
  </bookViews>
  <sheets>
    <sheet name="Exposure_LUT" sheetId="1" r:id="rId1"/>
  </sheets>
  <definedNames>
    <definedName name="_xlnm.Print_Area" localSheetId="0">Exposure_LUT!$A$546:$D$567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34" i="1" l="1"/>
  <c r="D535" i="1"/>
  <c r="D536" i="1"/>
  <c r="D537" i="1"/>
  <c r="D538" i="1"/>
  <c r="D539" i="1"/>
  <c r="D540" i="1"/>
  <c r="D541" i="1"/>
  <c r="D542" i="1"/>
  <c r="D543" i="1"/>
  <c r="D533" i="1"/>
  <c r="D522" i="1"/>
  <c r="D523" i="1"/>
  <c r="D524" i="1"/>
  <c r="D525" i="1"/>
  <c r="D526" i="1"/>
  <c r="D527" i="1"/>
  <c r="D528" i="1"/>
  <c r="D529" i="1"/>
  <c r="D530" i="1"/>
  <c r="D531" i="1"/>
  <c r="D521" i="1"/>
  <c r="C421" i="1"/>
  <c r="C413" i="1"/>
  <c r="C405" i="1"/>
  <c r="C397" i="1"/>
  <c r="C389" i="1"/>
  <c r="C381" i="1"/>
  <c r="C373" i="1"/>
  <c r="C365" i="1"/>
  <c r="C357" i="1"/>
  <c r="C349" i="1"/>
  <c r="C341" i="1"/>
  <c r="C333" i="1"/>
  <c r="C325" i="1"/>
  <c r="C317" i="1"/>
  <c r="C309" i="1"/>
  <c r="C301" i="1"/>
  <c r="C293" i="1"/>
  <c r="C285" i="1"/>
  <c r="C277" i="1"/>
  <c r="C269" i="1"/>
  <c r="C261" i="1"/>
  <c r="C253" i="1"/>
  <c r="C245" i="1"/>
  <c r="C229" i="1"/>
  <c r="C221" i="1"/>
  <c r="C213" i="1"/>
  <c r="C205" i="1"/>
  <c r="C197" i="1"/>
  <c r="C189" i="1"/>
  <c r="C181" i="1"/>
  <c r="C173" i="1"/>
  <c r="C165" i="1"/>
  <c r="C237" i="1"/>
  <c r="G520" i="1" l="1"/>
  <c r="G516" i="1"/>
  <c r="G515" i="1"/>
  <c r="G514" i="1"/>
  <c r="G513" i="1"/>
  <c r="G512" i="1"/>
  <c r="G511" i="1"/>
  <c r="G510" i="1"/>
  <c r="K509" i="1"/>
  <c r="J509" i="1"/>
  <c r="G509" i="1"/>
  <c r="E509" i="1"/>
  <c r="H515" i="1" s="1"/>
  <c r="G508" i="1"/>
  <c r="G507" i="1"/>
  <c r="G506" i="1"/>
  <c r="G505" i="1"/>
  <c r="G504" i="1"/>
  <c r="G503" i="1"/>
  <c r="G502" i="1"/>
  <c r="K501" i="1"/>
  <c r="J501" i="1"/>
  <c r="G501" i="1"/>
  <c r="E501" i="1"/>
  <c r="H508" i="1" s="1"/>
  <c r="G500" i="1"/>
  <c r="G499" i="1"/>
  <c r="G498" i="1"/>
  <c r="G497" i="1"/>
  <c r="G496" i="1"/>
  <c r="G495" i="1"/>
  <c r="G494" i="1"/>
  <c r="K493" i="1"/>
  <c r="J493" i="1"/>
  <c r="G493" i="1"/>
  <c r="E493" i="1"/>
  <c r="H499" i="1" s="1"/>
  <c r="G492" i="1"/>
  <c r="G491" i="1"/>
  <c r="G490" i="1"/>
  <c r="G489" i="1"/>
  <c r="G488" i="1"/>
  <c r="G487" i="1"/>
  <c r="G486" i="1"/>
  <c r="K485" i="1"/>
  <c r="J485" i="1"/>
  <c r="G485" i="1"/>
  <c r="E485" i="1"/>
  <c r="H492" i="1" s="1"/>
  <c r="G484" i="1"/>
  <c r="G483" i="1"/>
  <c r="G482" i="1"/>
  <c r="G481" i="1"/>
  <c r="G480" i="1"/>
  <c r="G479" i="1"/>
  <c r="G478" i="1"/>
  <c r="K477" i="1"/>
  <c r="J477" i="1"/>
  <c r="G477" i="1"/>
  <c r="E477" i="1"/>
  <c r="H483" i="1" s="1"/>
  <c r="G476" i="1"/>
  <c r="G475" i="1"/>
  <c r="G474" i="1"/>
  <c r="G473" i="1"/>
  <c r="G472" i="1"/>
  <c r="G471" i="1"/>
  <c r="G470" i="1"/>
  <c r="K469" i="1"/>
  <c r="J469" i="1"/>
  <c r="G469" i="1"/>
  <c r="E469" i="1"/>
  <c r="H476" i="1" s="1"/>
  <c r="G468" i="1"/>
  <c r="G467" i="1"/>
  <c r="G466" i="1"/>
  <c r="G465" i="1"/>
  <c r="G464" i="1"/>
  <c r="G463" i="1"/>
  <c r="G462" i="1"/>
  <c r="K461" i="1"/>
  <c r="J461" i="1"/>
  <c r="G461" i="1"/>
  <c r="E461" i="1"/>
  <c r="H467" i="1" s="1"/>
  <c r="G460" i="1"/>
  <c r="G459" i="1"/>
  <c r="G458" i="1"/>
  <c r="G457" i="1"/>
  <c r="G456" i="1"/>
  <c r="G455" i="1"/>
  <c r="G454" i="1"/>
  <c r="K453" i="1"/>
  <c r="J453" i="1"/>
  <c r="G453" i="1"/>
  <c r="E453" i="1"/>
  <c r="H460" i="1" s="1"/>
  <c r="G452" i="1"/>
  <c r="G451" i="1"/>
  <c r="G450" i="1"/>
  <c r="G449" i="1"/>
  <c r="G448" i="1"/>
  <c r="G447" i="1"/>
  <c r="G446" i="1"/>
  <c r="K445" i="1"/>
  <c r="J445" i="1"/>
  <c r="G445" i="1"/>
  <c r="E445" i="1"/>
  <c r="H451" i="1" s="1"/>
  <c r="G444" i="1"/>
  <c r="G443" i="1"/>
  <c r="G442" i="1"/>
  <c r="G441" i="1"/>
  <c r="G440" i="1"/>
  <c r="G439" i="1"/>
  <c r="G438" i="1"/>
  <c r="K437" i="1"/>
  <c r="J437" i="1"/>
  <c r="G437" i="1"/>
  <c r="E437" i="1"/>
  <c r="H444" i="1" s="1"/>
  <c r="G436" i="1"/>
  <c r="G435" i="1"/>
  <c r="G434" i="1"/>
  <c r="G433" i="1"/>
  <c r="G432" i="1"/>
  <c r="G431" i="1"/>
  <c r="G430" i="1"/>
  <c r="K429" i="1"/>
  <c r="J429" i="1"/>
  <c r="G429" i="1"/>
  <c r="E429" i="1"/>
  <c r="H435" i="1" s="1"/>
  <c r="G428" i="1"/>
  <c r="G427" i="1"/>
  <c r="G426" i="1"/>
  <c r="G425" i="1"/>
  <c r="G424" i="1"/>
  <c r="G423" i="1"/>
  <c r="G422" i="1"/>
  <c r="K421" i="1"/>
  <c r="J421" i="1"/>
  <c r="G421" i="1"/>
  <c r="E421" i="1"/>
  <c r="H428" i="1" s="1"/>
  <c r="G420" i="1"/>
  <c r="G419" i="1"/>
  <c r="G418" i="1"/>
  <c r="G417" i="1"/>
  <c r="G416" i="1"/>
  <c r="G415" i="1"/>
  <c r="G414" i="1"/>
  <c r="K413" i="1"/>
  <c r="J413" i="1"/>
  <c r="G413" i="1"/>
  <c r="E413" i="1"/>
  <c r="G412" i="1"/>
  <c r="G411" i="1"/>
  <c r="G410" i="1"/>
  <c r="G409" i="1"/>
  <c r="G408" i="1"/>
  <c r="G407" i="1"/>
  <c r="G406" i="1"/>
  <c r="K405" i="1"/>
  <c r="J405" i="1"/>
  <c r="G405" i="1"/>
  <c r="E405" i="1"/>
  <c r="H411" i="1" s="1"/>
  <c r="G404" i="1"/>
  <c r="G403" i="1"/>
  <c r="G402" i="1"/>
  <c r="G401" i="1"/>
  <c r="G400" i="1"/>
  <c r="G399" i="1"/>
  <c r="G398" i="1"/>
  <c r="K397" i="1"/>
  <c r="J397" i="1"/>
  <c r="G397" i="1"/>
  <c r="E397" i="1"/>
  <c r="G396" i="1"/>
  <c r="G395" i="1"/>
  <c r="G394" i="1"/>
  <c r="G393" i="1"/>
  <c r="G392" i="1"/>
  <c r="G391" i="1"/>
  <c r="G390" i="1"/>
  <c r="K389" i="1"/>
  <c r="J389" i="1"/>
  <c r="G389" i="1"/>
  <c r="E389" i="1"/>
  <c r="H396" i="1" s="1"/>
  <c r="G388" i="1"/>
  <c r="G387" i="1"/>
  <c r="G386" i="1"/>
  <c r="G385" i="1"/>
  <c r="G384" i="1"/>
  <c r="G383" i="1"/>
  <c r="G382" i="1"/>
  <c r="K381" i="1"/>
  <c r="J381" i="1"/>
  <c r="G381" i="1"/>
  <c r="E381" i="1"/>
  <c r="G380" i="1"/>
  <c r="G379" i="1"/>
  <c r="G378" i="1"/>
  <c r="G377" i="1"/>
  <c r="G376" i="1"/>
  <c r="G375" i="1"/>
  <c r="G374" i="1"/>
  <c r="K373" i="1"/>
  <c r="J373" i="1"/>
  <c r="G373" i="1"/>
  <c r="E373" i="1"/>
  <c r="H379" i="1" s="1"/>
  <c r="G372" i="1"/>
  <c r="G371" i="1"/>
  <c r="G370" i="1"/>
  <c r="G369" i="1"/>
  <c r="G368" i="1"/>
  <c r="G367" i="1"/>
  <c r="G366" i="1"/>
  <c r="K365" i="1"/>
  <c r="J365" i="1"/>
  <c r="G365" i="1"/>
  <c r="E365" i="1"/>
  <c r="G364" i="1"/>
  <c r="G363" i="1"/>
  <c r="G362" i="1"/>
  <c r="G361" i="1"/>
  <c r="G360" i="1"/>
  <c r="G359" i="1"/>
  <c r="G358" i="1"/>
  <c r="K357" i="1"/>
  <c r="J357" i="1"/>
  <c r="G357" i="1"/>
  <c r="E357" i="1"/>
  <c r="H364" i="1" s="1"/>
  <c r="G356" i="1"/>
  <c r="G355" i="1"/>
  <c r="G354" i="1"/>
  <c r="G353" i="1"/>
  <c r="G352" i="1"/>
  <c r="G351" i="1"/>
  <c r="G350" i="1"/>
  <c r="K349" i="1"/>
  <c r="J349" i="1"/>
  <c r="G349" i="1"/>
  <c r="E349" i="1"/>
  <c r="G348" i="1"/>
  <c r="G347" i="1"/>
  <c r="G346" i="1"/>
  <c r="G345" i="1"/>
  <c r="G344" i="1"/>
  <c r="G343" i="1"/>
  <c r="G342" i="1"/>
  <c r="K341" i="1"/>
  <c r="J341" i="1"/>
  <c r="G341" i="1"/>
  <c r="E341" i="1"/>
  <c r="H347" i="1" s="1"/>
  <c r="G340" i="1"/>
  <c r="G339" i="1"/>
  <c r="G338" i="1"/>
  <c r="G337" i="1"/>
  <c r="G336" i="1"/>
  <c r="G335" i="1"/>
  <c r="G334" i="1"/>
  <c r="K333" i="1"/>
  <c r="J333" i="1"/>
  <c r="G333" i="1"/>
  <c r="E333" i="1"/>
  <c r="H339" i="1" s="1"/>
  <c r="G332" i="1"/>
  <c r="G331" i="1"/>
  <c r="G330" i="1"/>
  <c r="G329" i="1"/>
  <c r="G328" i="1"/>
  <c r="G327" i="1"/>
  <c r="G326" i="1"/>
  <c r="K325" i="1"/>
  <c r="J325" i="1"/>
  <c r="G325" i="1"/>
  <c r="G324" i="1"/>
  <c r="G323" i="1"/>
  <c r="G322" i="1"/>
  <c r="G321" i="1"/>
  <c r="G320" i="1"/>
  <c r="G319" i="1"/>
  <c r="G318" i="1"/>
  <c r="K317" i="1"/>
  <c r="J317" i="1"/>
  <c r="G317" i="1"/>
  <c r="E317" i="1"/>
  <c r="H323" i="1" s="1"/>
  <c r="G316" i="1"/>
  <c r="G315" i="1"/>
  <c r="G314" i="1"/>
  <c r="G313" i="1"/>
  <c r="G312" i="1"/>
  <c r="G311" i="1"/>
  <c r="G310" i="1"/>
  <c r="K309" i="1"/>
  <c r="J309" i="1"/>
  <c r="G309" i="1"/>
  <c r="G308" i="1"/>
  <c r="G307" i="1"/>
  <c r="G306" i="1"/>
  <c r="G305" i="1"/>
  <c r="G304" i="1"/>
  <c r="G303" i="1"/>
  <c r="G302" i="1"/>
  <c r="K301" i="1"/>
  <c r="J301" i="1"/>
  <c r="G301" i="1"/>
  <c r="E301" i="1"/>
  <c r="H307" i="1" s="1"/>
  <c r="G300" i="1"/>
  <c r="G299" i="1"/>
  <c r="G298" i="1"/>
  <c r="G297" i="1"/>
  <c r="G296" i="1"/>
  <c r="G295" i="1"/>
  <c r="G294" i="1"/>
  <c r="K293" i="1"/>
  <c r="J293" i="1"/>
  <c r="G293" i="1"/>
  <c r="G292" i="1"/>
  <c r="G291" i="1"/>
  <c r="G290" i="1"/>
  <c r="G289" i="1"/>
  <c r="G288" i="1"/>
  <c r="G287" i="1"/>
  <c r="G286" i="1"/>
  <c r="K285" i="1"/>
  <c r="J285" i="1"/>
  <c r="G285" i="1"/>
  <c r="E285" i="1"/>
  <c r="H291" i="1" s="1"/>
  <c r="G284" i="1"/>
  <c r="G283" i="1"/>
  <c r="G282" i="1"/>
  <c r="G281" i="1"/>
  <c r="G280" i="1"/>
  <c r="G279" i="1"/>
  <c r="G278" i="1"/>
  <c r="K277" i="1"/>
  <c r="J277" i="1"/>
  <c r="G277" i="1"/>
  <c r="G276" i="1"/>
  <c r="G275" i="1"/>
  <c r="G274" i="1"/>
  <c r="G273" i="1"/>
  <c r="G272" i="1"/>
  <c r="G271" i="1"/>
  <c r="G270" i="1"/>
  <c r="K269" i="1"/>
  <c r="J269" i="1"/>
  <c r="G269" i="1"/>
  <c r="E269" i="1"/>
  <c r="H275" i="1" s="1"/>
  <c r="G268" i="1"/>
  <c r="G267" i="1"/>
  <c r="G266" i="1"/>
  <c r="G265" i="1"/>
  <c r="G264" i="1"/>
  <c r="G263" i="1"/>
  <c r="G262" i="1"/>
  <c r="K261" i="1"/>
  <c r="J261" i="1"/>
  <c r="G261" i="1"/>
  <c r="G260" i="1"/>
  <c r="G259" i="1"/>
  <c r="G258" i="1"/>
  <c r="G257" i="1"/>
  <c r="G256" i="1"/>
  <c r="G255" i="1"/>
  <c r="E309" i="1"/>
  <c r="G254" i="1"/>
  <c r="K253" i="1"/>
  <c r="J253" i="1"/>
  <c r="G253" i="1"/>
  <c r="E253" i="1"/>
  <c r="H259" i="1" s="1"/>
  <c r="G252" i="1"/>
  <c r="G251" i="1"/>
  <c r="G250" i="1"/>
  <c r="G249" i="1"/>
  <c r="G248" i="1"/>
  <c r="G247" i="1"/>
  <c r="G246" i="1"/>
  <c r="K245" i="1"/>
  <c r="J245" i="1"/>
  <c r="G245" i="1"/>
  <c r="E245" i="1"/>
  <c r="H251" i="1" s="1"/>
  <c r="G244" i="1"/>
  <c r="G243" i="1"/>
  <c r="G242" i="1"/>
  <c r="G241" i="1"/>
  <c r="G240" i="1"/>
  <c r="G239" i="1"/>
  <c r="G238" i="1"/>
  <c r="K237" i="1"/>
  <c r="J237" i="1"/>
  <c r="G237" i="1"/>
  <c r="E237" i="1"/>
  <c r="H243" i="1" s="1"/>
  <c r="G236" i="1"/>
  <c r="G235" i="1"/>
  <c r="G234" i="1"/>
  <c r="G233" i="1"/>
  <c r="G232" i="1"/>
  <c r="G231" i="1"/>
  <c r="G230" i="1"/>
  <c r="K229" i="1"/>
  <c r="J229" i="1"/>
  <c r="G229" i="1"/>
  <c r="E229" i="1"/>
  <c r="H235" i="1" s="1"/>
  <c r="G228" i="1"/>
  <c r="G227" i="1"/>
  <c r="G226" i="1"/>
  <c r="G225" i="1"/>
  <c r="G224" i="1"/>
  <c r="G223" i="1"/>
  <c r="G222" i="1"/>
  <c r="K221" i="1"/>
  <c r="J221" i="1"/>
  <c r="G221" i="1"/>
  <c r="E221" i="1"/>
  <c r="G220" i="1"/>
  <c r="G219" i="1"/>
  <c r="G218" i="1"/>
  <c r="G217" i="1"/>
  <c r="G216" i="1"/>
  <c r="G215" i="1"/>
  <c r="G214" i="1"/>
  <c r="K213" i="1"/>
  <c r="J213" i="1"/>
  <c r="G213" i="1"/>
  <c r="E213" i="1"/>
  <c r="H219" i="1" s="1"/>
  <c r="G212" i="1"/>
  <c r="G211" i="1"/>
  <c r="G210" i="1"/>
  <c r="G209" i="1"/>
  <c r="G208" i="1"/>
  <c r="G207" i="1"/>
  <c r="G206" i="1"/>
  <c r="K205" i="1"/>
  <c r="J205" i="1"/>
  <c r="G205" i="1"/>
  <c r="E205" i="1"/>
  <c r="H211" i="1" s="1"/>
  <c r="G204" i="1"/>
  <c r="G203" i="1"/>
  <c r="G202" i="1"/>
  <c r="G201" i="1"/>
  <c r="G200" i="1"/>
  <c r="G199" i="1"/>
  <c r="G198" i="1"/>
  <c r="K197" i="1"/>
  <c r="J197" i="1"/>
  <c r="G197" i="1"/>
  <c r="E197" i="1"/>
  <c r="H203" i="1" s="1"/>
  <c r="G196" i="1"/>
  <c r="G195" i="1"/>
  <c r="G194" i="1"/>
  <c r="G193" i="1"/>
  <c r="G192" i="1"/>
  <c r="G191" i="1"/>
  <c r="G190" i="1"/>
  <c r="K189" i="1"/>
  <c r="J189" i="1"/>
  <c r="G189" i="1"/>
  <c r="E189" i="1"/>
  <c r="G188" i="1"/>
  <c r="G187" i="1"/>
  <c r="G186" i="1"/>
  <c r="G185" i="1"/>
  <c r="G184" i="1"/>
  <c r="G183" i="1"/>
  <c r="G182" i="1"/>
  <c r="K181" i="1"/>
  <c r="J181" i="1"/>
  <c r="G181" i="1"/>
  <c r="E181" i="1"/>
  <c r="H187" i="1" s="1"/>
  <c r="G180" i="1"/>
  <c r="G179" i="1"/>
  <c r="G178" i="1"/>
  <c r="G177" i="1"/>
  <c r="G176" i="1"/>
  <c r="G175" i="1"/>
  <c r="G174" i="1"/>
  <c r="K173" i="1"/>
  <c r="J173" i="1"/>
  <c r="G173" i="1"/>
  <c r="E173" i="1"/>
  <c r="H179" i="1" s="1"/>
  <c r="G172" i="1"/>
  <c r="G171" i="1"/>
  <c r="G170" i="1"/>
  <c r="G169" i="1"/>
  <c r="G168" i="1"/>
  <c r="G167" i="1"/>
  <c r="G166" i="1"/>
  <c r="K165" i="1"/>
  <c r="J165" i="1"/>
  <c r="G165" i="1"/>
  <c r="E165" i="1"/>
  <c r="H171" i="1" s="1"/>
  <c r="G164" i="1"/>
  <c r="G163" i="1"/>
  <c r="G162" i="1"/>
  <c r="G161" i="1"/>
  <c r="G160" i="1"/>
  <c r="G159" i="1"/>
  <c r="G158" i="1"/>
  <c r="J157" i="1"/>
  <c r="G157" i="1"/>
  <c r="E157" i="1"/>
  <c r="G156" i="1"/>
  <c r="G155" i="1"/>
  <c r="G154" i="1"/>
  <c r="G153" i="1"/>
  <c r="G152" i="1"/>
  <c r="G151" i="1"/>
  <c r="G150" i="1"/>
  <c r="J149" i="1"/>
  <c r="G149" i="1"/>
  <c r="E149" i="1"/>
  <c r="G148" i="1"/>
  <c r="G147" i="1"/>
  <c r="G146" i="1"/>
  <c r="G145" i="1"/>
  <c r="G144" i="1"/>
  <c r="G143" i="1"/>
  <c r="G142" i="1"/>
  <c r="J141" i="1"/>
  <c r="E520" i="1" s="1"/>
  <c r="G141" i="1"/>
  <c r="C141" i="1"/>
  <c r="E141" i="1" s="1"/>
  <c r="G140" i="1"/>
  <c r="G139" i="1"/>
  <c r="G138" i="1"/>
  <c r="G137" i="1"/>
  <c r="G136" i="1"/>
  <c r="G135" i="1"/>
  <c r="G134" i="1"/>
  <c r="J133" i="1"/>
  <c r="F520" i="1" s="1"/>
  <c r="G133" i="1"/>
  <c r="C133" i="1"/>
  <c r="E133" i="1" s="1"/>
  <c r="G132" i="1"/>
  <c r="G131" i="1"/>
  <c r="G130" i="1"/>
  <c r="G129" i="1"/>
  <c r="G128" i="1"/>
  <c r="G127" i="1"/>
  <c r="G126" i="1"/>
  <c r="J125" i="1"/>
  <c r="G125" i="1"/>
  <c r="C125" i="1"/>
  <c r="E125" i="1" s="1"/>
  <c r="G124" i="1"/>
  <c r="G123" i="1"/>
  <c r="G122" i="1"/>
  <c r="G121" i="1"/>
  <c r="G120" i="1"/>
  <c r="G119" i="1"/>
  <c r="G118" i="1"/>
  <c r="J117" i="1"/>
  <c r="H520" i="1" s="1"/>
  <c r="G117" i="1"/>
  <c r="C117" i="1"/>
  <c r="E117" i="1" s="1"/>
  <c r="G116" i="1"/>
  <c r="G115" i="1"/>
  <c r="G114" i="1"/>
  <c r="G113" i="1"/>
  <c r="G112" i="1"/>
  <c r="G111" i="1"/>
  <c r="G110" i="1"/>
  <c r="J109" i="1"/>
  <c r="I520" i="1" s="1"/>
  <c r="G109" i="1"/>
  <c r="C109" i="1"/>
  <c r="G108" i="1"/>
  <c r="G107" i="1"/>
  <c r="G106" i="1"/>
  <c r="G105" i="1"/>
  <c r="G104" i="1"/>
  <c r="G103" i="1"/>
  <c r="G102" i="1"/>
  <c r="J101" i="1"/>
  <c r="G101" i="1"/>
  <c r="E101" i="1"/>
  <c r="H107" i="1" s="1"/>
  <c r="G100" i="1"/>
  <c r="G99" i="1"/>
  <c r="G98" i="1"/>
  <c r="G97" i="1"/>
  <c r="G96" i="1"/>
  <c r="G95" i="1"/>
  <c r="G94" i="1"/>
  <c r="J93" i="1"/>
  <c r="G93" i="1"/>
  <c r="E93" i="1"/>
  <c r="H100" i="1" s="1"/>
  <c r="G92" i="1"/>
  <c r="G91" i="1"/>
  <c r="G90" i="1"/>
  <c r="G89" i="1"/>
  <c r="G88" i="1"/>
  <c r="G87" i="1"/>
  <c r="G86" i="1"/>
  <c r="J85" i="1"/>
  <c r="G85" i="1"/>
  <c r="E85" i="1"/>
  <c r="H92" i="1" s="1"/>
  <c r="G84" i="1"/>
  <c r="G83" i="1"/>
  <c r="G82" i="1"/>
  <c r="G81" i="1"/>
  <c r="G80" i="1"/>
  <c r="G79" i="1"/>
  <c r="G78" i="1"/>
  <c r="J77" i="1"/>
  <c r="G77" i="1"/>
  <c r="E77" i="1"/>
  <c r="H83" i="1" s="1"/>
  <c r="G76" i="1"/>
  <c r="G75" i="1"/>
  <c r="G74" i="1"/>
  <c r="G73" i="1"/>
  <c r="G72" i="1"/>
  <c r="G71" i="1"/>
  <c r="G70" i="1"/>
  <c r="J69" i="1"/>
  <c r="G69" i="1"/>
  <c r="E69" i="1"/>
  <c r="H75" i="1" s="1"/>
  <c r="G68" i="1"/>
  <c r="G67" i="1"/>
  <c r="G66" i="1"/>
  <c r="G65" i="1"/>
  <c r="G64" i="1"/>
  <c r="G63" i="1"/>
  <c r="G62" i="1"/>
  <c r="J61" i="1"/>
  <c r="G61" i="1"/>
  <c r="E61" i="1"/>
  <c r="H66" i="1" s="1"/>
  <c r="G60" i="1"/>
  <c r="G59" i="1"/>
  <c r="G58" i="1"/>
  <c r="G57" i="1"/>
  <c r="G56" i="1"/>
  <c r="G55" i="1"/>
  <c r="G54" i="1"/>
  <c r="J53" i="1"/>
  <c r="G53" i="1"/>
  <c r="E53" i="1"/>
  <c r="H60" i="1" s="1"/>
  <c r="G52" i="1"/>
  <c r="G51" i="1"/>
  <c r="G50" i="1"/>
  <c r="G49" i="1"/>
  <c r="G48" i="1"/>
  <c r="G47" i="1"/>
  <c r="G46" i="1"/>
  <c r="J45" i="1"/>
  <c r="G45" i="1"/>
  <c r="E45" i="1"/>
  <c r="H51" i="1" s="1"/>
  <c r="G44" i="1"/>
  <c r="G43" i="1"/>
  <c r="G42" i="1"/>
  <c r="G41" i="1"/>
  <c r="G40" i="1"/>
  <c r="G39" i="1"/>
  <c r="G38" i="1"/>
  <c r="J37" i="1"/>
  <c r="G37" i="1"/>
  <c r="E37" i="1"/>
  <c r="H43" i="1" s="1"/>
  <c r="G36" i="1"/>
  <c r="H35" i="1"/>
  <c r="G35" i="1"/>
  <c r="G34" i="1"/>
  <c r="G33" i="1"/>
  <c r="G32" i="1"/>
  <c r="G31" i="1"/>
  <c r="G30" i="1"/>
  <c r="J29" i="1"/>
  <c r="G29" i="1"/>
  <c r="E29" i="1"/>
  <c r="H36" i="1" s="1"/>
  <c r="G28" i="1"/>
  <c r="G27" i="1"/>
  <c r="G26" i="1"/>
  <c r="G25" i="1"/>
  <c r="G24" i="1"/>
  <c r="G23" i="1"/>
  <c r="G22" i="1"/>
  <c r="J21" i="1"/>
  <c r="G21" i="1"/>
  <c r="E21" i="1"/>
  <c r="H28" i="1" s="1"/>
  <c r="G20" i="1"/>
  <c r="G19" i="1"/>
  <c r="G18" i="1"/>
  <c r="G17" i="1"/>
  <c r="G16" i="1"/>
  <c r="G15" i="1"/>
  <c r="G14" i="1"/>
  <c r="J13" i="1"/>
  <c r="G13" i="1"/>
  <c r="E13" i="1"/>
  <c r="H20" i="1" s="1"/>
  <c r="G12" i="1"/>
  <c r="G11" i="1"/>
  <c r="G10" i="1"/>
  <c r="G9" i="1"/>
  <c r="G8" i="1"/>
  <c r="G7" i="1"/>
  <c r="G6" i="1"/>
  <c r="J5" i="1"/>
  <c r="R524" i="1" s="1"/>
  <c r="G5" i="1"/>
  <c r="E5" i="1"/>
  <c r="H11" i="1" s="1"/>
  <c r="H99" i="1" l="1"/>
  <c r="H67" i="1"/>
  <c r="H52" i="1"/>
  <c r="H18" i="1"/>
  <c r="H19" i="1"/>
  <c r="H274" i="1"/>
  <c r="H170" i="1"/>
  <c r="H234" i="1"/>
  <c r="H306" i="1"/>
  <c r="H338" i="1"/>
  <c r="H10" i="1"/>
  <c r="H188" i="1"/>
  <c r="H186" i="1"/>
  <c r="H204" i="1"/>
  <c r="H315" i="1"/>
  <c r="H316" i="1"/>
  <c r="H314" i="1"/>
  <c r="H324" i="1"/>
  <c r="H322" i="1"/>
  <c r="H355" i="1"/>
  <c r="H356" i="1"/>
  <c r="H354" i="1"/>
  <c r="H420" i="1"/>
  <c r="H418" i="1"/>
  <c r="H419" i="1"/>
  <c r="H12" i="1"/>
  <c r="H84" i="1"/>
  <c r="E109" i="1"/>
  <c r="H132" i="1"/>
  <c r="H130" i="1"/>
  <c r="H131" i="1"/>
  <c r="H148" i="1"/>
  <c r="H146" i="1"/>
  <c r="H147" i="1"/>
  <c r="H164" i="1"/>
  <c r="H162" i="1"/>
  <c r="H163" i="1"/>
  <c r="H196" i="1"/>
  <c r="H194" i="1"/>
  <c r="H195" i="1"/>
  <c r="H202" i="1"/>
  <c r="H220" i="1"/>
  <c r="H218" i="1"/>
  <c r="H236" i="1"/>
  <c r="H308" i="1"/>
  <c r="H403" i="1"/>
  <c r="H404" i="1"/>
  <c r="H402" i="1"/>
  <c r="H82" i="1"/>
  <c r="H228" i="1"/>
  <c r="H226" i="1"/>
  <c r="H227" i="1"/>
  <c r="H252" i="1"/>
  <c r="H250" i="1"/>
  <c r="H292" i="1"/>
  <c r="H290" i="1"/>
  <c r="H387" i="1"/>
  <c r="H388" i="1"/>
  <c r="H386" i="1"/>
  <c r="H50" i="1"/>
  <c r="H123" i="1"/>
  <c r="H124" i="1"/>
  <c r="H122" i="1"/>
  <c r="H139" i="1"/>
  <c r="H140" i="1"/>
  <c r="H138" i="1"/>
  <c r="H155" i="1"/>
  <c r="H156" i="1"/>
  <c r="H154" i="1"/>
  <c r="H172" i="1"/>
  <c r="H260" i="1"/>
  <c r="H258" i="1"/>
  <c r="H276" i="1"/>
  <c r="H340" i="1"/>
  <c r="H371" i="1"/>
  <c r="H372" i="1"/>
  <c r="H370" i="1"/>
  <c r="H68" i="1"/>
  <c r="H98" i="1"/>
  <c r="H34" i="1"/>
  <c r="H27" i="1"/>
  <c r="H42" i="1"/>
  <c r="H44" i="1"/>
  <c r="H59" i="1"/>
  <c r="H74" i="1"/>
  <c r="H76" i="1"/>
  <c r="H91" i="1"/>
  <c r="H106" i="1"/>
  <c r="H108" i="1"/>
  <c r="H178" i="1"/>
  <c r="H180" i="1"/>
  <c r="H210" i="1"/>
  <c r="H212" i="1"/>
  <c r="H242" i="1"/>
  <c r="H244" i="1"/>
  <c r="E261" i="1"/>
  <c r="E293" i="1"/>
  <c r="E325" i="1"/>
  <c r="H346" i="1"/>
  <c r="H348" i="1"/>
  <c r="H363" i="1"/>
  <c r="H378" i="1"/>
  <c r="H380" i="1"/>
  <c r="H395" i="1"/>
  <c r="H410" i="1"/>
  <c r="H412" i="1"/>
  <c r="H427" i="1"/>
  <c r="H434" i="1"/>
  <c r="H436" i="1"/>
  <c r="H443" i="1"/>
  <c r="H450" i="1"/>
  <c r="H452" i="1"/>
  <c r="H459" i="1"/>
  <c r="H466" i="1"/>
  <c r="H468" i="1"/>
  <c r="H475" i="1"/>
  <c r="H482" i="1"/>
  <c r="H484" i="1"/>
  <c r="H491" i="1"/>
  <c r="H498" i="1"/>
  <c r="H500" i="1"/>
  <c r="H507" i="1"/>
  <c r="H514" i="1"/>
  <c r="H516" i="1"/>
  <c r="H26" i="1"/>
  <c r="H58" i="1"/>
  <c r="H90" i="1"/>
  <c r="E277" i="1"/>
  <c r="H362" i="1"/>
  <c r="H394" i="1"/>
  <c r="H426" i="1"/>
  <c r="H442" i="1"/>
  <c r="H458" i="1"/>
  <c r="H474" i="1"/>
  <c r="H490" i="1"/>
  <c r="H506" i="1"/>
  <c r="H300" i="1" l="1"/>
  <c r="H298" i="1"/>
  <c r="H299" i="1"/>
  <c r="H283" i="1"/>
  <c r="H284" i="1"/>
  <c r="H282" i="1"/>
  <c r="H268" i="1"/>
  <c r="H266" i="1"/>
  <c r="H267" i="1"/>
  <c r="H116" i="1"/>
  <c r="H114" i="1"/>
  <c r="H115" i="1"/>
  <c r="H332" i="1"/>
  <c r="H330" i="1"/>
  <c r="H331" i="1"/>
</calcChain>
</file>

<file path=xl/sharedStrings.xml><?xml version="1.0" encoding="utf-8"?>
<sst xmlns="http://schemas.openxmlformats.org/spreadsheetml/2006/main" count="205" uniqueCount="110">
  <si>
    <t xml:space="preserve">This LUT may be used to calculate 24 bit exposure time value, which actually is a part of 64 bit information required to move shutter with particular profile. Other 40 bit information needs to be calculated based on software provided by controls (Vishnu). Total 64 bit information shall be combination of these and has to be generated accordingly and stored at respective LUT address. </t>
  </si>
  <si>
    <t>Science Filters in order of full-frame</t>
  </si>
  <si>
    <t>Exposure (mins, Decimal)</t>
  </si>
  <si>
    <t>Exposure (ms, Decimal)</t>
  </si>
  <si>
    <t>Resolution of exposure timer (ms)</t>
  </si>
  <si>
    <t>Exposure (ms,Hex)</t>
  </si>
  <si>
    <t>LUT Address in decimal</t>
  </si>
  <si>
    <t>Address in Hex</t>
  </si>
  <si>
    <t>Values stored (Hex)</t>
  </si>
  <si>
    <t>Exposure SET</t>
  </si>
  <si>
    <t>Exposure time Argument in Manual mode</t>
  </si>
  <si>
    <t>Exposure time Argument in Auto mode</t>
  </si>
  <si>
    <t>Maual mode</t>
  </si>
  <si>
    <t>0A0</t>
  </si>
  <si>
    <t>Base address from VHDL-AutoExp module (hex)</t>
  </si>
  <si>
    <t>NB8 + NB8</t>
  </si>
  <si>
    <t>BB1 + BB1</t>
  </si>
  <si>
    <t>0F8</t>
  </si>
  <si>
    <t>SET-1            (Default value)</t>
  </si>
  <si>
    <t>1A8</t>
  </si>
  <si>
    <t>Loops in minutes</t>
  </si>
  <si>
    <t>Loops in second</t>
  </si>
  <si>
    <t>Loops in msec</t>
  </si>
  <si>
    <t>Star's name</t>
  </si>
  <si>
    <t>Filter combination</t>
  </si>
  <si>
    <t>Approx.  Exp. Time</t>
  </si>
  <si>
    <t>Calculated  Exp. Time(min)</t>
  </si>
  <si>
    <t>Exposure time: LUT address</t>
  </si>
  <si>
    <t>Sirius A</t>
  </si>
  <si>
    <t>Vega</t>
  </si>
  <si>
    <t xml:space="preserve">24.500min. </t>
  </si>
  <si>
    <t>12.310min.</t>
  </si>
  <si>
    <t>Slot Number</t>
  </si>
  <si>
    <t>Filter Wheel 1</t>
  </si>
  <si>
    <t>Command</t>
  </si>
  <si>
    <t xml:space="preserve">              0 (Home)</t>
  </si>
  <si>
    <t>NB4</t>
  </si>
  <si>
    <r>
      <t xml:space="preserve">MOVE_FW1 </t>
    </r>
    <r>
      <rPr>
        <sz val="11"/>
        <color rgb="FFFF0000"/>
        <rFont val="Liberation Serif"/>
      </rPr>
      <t>00</t>
    </r>
  </si>
  <si>
    <t>NB3</t>
  </si>
  <si>
    <r>
      <t xml:space="preserve">MOVE_FW1 </t>
    </r>
    <r>
      <rPr>
        <sz val="11"/>
        <color rgb="FFFF0000"/>
        <rFont val="Liberation Serif"/>
      </rPr>
      <t>01</t>
    </r>
    <r>
      <rPr>
        <sz val="11"/>
        <color theme="1"/>
        <rFont val="Calibri"/>
        <family val="2"/>
        <scheme val="minor"/>
      </rPr>
      <t/>
    </r>
  </si>
  <si>
    <t>NB2</t>
  </si>
  <si>
    <r>
      <t xml:space="preserve">MOVE_FW1 </t>
    </r>
    <r>
      <rPr>
        <sz val="11"/>
        <color rgb="FFFF0000"/>
        <rFont val="Liberation Serif"/>
      </rPr>
      <t>02</t>
    </r>
    <r>
      <rPr>
        <sz val="11"/>
        <color theme="1"/>
        <rFont val="Calibri"/>
        <family val="2"/>
        <scheme val="minor"/>
      </rPr>
      <t/>
    </r>
  </si>
  <si>
    <t>NB5</t>
  </si>
  <si>
    <r>
      <t xml:space="preserve">MOVE_FW1 </t>
    </r>
    <r>
      <rPr>
        <sz val="11"/>
        <color rgb="FFFF0000"/>
        <rFont val="Liberation Serif"/>
      </rPr>
      <t>03</t>
    </r>
    <r>
      <rPr>
        <sz val="11"/>
        <color theme="1"/>
        <rFont val="Calibri"/>
        <family val="2"/>
        <scheme val="minor"/>
      </rPr>
      <t/>
    </r>
  </si>
  <si>
    <r>
      <t xml:space="preserve">MOVE_FW1 </t>
    </r>
    <r>
      <rPr>
        <sz val="11"/>
        <color rgb="FFFF0000"/>
        <rFont val="Liberation Serif"/>
      </rPr>
      <t>04</t>
    </r>
    <r>
      <rPr>
        <sz val="11"/>
        <color theme="1"/>
        <rFont val="Calibri"/>
        <family val="2"/>
        <scheme val="minor"/>
      </rPr>
      <t/>
    </r>
  </si>
  <si>
    <t>NB8</t>
  </si>
  <si>
    <r>
      <t xml:space="preserve">MOVE_FW1 </t>
    </r>
    <r>
      <rPr>
        <sz val="11"/>
        <color rgb="FFFF0000"/>
        <rFont val="Liberation Serif"/>
      </rPr>
      <t>05</t>
    </r>
    <r>
      <rPr>
        <sz val="11"/>
        <color theme="1"/>
        <rFont val="Calibri"/>
        <family val="2"/>
        <scheme val="minor"/>
      </rPr>
      <t/>
    </r>
  </si>
  <si>
    <t>BB1</t>
  </si>
  <si>
    <r>
      <t xml:space="preserve">MOVE_FW1 </t>
    </r>
    <r>
      <rPr>
        <sz val="11"/>
        <color rgb="FFFF0000"/>
        <rFont val="Liberation Serif"/>
      </rPr>
      <t>06</t>
    </r>
    <r>
      <rPr>
        <sz val="11"/>
        <color theme="1"/>
        <rFont val="Calibri"/>
        <family val="2"/>
        <scheme val="minor"/>
      </rPr>
      <t/>
    </r>
  </si>
  <si>
    <r>
      <t xml:space="preserve">MOVE_FW1 </t>
    </r>
    <r>
      <rPr>
        <sz val="11"/>
        <color rgb="FFFF0000"/>
        <rFont val="Liberation Serif"/>
      </rPr>
      <t>07</t>
    </r>
    <r>
      <rPr>
        <sz val="11"/>
        <color theme="1"/>
        <rFont val="Calibri"/>
        <family val="2"/>
        <scheme val="minor"/>
      </rPr>
      <t/>
    </r>
  </si>
  <si>
    <t>Filter Wheel 2</t>
  </si>
  <si>
    <r>
      <t xml:space="preserve">MOVE_FW2 </t>
    </r>
    <r>
      <rPr>
        <sz val="11"/>
        <color rgb="FFFF0000"/>
        <rFont val="Liberation Serif"/>
      </rPr>
      <t>00</t>
    </r>
  </si>
  <si>
    <t>NB6</t>
  </si>
  <si>
    <r>
      <t xml:space="preserve">MOVE_FW2 </t>
    </r>
    <r>
      <rPr>
        <sz val="11"/>
        <color rgb="FFFF0000"/>
        <rFont val="Liberation Serif"/>
      </rPr>
      <t>01</t>
    </r>
    <r>
      <rPr>
        <sz val="11"/>
        <color theme="1"/>
        <rFont val="Calibri"/>
        <family val="2"/>
        <scheme val="minor"/>
      </rPr>
      <t/>
    </r>
  </si>
  <si>
    <t>NB7</t>
  </si>
  <si>
    <r>
      <t xml:space="preserve">MOVE_FW2 </t>
    </r>
    <r>
      <rPr>
        <sz val="11"/>
        <color rgb="FFFF0000"/>
        <rFont val="Liberation Serif"/>
      </rPr>
      <t>02</t>
    </r>
    <r>
      <rPr>
        <sz val="11"/>
        <color theme="1"/>
        <rFont val="Calibri"/>
        <family val="2"/>
        <scheme val="minor"/>
      </rPr>
      <t/>
    </r>
  </si>
  <si>
    <r>
      <t xml:space="preserve">MOVE_FW2 </t>
    </r>
    <r>
      <rPr>
        <sz val="11"/>
        <color rgb="FFFF0000"/>
        <rFont val="Liberation Serif"/>
      </rPr>
      <t>03</t>
    </r>
    <r>
      <rPr>
        <sz val="11"/>
        <color theme="1"/>
        <rFont val="Calibri"/>
        <family val="2"/>
        <scheme val="minor"/>
      </rPr>
      <t/>
    </r>
  </si>
  <si>
    <r>
      <t xml:space="preserve">MOVE_FW2 </t>
    </r>
    <r>
      <rPr>
        <sz val="11"/>
        <color rgb="FFFF0000"/>
        <rFont val="Liberation Serif"/>
      </rPr>
      <t>04</t>
    </r>
    <r>
      <rPr>
        <sz val="11"/>
        <color theme="1"/>
        <rFont val="Calibri"/>
        <family val="2"/>
        <scheme val="minor"/>
      </rPr>
      <t/>
    </r>
  </si>
  <si>
    <t>NB1</t>
  </si>
  <si>
    <r>
      <t xml:space="preserve">MOVE_FW2 </t>
    </r>
    <r>
      <rPr>
        <sz val="11"/>
        <color rgb="FFFF0000"/>
        <rFont val="Liberation Serif"/>
      </rPr>
      <t>05</t>
    </r>
    <r>
      <rPr>
        <sz val="11"/>
        <color theme="1"/>
        <rFont val="Calibri"/>
        <family val="2"/>
        <scheme val="minor"/>
      </rPr>
      <t/>
    </r>
  </si>
  <si>
    <t>BB2</t>
  </si>
  <si>
    <r>
      <t xml:space="preserve">MOVE_FW2 </t>
    </r>
    <r>
      <rPr>
        <sz val="11"/>
        <color rgb="FFFF0000"/>
        <rFont val="Liberation Serif"/>
      </rPr>
      <t>06</t>
    </r>
    <r>
      <rPr>
        <sz val="11"/>
        <color theme="1"/>
        <rFont val="Calibri"/>
        <family val="2"/>
        <scheme val="minor"/>
      </rPr>
      <t/>
    </r>
  </si>
  <si>
    <t>BB3</t>
  </si>
  <si>
    <r>
      <t xml:space="preserve">MOVE_FW2 </t>
    </r>
    <r>
      <rPr>
        <sz val="11"/>
        <color rgb="FFFF0000"/>
        <rFont val="Liberation Serif"/>
      </rPr>
      <t>07</t>
    </r>
    <r>
      <rPr>
        <sz val="11"/>
        <color theme="1"/>
        <rFont val="Calibri"/>
        <family val="2"/>
        <scheme val="minor"/>
      </rPr>
      <t/>
    </r>
  </si>
  <si>
    <t>NB4 + BP2</t>
  </si>
  <si>
    <t xml:space="preserve">NB3 + BP2 </t>
  </si>
  <si>
    <t xml:space="preserve">NB2 + BP2 </t>
  </si>
  <si>
    <t xml:space="preserve">NB5 + BP2  </t>
  </si>
  <si>
    <t xml:space="preserve">NB4+ BP2 </t>
  </si>
  <si>
    <t>NB3 + BP2</t>
  </si>
  <si>
    <t>NB2 + BP2</t>
  </si>
  <si>
    <t>NB5 + BP2</t>
  </si>
  <si>
    <t>BP2</t>
  </si>
  <si>
    <t>BP3</t>
  </si>
  <si>
    <t>BP4</t>
  </si>
  <si>
    <t>BP3 + NB6</t>
  </si>
  <si>
    <t>BP3 + NB7</t>
  </si>
  <si>
    <t>BB1 + NB1</t>
  </si>
  <si>
    <t>BP4 + BB2</t>
  </si>
  <si>
    <t xml:space="preserve"> BP4 + BB2</t>
  </si>
  <si>
    <t>BP4 + BB3</t>
  </si>
  <si>
    <t>SET-4      (0.25*Default value)</t>
  </si>
  <si>
    <t>SET-3      (0.50*Default value)</t>
  </si>
  <si>
    <t>SET-2      (0.75*Default value)</t>
  </si>
  <si>
    <t>05.000 min.</t>
  </si>
  <si>
    <t>06.000 min.</t>
  </si>
  <si>
    <t xml:space="preserve">06.000min. </t>
  </si>
  <si>
    <t xml:space="preserve">04.000min. </t>
  </si>
  <si>
    <t>03.500min.</t>
  </si>
  <si>
    <t>03.000min.</t>
  </si>
  <si>
    <t>00.500min.</t>
  </si>
  <si>
    <t>02.000min.</t>
  </si>
  <si>
    <t>19.000 min.</t>
  </si>
  <si>
    <t>24.000 min.</t>
  </si>
  <si>
    <t xml:space="preserve">15.000min. </t>
  </si>
  <si>
    <t>14.000min.</t>
  </si>
  <si>
    <t>365.000min.</t>
  </si>
  <si>
    <t>10.000min.</t>
  </si>
  <si>
    <t>01.500min.</t>
  </si>
  <si>
    <t>07.000min.</t>
  </si>
  <si>
    <t>20.000 min.</t>
  </si>
  <si>
    <t>90.000min.</t>
  </si>
  <si>
    <t>Boot code</t>
  </si>
  <si>
    <t>NB4 + BP2                     
 (2k x 2k binned image)</t>
  </si>
  <si>
    <t>Stellar_Sirius</t>
  </si>
  <si>
    <t>DARK #2 + Stellar</t>
  </si>
  <si>
    <t>4 LEDs (355 nm)</t>
  </si>
  <si>
    <t>1 LED (355 nm)</t>
  </si>
  <si>
    <t>4 LEDs (255 nm)</t>
  </si>
  <si>
    <t>DARK #1 + 1 LED (255 nm)</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</si>
</sst>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rgb="FF000000"/>
      <name val="Liberation Sans"/>
    </font>
    <font>
      <sz val="11"/>
      <color rgb="FF000000"/>
      <name val="Liberation Serif"/>
    </font>
    <font>
      <b/>
      <sz val="11"/>
      <color rgb="FF000000"/>
      <name val="Liberation Serif"/>
    </font>
    <font>
      <b/>
      <sz val="11"/>
      <color rgb="FF000000"/>
      <name val="Liberation Sans"/>
    </font>
    <font>
      <sz val="11"/>
      <color theme="1"/>
      <name val="Liberation Serif"/>
    </font>
    <font>
      <b/>
      <sz val="11"/>
      <color rgb="FFFF0000"/>
      <name val="Liberation Serif"/>
    </font>
    <font>
      <b/>
      <sz val="11"/>
      <name val="Liberation Serif"/>
    </font>
    <font>
      <sz val="11"/>
      <name val="Liberation Serif"/>
    </font>
    <font>
      <b/>
      <sz val="11"/>
      <color rgb="FF0070C0"/>
      <name val="Liberation Serif"/>
    </font>
    <font>
      <b/>
      <sz val="11"/>
      <color theme="1"/>
      <name val="Liberation Serif"/>
    </font>
    <font>
      <b/>
      <sz val="11"/>
      <color theme="7" tint="-0.249977111117893"/>
      <name val="Liberation Serif"/>
    </font>
    <font>
      <sz val="11"/>
      <color rgb="FFFF0000"/>
      <name val="Liberation Serif"/>
    </font>
  </fonts>
  <fills count="1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C0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208">
    <xf numFmtId="0" fontId="0" fillId="0" borderId="0" xfId="0"/>
    <xf numFmtId="0" fontId="2" fillId="0" borderId="0" xfId="1" applyFont="1" applyAlignment="1">
      <alignment horizontal="center" vertical="center" wrapText="1"/>
    </xf>
    <xf numFmtId="0" fontId="2" fillId="0" borderId="0" xfId="1" applyFont="1" applyAlignment="1">
      <alignment horizont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0" fontId="3"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3" xfId="1" applyFont="1" applyBorder="1" applyAlignment="1">
      <alignment horizontal="center" wrapText="1"/>
    </xf>
    <xf numFmtId="0" fontId="2" fillId="3" borderId="1" xfId="1" applyFont="1" applyFill="1" applyBorder="1" applyAlignment="1">
      <alignment horizontal="center" wrapText="1"/>
    </xf>
    <xf numFmtId="0" fontId="2" fillId="3" borderId="0" xfId="1" applyFont="1" applyFill="1" applyAlignment="1">
      <alignment horizontal="center" wrapText="1"/>
    </xf>
    <xf numFmtId="0" fontId="2" fillId="0" borderId="1" xfId="1" applyFont="1" applyBorder="1" applyAlignment="1">
      <alignment horizontal="center" wrapText="1"/>
    </xf>
    <xf numFmtId="49" fontId="2" fillId="0" borderId="2" xfId="1" applyNumberFormat="1" applyFont="1" applyBorder="1" applyAlignment="1">
      <alignment horizontal="center" wrapText="1"/>
    </xf>
    <xf numFmtId="2" fontId="2" fillId="0" borderId="2" xfId="1" applyNumberFormat="1" applyFont="1" applyBorder="1" applyAlignment="1">
      <alignment horizontal="center" wrapText="1"/>
    </xf>
    <xf numFmtId="0" fontId="2" fillId="5" borderId="2" xfId="1" applyFont="1" applyFill="1" applyBorder="1" applyAlignment="1">
      <alignment horizontal="center" wrapText="1"/>
    </xf>
    <xf numFmtId="0" fontId="2" fillId="3" borderId="2" xfId="1" applyFont="1" applyFill="1" applyBorder="1" applyAlignment="1">
      <alignment horizontal="center" wrapText="1"/>
    </xf>
    <xf numFmtId="0" fontId="5" fillId="3" borderId="1" xfId="1" applyFont="1" applyFill="1" applyBorder="1" applyAlignment="1">
      <alignment horizontal="center" wrapText="1"/>
    </xf>
    <xf numFmtId="0" fontId="5" fillId="3" borderId="2" xfId="1" applyFont="1" applyFill="1" applyBorder="1" applyAlignment="1">
      <alignment horizontal="center" wrapText="1"/>
    </xf>
    <xf numFmtId="0" fontId="5" fillId="0" borderId="1" xfId="1" applyFont="1" applyBorder="1" applyAlignment="1">
      <alignment horizontal="center" wrapText="1"/>
    </xf>
    <xf numFmtId="2" fontId="5" fillId="0" borderId="2" xfId="1" applyNumberFormat="1" applyFont="1" applyBorder="1" applyAlignment="1">
      <alignment horizontal="center" wrapText="1"/>
    </xf>
    <xf numFmtId="49" fontId="5" fillId="0" borderId="2" xfId="1" applyNumberFormat="1" applyFont="1" applyBorder="1" applyAlignment="1">
      <alignment horizontal="center" wrapText="1"/>
    </xf>
    <xf numFmtId="0" fontId="8" fillId="3" borderId="1" xfId="1" applyFont="1" applyFill="1" applyBorder="1" applyAlignment="1">
      <alignment horizontal="center" wrapText="1"/>
    </xf>
    <xf numFmtId="0" fontId="5" fillId="3" borderId="8" xfId="1" applyFont="1" applyFill="1" applyBorder="1" applyAlignment="1">
      <alignment horizontal="center" wrapText="1"/>
    </xf>
    <xf numFmtId="0" fontId="8" fillId="0" borderId="1" xfId="1" applyFont="1" applyBorder="1" applyAlignment="1">
      <alignment horizontal="center" wrapText="1"/>
    </xf>
    <xf numFmtId="0" fontId="5" fillId="0" borderId="2" xfId="1" applyFont="1" applyBorder="1" applyAlignment="1">
      <alignment horizontal="center" wrapText="1"/>
    </xf>
    <xf numFmtId="0" fontId="5" fillId="0" borderId="9" xfId="1" applyFont="1" applyBorder="1" applyAlignment="1">
      <alignment horizontal="center" wrapText="1"/>
    </xf>
    <xf numFmtId="0" fontId="2" fillId="3" borderId="3" xfId="1" applyFont="1" applyFill="1" applyBorder="1" applyAlignment="1">
      <alignment horizontal="center" wrapText="1"/>
    </xf>
    <xf numFmtId="0" fontId="2" fillId="3" borderId="3" xfId="1" applyFont="1" applyFill="1" applyBorder="1" applyAlignment="1">
      <alignment horizontal="center" vertical="center" wrapText="1"/>
    </xf>
    <xf numFmtId="0" fontId="2" fillId="7" borderId="3" xfId="1" applyFont="1" applyFill="1" applyBorder="1" applyAlignment="1">
      <alignment horizontal="center" vertical="center" wrapText="1"/>
    </xf>
    <xf numFmtId="0" fontId="5" fillId="6" borderId="1" xfId="1" applyFont="1" applyFill="1" applyBorder="1" applyAlignment="1">
      <alignment horizontal="center" wrapText="1"/>
    </xf>
    <xf numFmtId="2" fontId="5" fillId="6" borderId="1" xfId="1" applyNumberFormat="1" applyFont="1" applyFill="1" applyBorder="1" applyAlignment="1">
      <alignment horizontal="center" wrapText="1"/>
    </xf>
    <xf numFmtId="0" fontId="2" fillId="0" borderId="0" xfId="1" applyFont="1" applyFill="1" applyAlignment="1">
      <alignment horizontal="center" vertical="center" wrapText="1"/>
    </xf>
    <xf numFmtId="0" fontId="2" fillId="0" borderId="0" xfId="1" applyFont="1" applyFill="1" applyAlignment="1">
      <alignment horizontal="center" wrapText="1"/>
    </xf>
    <xf numFmtId="2" fontId="5" fillId="6" borderId="2" xfId="1" applyNumberFormat="1" applyFont="1" applyFill="1" applyBorder="1" applyAlignment="1">
      <alignment horizontal="center" wrapText="1"/>
    </xf>
    <xf numFmtId="49" fontId="5" fillId="6" borderId="2" xfId="1" applyNumberFormat="1" applyFont="1" applyFill="1" applyBorder="1" applyAlignment="1">
      <alignment horizontal="center" wrapText="1"/>
    </xf>
    <xf numFmtId="2" fontId="2" fillId="6" borderId="2" xfId="1" applyNumberFormat="1" applyFont="1" applyFill="1" applyBorder="1" applyAlignment="1">
      <alignment horizontal="center" wrapText="1"/>
    </xf>
    <xf numFmtId="0" fontId="2" fillId="6" borderId="2" xfId="1" applyFont="1" applyFill="1" applyBorder="1" applyAlignment="1">
      <alignment horizontal="center" wrapText="1"/>
    </xf>
    <xf numFmtId="0" fontId="8" fillId="3" borderId="2" xfId="1" applyFont="1" applyFill="1" applyBorder="1" applyAlignment="1">
      <alignment horizontal="center" wrapText="1"/>
    </xf>
    <xf numFmtId="0" fontId="2" fillId="6" borderId="1" xfId="1" applyFont="1" applyFill="1" applyBorder="1" applyAlignment="1">
      <alignment horizontal="center" wrapText="1"/>
    </xf>
    <xf numFmtId="2" fontId="8" fillId="6" borderId="2" xfId="1" applyNumberFormat="1" applyFont="1" applyFill="1" applyBorder="1" applyAlignment="1">
      <alignment horizontal="center" wrapText="1"/>
    </xf>
    <xf numFmtId="49" fontId="8" fillId="6" borderId="2" xfId="1" applyNumberFormat="1" applyFont="1" applyFill="1" applyBorder="1" applyAlignment="1">
      <alignment horizontal="center" wrapText="1"/>
    </xf>
    <xf numFmtId="0" fontId="5" fillId="3" borderId="1" xfId="1" applyFont="1" applyFill="1" applyBorder="1" applyAlignment="1">
      <alignment horizontal="center" vertical="center" wrapText="1"/>
    </xf>
    <xf numFmtId="0" fontId="2" fillId="8" borderId="3" xfId="1" applyFont="1" applyFill="1" applyBorder="1" applyAlignment="1">
      <alignment horizontal="center" wrapText="1"/>
    </xf>
    <xf numFmtId="0" fontId="2" fillId="8" borderId="3" xfId="1" applyFont="1" applyFill="1" applyBorder="1" applyAlignment="1">
      <alignment horizontal="center" vertical="center" wrapText="1"/>
    </xf>
    <xf numFmtId="0" fontId="5" fillId="8" borderId="1" xfId="1" applyFont="1" applyFill="1" applyBorder="1" applyAlignment="1">
      <alignment horizontal="center" wrapText="1"/>
    </xf>
    <xf numFmtId="2" fontId="5" fillId="8" borderId="2" xfId="1" applyNumberFormat="1" applyFont="1" applyFill="1" applyBorder="1" applyAlignment="1">
      <alignment horizontal="center" wrapText="1"/>
    </xf>
    <xf numFmtId="49" fontId="5" fillId="8" borderId="2" xfId="1" applyNumberFormat="1" applyFont="1" applyFill="1" applyBorder="1" applyAlignment="1">
      <alignment horizontal="center" wrapText="1"/>
    </xf>
    <xf numFmtId="2" fontId="2" fillId="8" borderId="2" xfId="1" applyNumberFormat="1" applyFont="1" applyFill="1" applyBorder="1" applyAlignment="1">
      <alignment horizontal="center" wrapText="1"/>
    </xf>
    <xf numFmtId="0" fontId="2" fillId="8" borderId="2" xfId="1" applyFont="1" applyFill="1" applyBorder="1" applyAlignment="1">
      <alignment horizontal="center" wrapText="1"/>
    </xf>
    <xf numFmtId="0" fontId="2" fillId="8" borderId="1" xfId="1" applyFont="1" applyFill="1" applyBorder="1" applyAlignment="1">
      <alignment horizontal="center" wrapText="1"/>
    </xf>
    <xf numFmtId="2" fontId="8" fillId="8" borderId="2" xfId="1" applyNumberFormat="1" applyFont="1" applyFill="1" applyBorder="1" applyAlignment="1">
      <alignment horizontal="center" wrapText="1"/>
    </xf>
    <xf numFmtId="49" fontId="8" fillId="8" borderId="2" xfId="1" applyNumberFormat="1" applyFont="1" applyFill="1" applyBorder="1" applyAlignment="1">
      <alignment horizontal="center" wrapText="1"/>
    </xf>
    <xf numFmtId="0" fontId="2" fillId="4" borderId="3" xfId="1" applyFont="1" applyFill="1" applyBorder="1" applyAlignment="1">
      <alignment horizontal="center" wrapText="1"/>
    </xf>
    <xf numFmtId="0" fontId="5" fillId="4" borderId="1" xfId="1" applyFont="1" applyFill="1" applyBorder="1" applyAlignment="1">
      <alignment horizontal="center" wrapText="1"/>
    </xf>
    <xf numFmtId="2" fontId="5" fillId="4" borderId="2" xfId="1" applyNumberFormat="1" applyFont="1" applyFill="1" applyBorder="1" applyAlignment="1">
      <alignment horizontal="center" wrapText="1"/>
    </xf>
    <xf numFmtId="49" fontId="5" fillId="4" borderId="2" xfId="1" applyNumberFormat="1" applyFont="1" applyFill="1" applyBorder="1" applyAlignment="1">
      <alignment horizontal="center" wrapText="1"/>
    </xf>
    <xf numFmtId="2" fontId="2" fillId="4" borderId="2" xfId="1" applyNumberFormat="1" applyFont="1" applyFill="1" applyBorder="1" applyAlignment="1">
      <alignment horizontal="center" wrapText="1"/>
    </xf>
    <xf numFmtId="0" fontId="2" fillId="4" borderId="2" xfId="1" applyFont="1" applyFill="1" applyBorder="1" applyAlignment="1">
      <alignment horizontal="center" wrapText="1"/>
    </xf>
    <xf numFmtId="0" fontId="2" fillId="4" borderId="1" xfId="1" applyFont="1" applyFill="1" applyBorder="1" applyAlignment="1">
      <alignment horizontal="center" wrapText="1"/>
    </xf>
    <xf numFmtId="0" fontId="2" fillId="4" borderId="1" xfId="1" applyFont="1" applyFill="1" applyBorder="1" applyAlignment="1">
      <alignment horizontal="center" vertical="center" wrapText="1"/>
    </xf>
    <xf numFmtId="0" fontId="2" fillId="10" borderId="3" xfId="1" applyFont="1" applyFill="1" applyBorder="1" applyAlignment="1">
      <alignment horizontal="center" wrapText="1"/>
    </xf>
    <xf numFmtId="0" fontId="2" fillId="9" borderId="1" xfId="1" applyFont="1" applyFill="1" applyBorder="1" applyAlignment="1">
      <alignment horizontal="center" wrapText="1"/>
    </xf>
    <xf numFmtId="2" fontId="8" fillId="9" borderId="2" xfId="1" applyNumberFormat="1" applyFont="1" applyFill="1" applyBorder="1" applyAlignment="1">
      <alignment horizontal="center" wrapText="1"/>
    </xf>
    <xf numFmtId="49" fontId="8" fillId="9" borderId="2" xfId="1" applyNumberFormat="1" applyFont="1" applyFill="1" applyBorder="1" applyAlignment="1">
      <alignment horizontal="center" wrapText="1"/>
    </xf>
    <xf numFmtId="2" fontId="2" fillId="9" borderId="2" xfId="1" applyNumberFormat="1" applyFont="1" applyFill="1" applyBorder="1" applyAlignment="1">
      <alignment horizontal="center" wrapText="1"/>
    </xf>
    <xf numFmtId="0" fontId="2" fillId="9" borderId="2" xfId="1" applyFont="1" applyFill="1" applyBorder="1" applyAlignment="1">
      <alignment horizontal="center" wrapText="1"/>
    </xf>
    <xf numFmtId="0" fontId="11" fillId="0" borderId="0" xfId="1" applyFont="1" applyBorder="1" applyAlignment="1">
      <alignment vertical="center" wrapText="1"/>
    </xf>
    <xf numFmtId="0" fontId="2" fillId="0" borderId="0" xfId="1" applyFont="1" applyBorder="1" applyAlignment="1">
      <alignment vertical="center" wrapText="1"/>
    </xf>
    <xf numFmtId="0" fontId="2" fillId="0" borderId="0" xfId="1" applyFont="1" applyBorder="1" applyAlignment="1">
      <alignment horizontal="center" wrapText="1"/>
    </xf>
    <xf numFmtId="0" fontId="2" fillId="0" borderId="0" xfId="1" applyFont="1" applyFill="1" applyBorder="1" applyAlignment="1">
      <alignment vertical="center" wrapText="1"/>
    </xf>
    <xf numFmtId="0" fontId="11" fillId="12" borderId="3" xfId="1" applyFont="1" applyFill="1" applyBorder="1" applyAlignment="1">
      <alignment horizontal="center" vertical="center" wrapText="1"/>
    </xf>
    <xf numFmtId="0" fontId="2" fillId="12" borderId="3" xfId="1" applyFont="1" applyFill="1" applyBorder="1" applyAlignment="1">
      <alignment horizontal="center" vertical="center" wrapText="1"/>
    </xf>
    <xf numFmtId="2" fontId="2" fillId="2" borderId="3" xfId="1" applyNumberFormat="1" applyFont="1" applyFill="1" applyBorder="1" applyAlignment="1">
      <alignment horizontal="center" vertical="center" wrapText="1"/>
    </xf>
    <xf numFmtId="0" fontId="2" fillId="11" borderId="3"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13" borderId="3" xfId="1" applyFont="1" applyFill="1" applyBorder="1" applyAlignment="1">
      <alignment horizontal="center" wrapText="1"/>
    </xf>
    <xf numFmtId="0" fontId="2" fillId="13" borderId="3" xfId="1" applyNumberFormat="1" applyFont="1" applyFill="1" applyBorder="1" applyAlignment="1">
      <alignment horizontal="center" wrapText="1"/>
    </xf>
    <xf numFmtId="0" fontId="2" fillId="0" borderId="0" xfId="1" applyFont="1" applyFill="1" applyBorder="1" applyAlignment="1">
      <alignment horizontal="center" wrapText="1"/>
    </xf>
    <xf numFmtId="2" fontId="2" fillId="0" borderId="3" xfId="1" applyNumberFormat="1" applyFont="1" applyBorder="1" applyAlignment="1">
      <alignment horizontal="center" wrapText="1"/>
    </xf>
    <xf numFmtId="0" fontId="2" fillId="0" borderId="3" xfId="1" applyFont="1" applyFill="1" applyBorder="1" applyAlignment="1">
      <alignment horizontal="center" wrapText="1"/>
    </xf>
    <xf numFmtId="0" fontId="2" fillId="0" borderId="3" xfId="1" applyFont="1" applyFill="1" applyBorder="1" applyAlignment="1">
      <alignment horizontal="center" vertical="center" wrapText="1"/>
    </xf>
    <xf numFmtId="0" fontId="11" fillId="14" borderId="0" xfId="1" applyFont="1" applyFill="1" applyBorder="1" applyAlignment="1">
      <alignment vertical="center" wrapText="1"/>
    </xf>
    <xf numFmtId="0" fontId="2" fillId="14" borderId="0" xfId="1" applyFont="1" applyFill="1" applyBorder="1" applyAlignment="1">
      <alignment wrapText="1"/>
    </xf>
    <xf numFmtId="0" fontId="2" fillId="14" borderId="0" xfId="1" applyFont="1" applyFill="1" applyBorder="1" applyAlignment="1">
      <alignment vertical="center" wrapText="1"/>
    </xf>
    <xf numFmtId="0" fontId="2" fillId="14" borderId="3" xfId="1" applyFont="1" applyFill="1" applyBorder="1" applyAlignment="1">
      <alignment horizontal="center" vertical="center" wrapText="1"/>
    </xf>
    <xf numFmtId="0" fontId="11" fillId="0" borderId="0" xfId="1" applyFont="1" applyFill="1" applyBorder="1" applyAlignment="1">
      <alignment vertical="center" wrapText="1"/>
    </xf>
    <xf numFmtId="0" fontId="2" fillId="0" borderId="0" xfId="1" applyFont="1" applyBorder="1" applyAlignment="1">
      <alignment wrapText="1"/>
    </xf>
    <xf numFmtId="49" fontId="2" fillId="0" borderId="0" xfId="1" applyNumberFormat="1" applyFont="1" applyBorder="1" applyAlignment="1">
      <alignment horizontal="center" wrapText="1"/>
    </xf>
    <xf numFmtId="0" fontId="11" fillId="0" borderId="0" xfId="1" applyFont="1" applyFill="1" applyBorder="1" applyAlignment="1">
      <alignment horizontal="center" vertical="center" wrapText="1"/>
    </xf>
    <xf numFmtId="0" fontId="2" fillId="0" borderId="0" xfId="1" applyFont="1" applyBorder="1" applyAlignment="1">
      <alignment horizontal="center" vertical="center" wrapText="1"/>
    </xf>
    <xf numFmtId="0" fontId="8" fillId="0" borderId="0" xfId="1" applyFont="1" applyFill="1" applyBorder="1" applyAlignment="1">
      <alignment horizontal="center" vertical="center" wrapText="1"/>
    </xf>
    <xf numFmtId="0" fontId="8" fillId="0" borderId="0" xfId="1" applyFont="1" applyFill="1" applyBorder="1" applyAlignment="1">
      <alignment vertical="center" wrapText="1"/>
    </xf>
    <xf numFmtId="0" fontId="2" fillId="0" borderId="0" xfId="1" quotePrefix="1" applyFont="1" applyBorder="1" applyAlignment="1">
      <alignment vertical="center" wrapText="1"/>
    </xf>
    <xf numFmtId="0" fontId="2" fillId="2" borderId="3" xfId="1" applyFont="1" applyFill="1" applyBorder="1" applyAlignment="1">
      <alignment horizontal="center" vertical="center" wrapText="1"/>
    </xf>
    <xf numFmtId="0" fontId="2" fillId="3" borderId="13" xfId="1" applyFont="1" applyFill="1" applyBorder="1" applyAlignment="1">
      <alignment horizontal="center" vertical="center" wrapText="1"/>
    </xf>
    <xf numFmtId="0" fontId="2" fillId="11" borderId="3" xfId="1" applyFont="1" applyFill="1" applyBorder="1" applyAlignment="1">
      <alignment horizontal="center" vertical="center" wrapText="1"/>
    </xf>
    <xf numFmtId="49" fontId="2" fillId="0" borderId="3" xfId="1" applyNumberFormat="1" applyFont="1" applyFill="1" applyBorder="1" applyAlignment="1">
      <alignment horizontal="center" wrapText="1"/>
    </xf>
    <xf numFmtId="0" fontId="2" fillId="0" borderId="3" xfId="1" applyNumberFormat="1" applyFont="1" applyFill="1" applyBorder="1" applyAlignment="1">
      <alignment horizontal="center" wrapText="1"/>
    </xf>
    <xf numFmtId="0" fontId="2" fillId="2" borderId="3" xfId="1" applyFont="1" applyFill="1" applyBorder="1" applyAlignment="1">
      <alignment horizontal="center" vertical="center" wrapText="1"/>
    </xf>
    <xf numFmtId="0" fontId="2" fillId="0" borderId="0" xfId="1" applyFont="1" applyBorder="1" applyAlignment="1">
      <alignment horizontal="center" vertical="center" wrapText="1"/>
    </xf>
    <xf numFmtId="0" fontId="10" fillId="13" borderId="14" xfId="1" applyFont="1" applyFill="1" applyBorder="1" applyAlignment="1">
      <alignment horizontal="center" vertical="center" wrapText="1"/>
    </xf>
    <xf numFmtId="0" fontId="11" fillId="0" borderId="3" xfId="1" applyFont="1" applyBorder="1" applyAlignment="1">
      <alignment horizontal="center" vertical="center" wrapText="1"/>
    </xf>
    <xf numFmtId="0" fontId="3" fillId="9" borderId="1" xfId="1" applyFont="1" applyFill="1" applyBorder="1" applyAlignment="1">
      <alignment horizontal="center" vertical="center" wrapText="1"/>
    </xf>
    <xf numFmtId="0" fontId="3" fillId="9" borderId="4" xfId="1" applyFont="1" applyFill="1" applyBorder="1" applyAlignment="1">
      <alignment horizontal="center" vertical="center" wrapText="1"/>
    </xf>
    <xf numFmtId="0" fontId="3" fillId="9" borderId="6" xfId="1" applyFont="1" applyFill="1" applyBorder="1" applyAlignment="1">
      <alignment horizontal="center" vertical="center" wrapText="1"/>
    </xf>
    <xf numFmtId="0" fontId="3" fillId="9" borderId="7" xfId="1" applyFont="1" applyFill="1" applyBorder="1" applyAlignment="1">
      <alignment horizontal="center" vertical="center" wrapText="1"/>
    </xf>
    <xf numFmtId="0" fontId="2" fillId="9" borderId="4" xfId="1" applyFont="1" applyFill="1" applyBorder="1" applyAlignment="1">
      <alignment horizontal="center" vertical="center" wrapText="1"/>
    </xf>
    <xf numFmtId="0" fontId="2" fillId="9" borderId="6" xfId="1" applyFont="1" applyFill="1" applyBorder="1" applyAlignment="1">
      <alignment horizontal="center" vertical="center" wrapText="1"/>
    </xf>
    <xf numFmtId="0" fontId="2" fillId="9" borderId="7" xfId="1" applyFont="1" applyFill="1" applyBorder="1" applyAlignment="1">
      <alignment horizontal="center" vertical="center" wrapText="1"/>
    </xf>
    <xf numFmtId="0" fontId="7" fillId="9" borderId="1" xfId="1" applyFont="1" applyFill="1" applyBorder="1" applyAlignment="1">
      <alignment horizontal="center" vertical="center" wrapText="1"/>
    </xf>
    <xf numFmtId="0" fontId="7" fillId="9" borderId="4" xfId="1" applyFont="1" applyFill="1" applyBorder="1" applyAlignment="1">
      <alignment horizontal="center" vertical="center" wrapText="1"/>
    </xf>
    <xf numFmtId="0" fontId="7" fillId="9" borderId="6" xfId="1" applyFont="1" applyFill="1" applyBorder="1" applyAlignment="1">
      <alignment horizontal="center" vertical="center" wrapText="1"/>
    </xf>
    <xf numFmtId="0" fontId="7" fillId="9" borderId="7" xfId="1" applyFont="1" applyFill="1" applyBorder="1" applyAlignment="1">
      <alignment horizontal="center" vertical="center" wrapText="1"/>
    </xf>
    <xf numFmtId="0" fontId="2" fillId="10" borderId="3" xfId="1" applyFont="1" applyFill="1" applyBorder="1" applyAlignment="1">
      <alignment horizontal="center" wrapText="1"/>
    </xf>
    <xf numFmtId="0" fontId="2" fillId="9" borderId="3" xfId="1" applyFont="1" applyFill="1" applyBorder="1" applyAlignment="1">
      <alignment horizontal="center" vertical="top" wrapText="1"/>
    </xf>
    <xf numFmtId="0" fontId="3" fillId="4" borderId="1"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0" fontId="5" fillId="4" borderId="4" xfId="1" applyFont="1" applyFill="1" applyBorder="1" applyAlignment="1">
      <alignment horizontal="center" vertical="center" wrapText="1"/>
    </xf>
    <xf numFmtId="0" fontId="5" fillId="4" borderId="6" xfId="1" applyFont="1" applyFill="1" applyBorder="1" applyAlignment="1">
      <alignment horizontal="center" vertical="center" wrapText="1"/>
    </xf>
    <xf numFmtId="0" fontId="5" fillId="4" borderId="7" xfId="1" applyFont="1" applyFill="1" applyBorder="1" applyAlignment="1">
      <alignment horizontal="center" vertical="center" wrapText="1"/>
    </xf>
    <xf numFmtId="0" fontId="2" fillId="4" borderId="4" xfId="1" applyFont="1" applyFill="1" applyBorder="1" applyAlignment="1">
      <alignment horizontal="center" vertical="center" wrapText="1"/>
    </xf>
    <xf numFmtId="0" fontId="2" fillId="4" borderId="4" xfId="1" applyFont="1" applyFill="1" applyBorder="1" applyAlignment="1">
      <alignment horizontal="center" wrapText="1"/>
    </xf>
    <xf numFmtId="0" fontId="2" fillId="4" borderId="6" xfId="1" applyFont="1" applyFill="1" applyBorder="1" applyAlignment="1">
      <alignment horizontal="center" wrapText="1"/>
    </xf>
    <xf numFmtId="0" fontId="2" fillId="4" borderId="7" xfId="1" applyFont="1" applyFill="1" applyBorder="1" applyAlignment="1">
      <alignment horizontal="center" wrapText="1"/>
    </xf>
    <xf numFmtId="0" fontId="7" fillId="4" borderId="1" xfId="1" applyFont="1" applyFill="1" applyBorder="1" applyAlignment="1">
      <alignment horizontal="center" vertical="center" wrapText="1"/>
    </xf>
    <xf numFmtId="0" fontId="2" fillId="4" borderId="3" xfId="1" applyFont="1" applyFill="1" applyBorder="1" applyAlignment="1">
      <alignment horizontal="center" wrapText="1"/>
    </xf>
    <xf numFmtId="0" fontId="10" fillId="4" borderId="4" xfId="1" applyFont="1" applyFill="1" applyBorder="1" applyAlignment="1">
      <alignment horizontal="center" vertical="center" wrapText="1"/>
    </xf>
    <xf numFmtId="0" fontId="10" fillId="4" borderId="6" xfId="1" applyFont="1" applyFill="1" applyBorder="1" applyAlignment="1">
      <alignment horizontal="center" vertical="center" wrapText="1"/>
    </xf>
    <xf numFmtId="0" fontId="10" fillId="4" borderId="7" xfId="1" applyFont="1" applyFill="1" applyBorder="1" applyAlignment="1">
      <alignment horizontal="center" vertical="center" wrapText="1"/>
    </xf>
    <xf numFmtId="0" fontId="9" fillId="4" borderId="4" xfId="1" applyFont="1" applyFill="1" applyBorder="1" applyAlignment="1">
      <alignment horizontal="center" vertical="center" wrapText="1"/>
    </xf>
    <xf numFmtId="0" fontId="9" fillId="4" borderId="6" xfId="1" applyFont="1" applyFill="1" applyBorder="1" applyAlignment="1">
      <alignment horizontal="center" vertical="center" wrapText="1"/>
    </xf>
    <xf numFmtId="0" fontId="9" fillId="4" borderId="7"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3" fillId="8" borderId="1" xfId="1" applyFont="1" applyFill="1" applyBorder="1" applyAlignment="1">
      <alignment horizontal="center" vertical="center" wrapText="1"/>
    </xf>
    <xf numFmtId="0" fontId="2" fillId="8" borderId="4" xfId="1" applyFont="1" applyFill="1" applyBorder="1" applyAlignment="1">
      <alignment horizontal="center" vertical="center" wrapText="1"/>
    </xf>
    <xf numFmtId="0" fontId="2" fillId="8" borderId="6" xfId="1" applyFont="1" applyFill="1" applyBorder="1" applyAlignment="1">
      <alignment horizontal="center" vertical="center" wrapText="1"/>
    </xf>
    <xf numFmtId="0" fontId="2" fillId="8" borderId="7" xfId="1" applyFont="1" applyFill="1" applyBorder="1" applyAlignment="1">
      <alignment horizontal="center" vertical="center" wrapText="1"/>
    </xf>
    <xf numFmtId="0" fontId="5" fillId="8" borderId="4" xfId="1" applyFont="1" applyFill="1" applyBorder="1" applyAlignment="1">
      <alignment horizontal="center" vertical="center" wrapText="1"/>
    </xf>
    <xf numFmtId="0" fontId="5" fillId="8" borderId="6" xfId="1" applyFont="1" applyFill="1" applyBorder="1" applyAlignment="1">
      <alignment horizontal="center" vertical="center" wrapText="1"/>
    </xf>
    <xf numFmtId="0" fontId="5" fillId="8" borderId="7" xfId="1" applyFont="1" applyFill="1" applyBorder="1" applyAlignment="1">
      <alignment horizontal="center" vertical="center" wrapText="1"/>
    </xf>
    <xf numFmtId="0" fontId="2" fillId="4" borderId="10"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2" fillId="4" borderId="12" xfId="1" applyFont="1" applyFill="1" applyBorder="1" applyAlignment="1">
      <alignment horizontal="center" vertical="center" wrapText="1"/>
    </xf>
    <xf numFmtId="0" fontId="2" fillId="8" borderId="10" xfId="1" applyFont="1" applyFill="1" applyBorder="1" applyAlignment="1">
      <alignment horizontal="center" vertical="center" wrapText="1"/>
    </xf>
    <xf numFmtId="0" fontId="2" fillId="8" borderId="11" xfId="1" applyFont="1" applyFill="1" applyBorder="1" applyAlignment="1">
      <alignment horizontal="center" vertical="center" wrapText="1"/>
    </xf>
    <xf numFmtId="0" fontId="2" fillId="8" borderId="12"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2" fillId="8" borderId="4" xfId="1" applyFont="1" applyFill="1" applyBorder="1" applyAlignment="1">
      <alignment horizontal="center" wrapText="1"/>
    </xf>
    <xf numFmtId="0" fontId="2" fillId="8" borderId="6" xfId="1" applyFont="1" applyFill="1" applyBorder="1" applyAlignment="1">
      <alignment horizontal="center" wrapText="1"/>
    </xf>
    <xf numFmtId="0" fontId="2" fillId="8" borderId="7" xfId="1" applyFont="1" applyFill="1" applyBorder="1" applyAlignment="1">
      <alignment horizontal="center" wrapText="1"/>
    </xf>
    <xf numFmtId="0" fontId="9" fillId="8" borderId="4" xfId="1" applyFont="1" applyFill="1" applyBorder="1" applyAlignment="1">
      <alignment horizontal="center" vertical="center" wrapText="1"/>
    </xf>
    <xf numFmtId="0" fontId="9" fillId="8" borderId="6" xfId="1" applyFont="1" applyFill="1" applyBorder="1" applyAlignment="1">
      <alignment horizontal="center" vertical="center" wrapText="1"/>
    </xf>
    <xf numFmtId="0" fontId="9" fillId="8" borderId="7" xfId="1" applyFont="1" applyFill="1" applyBorder="1" applyAlignment="1">
      <alignment horizontal="center" vertical="center" wrapText="1"/>
    </xf>
    <xf numFmtId="0" fontId="2" fillId="8" borderId="3"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2" fillId="6" borderId="4" xfId="1" applyFont="1" applyFill="1" applyBorder="1" applyAlignment="1">
      <alignment horizontal="center" vertical="center" wrapText="1"/>
    </xf>
    <xf numFmtId="0" fontId="2" fillId="6" borderId="6" xfId="1" applyFont="1" applyFill="1" applyBorder="1" applyAlignment="1">
      <alignment horizontal="center" vertical="center" wrapText="1"/>
    </xf>
    <xf numFmtId="0" fontId="2" fillId="6" borderId="7" xfId="1" applyFont="1" applyFill="1" applyBorder="1" applyAlignment="1">
      <alignment horizontal="center" vertical="center" wrapText="1"/>
    </xf>
    <xf numFmtId="0" fontId="5" fillId="6" borderId="4" xfId="1" applyFont="1" applyFill="1" applyBorder="1" applyAlignment="1">
      <alignment horizontal="center" vertical="center" wrapText="1"/>
    </xf>
    <xf numFmtId="0" fontId="5" fillId="6" borderId="6" xfId="1" applyFont="1" applyFill="1" applyBorder="1" applyAlignment="1">
      <alignment horizontal="center" vertical="center" wrapText="1"/>
    </xf>
    <xf numFmtId="0" fontId="5" fillId="6" borderId="7" xfId="1" applyFont="1" applyFill="1" applyBorder="1" applyAlignment="1">
      <alignment horizontal="center" vertical="center" wrapText="1"/>
    </xf>
    <xf numFmtId="0" fontId="2" fillId="6" borderId="4" xfId="1" applyFont="1" applyFill="1" applyBorder="1" applyAlignment="1">
      <alignment horizontal="center" wrapText="1"/>
    </xf>
    <xf numFmtId="0" fontId="2" fillId="6" borderId="6" xfId="1" applyFont="1" applyFill="1" applyBorder="1" applyAlignment="1">
      <alignment horizontal="center" wrapText="1"/>
    </xf>
    <xf numFmtId="0" fontId="2" fillId="6" borderId="7" xfId="1" applyFont="1" applyFill="1" applyBorder="1" applyAlignment="1">
      <alignment horizontal="center" wrapText="1"/>
    </xf>
    <xf numFmtId="0" fontId="7" fillId="6" borderId="1" xfId="1" applyFont="1" applyFill="1" applyBorder="1" applyAlignment="1">
      <alignment horizontal="center" vertical="center" wrapText="1"/>
    </xf>
    <xf numFmtId="0" fontId="9" fillId="6" borderId="6" xfId="1" applyFont="1" applyFill="1" applyBorder="1" applyAlignment="1">
      <alignment horizontal="center" vertical="center" wrapText="1"/>
    </xf>
    <xf numFmtId="0" fontId="9" fillId="6" borderId="7" xfId="1" applyFont="1" applyFill="1" applyBorder="1" applyAlignment="1">
      <alignment horizontal="center" vertical="center" wrapText="1"/>
    </xf>
    <xf numFmtId="0" fontId="2" fillId="7" borderId="3" xfId="1" applyFont="1" applyFill="1" applyBorder="1" applyAlignment="1">
      <alignment horizontal="center" vertical="center" wrapText="1"/>
    </xf>
    <xf numFmtId="0" fontId="2" fillId="6" borderId="3" xfId="1" applyFont="1" applyFill="1" applyBorder="1" applyAlignment="1">
      <alignment horizontal="center" wrapText="1"/>
    </xf>
    <xf numFmtId="0" fontId="2" fillId="6" borderId="10" xfId="1" applyFont="1" applyFill="1" applyBorder="1" applyAlignment="1">
      <alignment horizontal="center" vertical="center" wrapText="1"/>
    </xf>
    <xf numFmtId="0" fontId="2" fillId="6" borderId="11" xfId="1" applyFont="1" applyFill="1" applyBorder="1" applyAlignment="1">
      <alignment horizontal="center" vertical="center" wrapText="1"/>
    </xf>
    <xf numFmtId="0" fontId="2" fillId="6" borderId="12"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 fillId="0" borderId="6" xfId="1" applyFont="1" applyFill="1" applyBorder="1" applyAlignment="1">
      <alignment horizontal="center" vertical="center" wrapText="1"/>
    </xf>
    <xf numFmtId="0" fontId="5" fillId="0" borderId="7" xfId="1" applyFont="1" applyFill="1" applyBorder="1" applyAlignment="1">
      <alignment horizontal="center" vertical="center" wrapText="1"/>
    </xf>
    <xf numFmtId="0" fontId="5" fillId="0" borderId="4"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center" vertical="center" wrapText="1"/>
    </xf>
    <xf numFmtId="0" fontId="2" fillId="0" borderId="4" xfId="1" applyFont="1" applyBorder="1" applyAlignment="1">
      <alignment horizontal="center" vertical="center" wrapText="1"/>
    </xf>
    <xf numFmtId="0" fontId="2" fillId="0" borderId="6" xfId="1" applyFont="1" applyBorder="1" applyAlignment="1">
      <alignment horizontal="center" vertical="center" wrapText="1"/>
    </xf>
    <xf numFmtId="0" fontId="2" fillId="0" borderId="7" xfId="1" applyFont="1" applyBorder="1" applyAlignment="1">
      <alignment horizontal="center" vertical="center" wrapText="1"/>
    </xf>
    <xf numFmtId="0" fontId="2" fillId="0" borderId="1"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8" fillId="0" borderId="1"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7" fillId="0" borderId="7"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7" xfId="1" applyFont="1" applyFill="1" applyBorder="1" applyAlignment="1">
      <alignment horizontal="center" vertical="center" wrapText="1"/>
    </xf>
    <xf numFmtId="0" fontId="2" fillId="11" borderId="13" xfId="1" applyFont="1" applyFill="1" applyBorder="1" applyAlignment="1">
      <alignment horizontal="center" vertical="center" wrapText="1"/>
    </xf>
    <xf numFmtId="0" fontId="2" fillId="11" borderId="14" xfId="1" applyFont="1" applyFill="1" applyBorder="1" applyAlignment="1">
      <alignment horizontal="center" vertical="center" wrapText="1"/>
    </xf>
    <xf numFmtId="0" fontId="2" fillId="11" borderId="15" xfId="1" applyFont="1" applyFill="1" applyBorder="1" applyAlignment="1">
      <alignment horizontal="center" vertical="center" wrapText="1"/>
    </xf>
    <xf numFmtId="0" fontId="2" fillId="3" borderId="13" xfId="1" applyFont="1" applyFill="1" applyBorder="1" applyAlignment="1">
      <alignment horizontal="center" vertical="center" wrapText="1"/>
    </xf>
    <xf numFmtId="0" fontId="2" fillId="3" borderId="14" xfId="1" applyFont="1" applyFill="1" applyBorder="1" applyAlignment="1">
      <alignment horizontal="center" vertical="center" wrapText="1"/>
    </xf>
    <xf numFmtId="0" fontId="2" fillId="3" borderId="15" xfId="1" applyFont="1" applyFill="1" applyBorder="1" applyAlignment="1">
      <alignment horizontal="center" vertical="center" wrapText="1"/>
    </xf>
    <xf numFmtId="0" fontId="2" fillId="2" borderId="0" xfId="1" applyFont="1" applyFill="1" applyAlignment="1">
      <alignment horizontal="center" vertical="center" wrapText="1"/>
    </xf>
    <xf numFmtId="0" fontId="2" fillId="0" borderId="0" xfId="1" applyFont="1" applyAlignment="1">
      <alignment horizontal="center" wrapText="1"/>
    </xf>
    <xf numFmtId="0" fontId="2" fillId="0" borderId="4" xfId="1" applyFont="1" applyBorder="1" applyAlignment="1">
      <alignment horizontal="center" vertical="center"/>
    </xf>
    <xf numFmtId="0" fontId="2" fillId="0" borderId="6" xfId="1" applyFont="1" applyBorder="1" applyAlignment="1">
      <alignment horizontal="center" vertical="center"/>
    </xf>
    <xf numFmtId="0" fontId="2" fillId="0" borderId="7" xfId="1" applyFont="1" applyBorder="1" applyAlignment="1">
      <alignment horizontal="center" vertical="center"/>
    </xf>
    <xf numFmtId="0" fontId="2" fillId="0" borderId="5" xfId="1" applyFont="1" applyFill="1" applyBorder="1" applyAlignment="1">
      <alignment horizontal="center" wrapText="1"/>
    </xf>
    <xf numFmtId="0" fontId="2" fillId="0" borderId="0" xfId="1" applyFont="1" applyFill="1" applyAlignment="1">
      <alignment horizontal="center" wrapText="1"/>
    </xf>
    <xf numFmtId="0" fontId="6" fillId="0" borderId="4" xfId="1" applyFont="1" applyBorder="1" applyAlignment="1">
      <alignment horizontal="center" vertical="center" wrapText="1"/>
    </xf>
    <xf numFmtId="0" fontId="6" fillId="0" borderId="6" xfId="1" applyFont="1" applyBorder="1" applyAlignment="1">
      <alignment horizontal="center" vertical="center" wrapText="1"/>
    </xf>
    <xf numFmtId="0" fontId="6" fillId="0" borderId="7" xfId="1" applyFont="1" applyBorder="1" applyAlignment="1">
      <alignment horizontal="center" vertical="center" wrapText="1"/>
    </xf>
  </cellXfs>
  <cellStyles count="2">
    <cellStyle name="Normal" xfId="0" builtinId="0"/>
    <cellStyle name="Normal 2" xfId="1"/>
  </cellStyles>
  <dxfs count="2">
    <dxf>
      <fill>
        <patternFill>
          <bgColor rgb="FFFF0000"/>
        </patternFill>
      </fill>
    </dxf>
    <dxf>
      <fill>
        <patternFill>
          <bgColor rgb="FFFF3300"/>
        </pattern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818"/>
  <sheetViews>
    <sheetView tabSelected="1" topLeftCell="A513" zoomScale="70" zoomScaleNormal="70" zoomScalePageLayoutView="135" workbookViewId="0">
      <selection activeCell="A149" sqref="A149:A156"/>
    </sheetView>
  </sheetViews>
  <sheetFormatPr defaultColWidth="10.33203125" defaultRowHeight="20.100000000000001" customHeight="1"/>
  <cols>
    <col min="1" max="1" width="27.44140625" style="2" customWidth="1"/>
    <col min="2" max="2" width="19.5546875" style="2" customWidth="1"/>
    <col min="3" max="3" width="15.44140625" style="2" customWidth="1"/>
    <col min="4" max="4" width="18.6640625" style="2" customWidth="1"/>
    <col min="5" max="5" width="12.109375" style="2" customWidth="1"/>
    <col min="6" max="6" width="21.109375" style="2" customWidth="1"/>
    <col min="7" max="8" width="15" style="2" customWidth="1"/>
    <col min="9" max="9" width="20.33203125" style="2" customWidth="1"/>
    <col min="10" max="10" width="16.109375" style="2" customWidth="1"/>
    <col min="11" max="11" width="15.109375" style="2" customWidth="1"/>
    <col min="12" max="1023" width="12.109375" style="2" customWidth="1"/>
    <col min="1024" max="1024" width="10.33203125" style="2" customWidth="1"/>
    <col min="1025" max="16384" width="10.33203125" style="2"/>
  </cols>
  <sheetData>
    <row r="2" spans="1:11" ht="48" customHeight="1">
      <c r="A2" s="1"/>
      <c r="B2" s="198" t="s">
        <v>0</v>
      </c>
      <c r="C2" s="198"/>
      <c r="D2" s="198"/>
      <c r="E2" s="198"/>
      <c r="F2" s="198"/>
      <c r="G2" s="198"/>
      <c r="H2" s="198"/>
      <c r="I2" s="198"/>
    </row>
    <row r="3" spans="1:11" ht="20.100000000000001" customHeight="1">
      <c r="J3" s="199"/>
      <c r="K3" s="199"/>
    </row>
    <row r="4" spans="1:11" ht="45.75" customHeight="1">
      <c r="A4" s="3" t="s">
        <v>1</v>
      </c>
      <c r="B4" s="3" t="s">
        <v>2</v>
      </c>
      <c r="C4" s="3" t="s">
        <v>3</v>
      </c>
      <c r="D4" s="3" t="s">
        <v>4</v>
      </c>
      <c r="E4" s="3" t="s">
        <v>5</v>
      </c>
      <c r="F4" s="4" t="s">
        <v>6</v>
      </c>
      <c r="G4" s="3" t="s">
        <v>7</v>
      </c>
      <c r="H4" s="5" t="s">
        <v>8</v>
      </c>
      <c r="I4" s="6" t="s">
        <v>9</v>
      </c>
      <c r="J4" s="7" t="s">
        <v>10</v>
      </c>
      <c r="K4" s="7" t="s">
        <v>11</v>
      </c>
    </row>
    <row r="5" spans="1:11" ht="20.100000000000001" customHeight="1">
      <c r="A5" s="200" t="s">
        <v>106</v>
      </c>
      <c r="B5" s="200"/>
      <c r="C5" s="178">
        <v>100</v>
      </c>
      <c r="D5" s="178">
        <v>2</v>
      </c>
      <c r="E5" s="178" t="str">
        <f>DEC2HEX(C5/D5+IF(MOD(C5,2)&gt;0,1,0),6)</f>
        <v>000032</v>
      </c>
      <c r="F5" s="8">
        <v>0</v>
      </c>
      <c r="G5" s="8" t="str">
        <f t="shared" ref="G5:G68" si="0">DEC2HEX(F5,3)</f>
        <v>000</v>
      </c>
      <c r="I5" s="132" t="s">
        <v>12</v>
      </c>
      <c r="J5" s="9" t="str">
        <f>DEC2HEX(20480 + QUOTIENT(F5,8)*8)</f>
        <v>5000</v>
      </c>
      <c r="K5" s="203"/>
    </row>
    <row r="6" spans="1:11" ht="20.100000000000001" customHeight="1">
      <c r="A6" s="201"/>
      <c r="B6" s="201"/>
      <c r="C6" s="179"/>
      <c r="D6" s="179"/>
      <c r="E6" s="179"/>
      <c r="F6" s="10">
        <v>1</v>
      </c>
      <c r="G6" s="10" t="str">
        <f t="shared" si="0"/>
        <v>001</v>
      </c>
      <c r="I6" s="132"/>
      <c r="K6" s="204"/>
    </row>
    <row r="7" spans="1:11" ht="20.100000000000001" customHeight="1">
      <c r="A7" s="201"/>
      <c r="B7" s="201"/>
      <c r="C7" s="179"/>
      <c r="D7" s="179"/>
      <c r="E7" s="179"/>
      <c r="F7" s="10">
        <v>2</v>
      </c>
      <c r="G7" s="10" t="str">
        <f t="shared" si="0"/>
        <v>002</v>
      </c>
      <c r="I7" s="132"/>
      <c r="K7" s="204"/>
    </row>
    <row r="8" spans="1:11" ht="20.100000000000001" customHeight="1">
      <c r="A8" s="201"/>
      <c r="B8" s="201"/>
      <c r="C8" s="179"/>
      <c r="D8" s="179"/>
      <c r="E8" s="179"/>
      <c r="F8" s="10">
        <v>3</v>
      </c>
      <c r="G8" s="10" t="str">
        <f t="shared" si="0"/>
        <v>003</v>
      </c>
      <c r="H8" s="11"/>
      <c r="I8" s="132"/>
      <c r="K8" s="204"/>
    </row>
    <row r="9" spans="1:11" ht="20.100000000000001" customHeight="1">
      <c r="A9" s="201"/>
      <c r="B9" s="201"/>
      <c r="C9" s="179"/>
      <c r="D9" s="179"/>
      <c r="E9" s="179"/>
      <c r="F9" s="10">
        <v>4</v>
      </c>
      <c r="G9" s="10" t="str">
        <f t="shared" si="0"/>
        <v>004</v>
      </c>
      <c r="H9" s="11"/>
      <c r="I9" s="132"/>
      <c r="K9" s="204"/>
    </row>
    <row r="10" spans="1:11" ht="20.100000000000001" customHeight="1">
      <c r="A10" s="201"/>
      <c r="B10" s="201"/>
      <c r="C10" s="179"/>
      <c r="D10" s="179"/>
      <c r="E10" s="179"/>
      <c r="F10" s="10">
        <v>5</v>
      </c>
      <c r="G10" s="10" t="str">
        <f t="shared" si="0"/>
        <v>005</v>
      </c>
      <c r="H10" s="12" t="str">
        <f>LEFT(E5, LEN(E5)-4)</f>
        <v>00</v>
      </c>
      <c r="I10" s="132"/>
      <c r="K10" s="204"/>
    </row>
    <row r="11" spans="1:11" ht="20.100000000000001" customHeight="1">
      <c r="A11" s="201"/>
      <c r="B11" s="201"/>
      <c r="C11" s="179"/>
      <c r="D11" s="179"/>
      <c r="E11" s="179"/>
      <c r="F11" s="10">
        <v>6</v>
      </c>
      <c r="G11" s="10" t="str">
        <f t="shared" si="0"/>
        <v>006</v>
      </c>
      <c r="H11" s="12" t="str">
        <f>MID(E5, 3,2)</f>
        <v>00</v>
      </c>
      <c r="I11" s="132"/>
      <c r="K11" s="204"/>
    </row>
    <row r="12" spans="1:11" ht="20.100000000000001" customHeight="1">
      <c r="A12" s="202"/>
      <c r="B12" s="202"/>
      <c r="C12" s="180"/>
      <c r="D12" s="180"/>
      <c r="E12" s="180"/>
      <c r="F12" s="10">
        <v>7</v>
      </c>
      <c r="G12" s="10" t="str">
        <f t="shared" si="0"/>
        <v>007</v>
      </c>
      <c r="H12" s="13" t="str">
        <f>RIGHT(E5,LEN(E5)-4)</f>
        <v>32</v>
      </c>
      <c r="I12" s="132"/>
      <c r="K12" s="204"/>
    </row>
    <row r="13" spans="1:11" ht="20.100000000000001" customHeight="1">
      <c r="A13" s="178"/>
      <c r="B13" s="178"/>
      <c r="C13" s="178">
        <v>200</v>
      </c>
      <c r="D13" s="178">
        <v>2</v>
      </c>
      <c r="E13" s="178" t="str">
        <f>DEC2HEX(C13/D13+IF(MOD(C13,2)&gt;0,1,0),6)</f>
        <v>000064</v>
      </c>
      <c r="F13" s="8">
        <v>8</v>
      </c>
      <c r="G13" s="8" t="str">
        <f t="shared" si="0"/>
        <v>008</v>
      </c>
      <c r="H13" s="14"/>
      <c r="I13" s="132"/>
      <c r="J13" s="9" t="str">
        <f>DEC2HEX(20480 + QUOTIENT(F13,8)*8)</f>
        <v>5008</v>
      </c>
      <c r="K13" s="204"/>
    </row>
    <row r="14" spans="1:11" ht="20.100000000000001" customHeight="1">
      <c r="A14" s="179"/>
      <c r="B14" s="179"/>
      <c r="C14" s="179"/>
      <c r="D14" s="179"/>
      <c r="E14" s="179"/>
      <c r="F14" s="10">
        <v>9</v>
      </c>
      <c r="G14" s="10" t="str">
        <f t="shared" si="0"/>
        <v>009</v>
      </c>
      <c r="H14" s="12"/>
      <c r="I14" s="132"/>
      <c r="K14" s="204"/>
    </row>
    <row r="15" spans="1:11" ht="20.100000000000001" customHeight="1">
      <c r="A15" s="179"/>
      <c r="B15" s="179"/>
      <c r="C15" s="179"/>
      <c r="D15" s="179"/>
      <c r="E15" s="179"/>
      <c r="F15" s="10">
        <v>10</v>
      </c>
      <c r="G15" s="10" t="str">
        <f t="shared" si="0"/>
        <v>00A</v>
      </c>
      <c r="H15" s="12"/>
      <c r="I15" s="132"/>
      <c r="K15" s="204"/>
    </row>
    <row r="16" spans="1:11" ht="20.100000000000001" customHeight="1">
      <c r="A16" s="179"/>
      <c r="B16" s="179"/>
      <c r="C16" s="179"/>
      <c r="D16" s="179"/>
      <c r="E16" s="179"/>
      <c r="F16" s="10">
        <v>11</v>
      </c>
      <c r="G16" s="10" t="str">
        <f t="shared" si="0"/>
        <v>00B</v>
      </c>
      <c r="H16" s="11"/>
      <c r="I16" s="132"/>
      <c r="K16" s="204"/>
    </row>
    <row r="17" spans="1:11" ht="20.100000000000001" customHeight="1">
      <c r="A17" s="179"/>
      <c r="B17" s="179"/>
      <c r="C17" s="179"/>
      <c r="D17" s="179"/>
      <c r="E17" s="179"/>
      <c r="F17" s="10">
        <v>12</v>
      </c>
      <c r="G17" s="10" t="str">
        <f t="shared" si="0"/>
        <v>00C</v>
      </c>
      <c r="H17" s="11"/>
      <c r="I17" s="132"/>
      <c r="K17" s="204"/>
    </row>
    <row r="18" spans="1:11" ht="20.100000000000001" customHeight="1">
      <c r="A18" s="179"/>
      <c r="B18" s="179"/>
      <c r="C18" s="179"/>
      <c r="D18" s="179"/>
      <c r="E18" s="179"/>
      <c r="F18" s="10">
        <v>13</v>
      </c>
      <c r="G18" s="10" t="str">
        <f t="shared" si="0"/>
        <v>00D</v>
      </c>
      <c r="H18" s="12" t="str">
        <f>LEFT(E13, LEN(E13)-4)</f>
        <v>00</v>
      </c>
      <c r="I18" s="132"/>
      <c r="K18" s="204"/>
    </row>
    <row r="19" spans="1:11" ht="20.100000000000001" customHeight="1">
      <c r="A19" s="179"/>
      <c r="B19" s="179"/>
      <c r="C19" s="179"/>
      <c r="D19" s="179"/>
      <c r="E19" s="179"/>
      <c r="F19" s="10">
        <v>14</v>
      </c>
      <c r="G19" s="10" t="str">
        <f t="shared" si="0"/>
        <v>00E</v>
      </c>
      <c r="H19" s="12" t="str">
        <f>MID(E13, 3,2)</f>
        <v>00</v>
      </c>
      <c r="I19" s="132"/>
      <c r="K19" s="204"/>
    </row>
    <row r="20" spans="1:11" ht="20.100000000000001" customHeight="1">
      <c r="A20" s="180"/>
      <c r="B20" s="180"/>
      <c r="C20" s="180"/>
      <c r="D20" s="180"/>
      <c r="E20" s="180"/>
      <c r="F20" s="10">
        <v>15</v>
      </c>
      <c r="G20" s="10" t="str">
        <f t="shared" si="0"/>
        <v>00F</v>
      </c>
      <c r="H20" s="13" t="str">
        <f>RIGHT(E13,LEN(E13)-4)</f>
        <v>64</v>
      </c>
      <c r="I20" s="132"/>
      <c r="K20" s="204"/>
    </row>
    <row r="21" spans="1:11" ht="20.100000000000001" customHeight="1">
      <c r="A21" s="178" t="s">
        <v>102</v>
      </c>
      <c r="B21" s="178"/>
      <c r="C21" s="178">
        <v>500</v>
      </c>
      <c r="D21" s="178">
        <v>2</v>
      </c>
      <c r="E21" s="178" t="str">
        <f>DEC2HEX(C21/D21+IF(MOD(C21,2)&gt;0,1,0),6)</f>
        <v>0000FA</v>
      </c>
      <c r="F21" s="8">
        <v>16</v>
      </c>
      <c r="G21" s="8" t="str">
        <f t="shared" si="0"/>
        <v>010</v>
      </c>
      <c r="H21" s="14"/>
      <c r="I21" s="132"/>
      <c r="J21" s="9" t="str">
        <f>DEC2HEX(20480 + QUOTIENT(F21,8)*8)</f>
        <v>5010</v>
      </c>
      <c r="K21" s="204"/>
    </row>
    <row r="22" spans="1:11" ht="20.100000000000001" customHeight="1">
      <c r="A22" s="179"/>
      <c r="B22" s="179"/>
      <c r="C22" s="179"/>
      <c r="D22" s="179"/>
      <c r="E22" s="179"/>
      <c r="F22" s="10">
        <v>17</v>
      </c>
      <c r="G22" s="10" t="str">
        <f t="shared" si="0"/>
        <v>011</v>
      </c>
      <c r="H22" s="12"/>
      <c r="I22" s="132"/>
      <c r="K22" s="204"/>
    </row>
    <row r="23" spans="1:11" ht="20.100000000000001" customHeight="1">
      <c r="A23" s="179"/>
      <c r="B23" s="179"/>
      <c r="C23" s="179"/>
      <c r="D23" s="179"/>
      <c r="E23" s="179"/>
      <c r="F23" s="10">
        <v>18</v>
      </c>
      <c r="G23" s="10" t="str">
        <f t="shared" si="0"/>
        <v>012</v>
      </c>
      <c r="H23" s="12"/>
      <c r="I23" s="132"/>
      <c r="K23" s="204"/>
    </row>
    <row r="24" spans="1:11" ht="20.100000000000001" customHeight="1">
      <c r="A24" s="179"/>
      <c r="B24" s="179"/>
      <c r="C24" s="179"/>
      <c r="D24" s="179"/>
      <c r="E24" s="179"/>
      <c r="F24" s="10">
        <v>19</v>
      </c>
      <c r="G24" s="10" t="str">
        <f t="shared" si="0"/>
        <v>013</v>
      </c>
      <c r="H24" s="11"/>
      <c r="I24" s="132"/>
      <c r="K24" s="204"/>
    </row>
    <row r="25" spans="1:11" ht="20.100000000000001" customHeight="1">
      <c r="A25" s="179"/>
      <c r="B25" s="179"/>
      <c r="C25" s="179"/>
      <c r="D25" s="179"/>
      <c r="E25" s="179"/>
      <c r="F25" s="10">
        <v>20</v>
      </c>
      <c r="G25" s="10" t="str">
        <f t="shared" si="0"/>
        <v>014</v>
      </c>
      <c r="H25" s="11"/>
      <c r="I25" s="132"/>
      <c r="K25" s="204"/>
    </row>
    <row r="26" spans="1:11" ht="20.100000000000001" customHeight="1">
      <c r="A26" s="179"/>
      <c r="B26" s="179"/>
      <c r="C26" s="179"/>
      <c r="D26" s="179"/>
      <c r="E26" s="179"/>
      <c r="F26" s="10">
        <v>21</v>
      </c>
      <c r="G26" s="10" t="str">
        <f t="shared" si="0"/>
        <v>015</v>
      </c>
      <c r="H26" s="12" t="str">
        <f>LEFT(E21, LEN(E21)-4)</f>
        <v>00</v>
      </c>
      <c r="I26" s="132"/>
      <c r="K26" s="204"/>
    </row>
    <row r="27" spans="1:11" ht="20.100000000000001" customHeight="1">
      <c r="A27" s="179"/>
      <c r="B27" s="179"/>
      <c r="C27" s="179"/>
      <c r="D27" s="179"/>
      <c r="E27" s="179"/>
      <c r="F27" s="10">
        <v>22</v>
      </c>
      <c r="G27" s="10" t="str">
        <f t="shared" si="0"/>
        <v>016</v>
      </c>
      <c r="H27" s="12" t="str">
        <f>MID(E21, 3,2)</f>
        <v>00</v>
      </c>
      <c r="I27" s="132"/>
      <c r="K27" s="204"/>
    </row>
    <row r="28" spans="1:11" ht="20.100000000000001" customHeight="1">
      <c r="A28" s="180"/>
      <c r="B28" s="180"/>
      <c r="C28" s="180"/>
      <c r="D28" s="180"/>
      <c r="E28" s="180"/>
      <c r="F28" s="10">
        <v>23</v>
      </c>
      <c r="G28" s="10" t="str">
        <f t="shared" si="0"/>
        <v>017</v>
      </c>
      <c r="H28" s="13" t="str">
        <f>RIGHT(E21,LEN(E21)-4)</f>
        <v>FA</v>
      </c>
      <c r="I28" s="132"/>
      <c r="K28" s="204"/>
    </row>
    <row r="29" spans="1:11" ht="20.100000000000001" customHeight="1">
      <c r="A29" s="175" t="s">
        <v>103</v>
      </c>
      <c r="B29" s="205"/>
      <c r="C29" s="175">
        <v>700</v>
      </c>
      <c r="D29" s="175">
        <v>2</v>
      </c>
      <c r="E29" s="178" t="str">
        <f>DEC2HEX(C29/D29+IF(MOD(C29,2)&gt;0,1,0),6)</f>
        <v>00015E</v>
      </c>
      <c r="F29" s="15">
        <v>24</v>
      </c>
      <c r="G29" s="15" t="str">
        <f t="shared" si="0"/>
        <v>018</v>
      </c>
      <c r="H29" s="16"/>
      <c r="I29" s="132"/>
      <c r="J29" s="9" t="str">
        <f>DEC2HEX(20480 + QUOTIENT(F29,8)*8)</f>
        <v>5018</v>
      </c>
      <c r="K29" s="204"/>
    </row>
    <row r="30" spans="1:11" ht="20.100000000000001" customHeight="1">
      <c r="A30" s="176"/>
      <c r="B30" s="206"/>
      <c r="C30" s="176"/>
      <c r="D30" s="176"/>
      <c r="E30" s="179"/>
      <c r="F30" s="17">
        <v>25</v>
      </c>
      <c r="G30" s="17" t="str">
        <f t="shared" si="0"/>
        <v>019</v>
      </c>
      <c r="H30" s="18"/>
      <c r="I30" s="132"/>
      <c r="K30" s="204"/>
    </row>
    <row r="31" spans="1:11" ht="20.100000000000001" customHeight="1">
      <c r="A31" s="176"/>
      <c r="B31" s="206"/>
      <c r="C31" s="176"/>
      <c r="D31" s="176"/>
      <c r="E31" s="179"/>
      <c r="F31" s="17">
        <v>26</v>
      </c>
      <c r="G31" s="17" t="str">
        <f t="shared" si="0"/>
        <v>01A</v>
      </c>
      <c r="H31" s="18"/>
      <c r="I31" s="132"/>
      <c r="K31" s="204"/>
    </row>
    <row r="32" spans="1:11" ht="20.100000000000001" customHeight="1">
      <c r="A32" s="176"/>
      <c r="B32" s="206"/>
      <c r="C32" s="176"/>
      <c r="D32" s="176"/>
      <c r="E32" s="179"/>
      <c r="F32" s="17">
        <v>27</v>
      </c>
      <c r="G32" s="17" t="str">
        <f t="shared" si="0"/>
        <v>01B</v>
      </c>
      <c r="H32" s="19"/>
      <c r="I32" s="132"/>
      <c r="K32" s="204"/>
    </row>
    <row r="33" spans="1:11" ht="20.100000000000001" customHeight="1">
      <c r="A33" s="176"/>
      <c r="B33" s="206"/>
      <c r="C33" s="176"/>
      <c r="D33" s="176"/>
      <c r="E33" s="179"/>
      <c r="F33" s="17">
        <v>28</v>
      </c>
      <c r="G33" s="17" t="str">
        <f t="shared" si="0"/>
        <v>01C</v>
      </c>
      <c r="H33" s="19"/>
      <c r="I33" s="132"/>
      <c r="K33" s="204"/>
    </row>
    <row r="34" spans="1:11" ht="20.100000000000001" customHeight="1">
      <c r="A34" s="176"/>
      <c r="B34" s="206"/>
      <c r="C34" s="176"/>
      <c r="D34" s="176"/>
      <c r="E34" s="179"/>
      <c r="F34" s="17">
        <v>29</v>
      </c>
      <c r="G34" s="17" t="str">
        <f t="shared" si="0"/>
        <v>01D</v>
      </c>
      <c r="H34" s="12" t="str">
        <f>LEFT(E29, LEN(E29)-4)</f>
        <v>00</v>
      </c>
      <c r="I34" s="132"/>
      <c r="K34" s="204"/>
    </row>
    <row r="35" spans="1:11" ht="20.100000000000001" customHeight="1">
      <c r="A35" s="176"/>
      <c r="B35" s="206"/>
      <c r="C35" s="176"/>
      <c r="D35" s="176"/>
      <c r="E35" s="179"/>
      <c r="F35" s="17">
        <v>30</v>
      </c>
      <c r="G35" s="17" t="str">
        <f t="shared" si="0"/>
        <v>01E</v>
      </c>
      <c r="H35" s="12" t="str">
        <f>MID(E29, 3,2)</f>
        <v>01</v>
      </c>
      <c r="I35" s="132"/>
      <c r="K35" s="204"/>
    </row>
    <row r="36" spans="1:11" ht="20.100000000000001" customHeight="1">
      <c r="A36" s="177"/>
      <c r="B36" s="207"/>
      <c r="C36" s="177"/>
      <c r="D36" s="177"/>
      <c r="E36" s="180"/>
      <c r="F36" s="17">
        <v>31</v>
      </c>
      <c r="G36" s="17" t="str">
        <f t="shared" si="0"/>
        <v>01F</v>
      </c>
      <c r="H36" s="13" t="str">
        <f>RIGHT(E29,LEN(E29)-4)</f>
        <v>5E</v>
      </c>
      <c r="I36" s="132"/>
      <c r="K36" s="204"/>
    </row>
    <row r="37" spans="1:11" ht="20.100000000000001" customHeight="1">
      <c r="A37" s="185" t="s">
        <v>102</v>
      </c>
      <c r="B37" s="186"/>
      <c r="C37" s="185">
        <v>1000</v>
      </c>
      <c r="D37" s="189">
        <v>2</v>
      </c>
      <c r="E37" s="178" t="str">
        <f>DEC2HEX(C37/D37+IF(MOD(C37,2)&gt;0,1,0),6)</f>
        <v>0001F4</v>
      </c>
      <c r="F37" s="20">
        <v>32</v>
      </c>
      <c r="G37" s="20" t="str">
        <f t="shared" si="0"/>
        <v>020</v>
      </c>
      <c r="H37" s="21"/>
      <c r="I37" s="132"/>
      <c r="J37" s="9" t="str">
        <f>DEC2HEX(20480 + QUOTIENT(F37,8)*8)</f>
        <v>5020</v>
      </c>
      <c r="K37" s="204"/>
    </row>
    <row r="38" spans="1:11" ht="20.100000000000001" customHeight="1">
      <c r="A38" s="185"/>
      <c r="B38" s="187"/>
      <c r="C38" s="185"/>
      <c r="D38" s="190"/>
      <c r="E38" s="179"/>
      <c r="F38" s="22">
        <v>33</v>
      </c>
      <c r="G38" s="22" t="str">
        <f t="shared" si="0"/>
        <v>021</v>
      </c>
      <c r="H38" s="23"/>
      <c r="I38" s="132"/>
      <c r="K38" s="204"/>
    </row>
    <row r="39" spans="1:11" ht="20.100000000000001" customHeight="1">
      <c r="A39" s="185"/>
      <c r="B39" s="187"/>
      <c r="C39" s="185"/>
      <c r="D39" s="190"/>
      <c r="E39" s="179"/>
      <c r="F39" s="22">
        <v>34</v>
      </c>
      <c r="G39" s="22" t="str">
        <f t="shared" si="0"/>
        <v>022</v>
      </c>
      <c r="H39" s="24"/>
      <c r="I39" s="132"/>
      <c r="K39" s="204"/>
    </row>
    <row r="40" spans="1:11" ht="20.100000000000001" customHeight="1">
      <c r="A40" s="185"/>
      <c r="B40" s="187"/>
      <c r="C40" s="185"/>
      <c r="D40" s="190"/>
      <c r="E40" s="179"/>
      <c r="F40" s="22">
        <v>35</v>
      </c>
      <c r="G40" s="22" t="str">
        <f t="shared" si="0"/>
        <v>023</v>
      </c>
      <c r="H40" s="19"/>
      <c r="I40" s="132"/>
      <c r="K40" s="204"/>
    </row>
    <row r="41" spans="1:11" ht="20.100000000000001" customHeight="1">
      <c r="A41" s="185"/>
      <c r="B41" s="187"/>
      <c r="C41" s="185"/>
      <c r="D41" s="190"/>
      <c r="E41" s="179"/>
      <c r="F41" s="22">
        <v>36</v>
      </c>
      <c r="G41" s="22" t="str">
        <f t="shared" si="0"/>
        <v>024</v>
      </c>
      <c r="H41" s="19"/>
      <c r="I41" s="132"/>
      <c r="K41" s="204"/>
    </row>
    <row r="42" spans="1:11" ht="20.100000000000001" customHeight="1">
      <c r="A42" s="185"/>
      <c r="B42" s="187"/>
      <c r="C42" s="185"/>
      <c r="D42" s="190"/>
      <c r="E42" s="179"/>
      <c r="F42" s="22">
        <v>37</v>
      </c>
      <c r="G42" s="22" t="str">
        <f t="shared" si="0"/>
        <v>025</v>
      </c>
      <c r="H42" s="12" t="str">
        <f>LEFT(E37, LEN(E37)-4)</f>
        <v>00</v>
      </c>
      <c r="I42" s="132"/>
      <c r="K42" s="204"/>
    </row>
    <row r="43" spans="1:11" ht="20.100000000000001" customHeight="1">
      <c r="A43" s="185"/>
      <c r="B43" s="187"/>
      <c r="C43" s="185"/>
      <c r="D43" s="190"/>
      <c r="E43" s="179"/>
      <c r="F43" s="22">
        <v>38</v>
      </c>
      <c r="G43" s="22" t="str">
        <f t="shared" si="0"/>
        <v>026</v>
      </c>
      <c r="H43" s="12" t="str">
        <f>MID(E37, 3,2)</f>
        <v>01</v>
      </c>
      <c r="I43" s="132"/>
      <c r="K43" s="204"/>
    </row>
    <row r="44" spans="1:11" ht="20.100000000000001" customHeight="1">
      <c r="A44" s="185"/>
      <c r="B44" s="188"/>
      <c r="C44" s="185"/>
      <c r="D44" s="191"/>
      <c r="E44" s="180"/>
      <c r="F44" s="22">
        <v>39</v>
      </c>
      <c r="G44" s="22" t="str">
        <f t="shared" si="0"/>
        <v>027</v>
      </c>
      <c r="H44" s="13" t="str">
        <f>RIGHT(E37,LEN(E37)-4)</f>
        <v>F4</v>
      </c>
      <c r="I44" s="132"/>
      <c r="K44" s="204"/>
    </row>
    <row r="45" spans="1:11" ht="20.100000000000001" customHeight="1">
      <c r="A45" s="181" t="s">
        <v>107</v>
      </c>
      <c r="B45" s="182"/>
      <c r="C45" s="181">
        <v>300</v>
      </c>
      <c r="D45" s="182">
        <v>2</v>
      </c>
      <c r="E45" s="178" t="str">
        <f>DEC2HEX(C45/D45+IF(MOD(C45,2)&gt;0,1,0),6)</f>
        <v>000096</v>
      </c>
      <c r="F45" s="8">
        <v>40</v>
      </c>
      <c r="G45" s="8" t="str">
        <f t="shared" si="0"/>
        <v>028</v>
      </c>
      <c r="H45" s="21"/>
      <c r="I45" s="132"/>
      <c r="J45" s="9" t="str">
        <f>DEC2HEX(20480 + QUOTIENT(F45,8)*8)</f>
        <v>5028</v>
      </c>
      <c r="K45" s="204"/>
    </row>
    <row r="46" spans="1:11" ht="20.100000000000001" customHeight="1">
      <c r="A46" s="181"/>
      <c r="B46" s="183"/>
      <c r="C46" s="181"/>
      <c r="D46" s="183"/>
      <c r="E46" s="179"/>
      <c r="F46" s="10">
        <v>41</v>
      </c>
      <c r="G46" s="10" t="str">
        <f t="shared" si="0"/>
        <v>029</v>
      </c>
      <c r="H46" s="23"/>
      <c r="I46" s="132"/>
      <c r="K46" s="204"/>
    </row>
    <row r="47" spans="1:11" ht="20.100000000000001" customHeight="1">
      <c r="A47" s="181"/>
      <c r="B47" s="183"/>
      <c r="C47" s="181"/>
      <c r="D47" s="183"/>
      <c r="E47" s="179"/>
      <c r="F47" s="10">
        <v>42</v>
      </c>
      <c r="G47" s="10" t="str">
        <f t="shared" si="0"/>
        <v>02A</v>
      </c>
      <c r="H47" s="24"/>
      <c r="I47" s="132"/>
      <c r="K47" s="204"/>
    </row>
    <row r="48" spans="1:11" ht="20.100000000000001" customHeight="1">
      <c r="A48" s="181"/>
      <c r="B48" s="183"/>
      <c r="C48" s="181"/>
      <c r="D48" s="183"/>
      <c r="E48" s="179"/>
      <c r="F48" s="10">
        <v>43</v>
      </c>
      <c r="G48" s="10" t="str">
        <f t="shared" si="0"/>
        <v>02B</v>
      </c>
      <c r="H48" s="19"/>
      <c r="I48" s="132"/>
      <c r="K48" s="204"/>
    </row>
    <row r="49" spans="1:11" ht="20.100000000000001" customHeight="1">
      <c r="A49" s="181"/>
      <c r="B49" s="183"/>
      <c r="C49" s="181"/>
      <c r="D49" s="183"/>
      <c r="E49" s="179"/>
      <c r="F49" s="10">
        <v>44</v>
      </c>
      <c r="G49" s="10" t="str">
        <f t="shared" si="0"/>
        <v>02C</v>
      </c>
      <c r="H49" s="19"/>
      <c r="I49" s="132"/>
      <c r="K49" s="204"/>
    </row>
    <row r="50" spans="1:11" ht="20.100000000000001" customHeight="1">
      <c r="A50" s="181"/>
      <c r="B50" s="183"/>
      <c r="C50" s="181"/>
      <c r="D50" s="183"/>
      <c r="E50" s="179"/>
      <c r="F50" s="10">
        <v>45</v>
      </c>
      <c r="G50" s="10" t="str">
        <f t="shared" si="0"/>
        <v>02D</v>
      </c>
      <c r="H50" s="12" t="str">
        <f>LEFT(E45, LEN(E45)-4)</f>
        <v>00</v>
      </c>
      <c r="I50" s="132"/>
      <c r="K50" s="204"/>
    </row>
    <row r="51" spans="1:11" ht="20.100000000000001" customHeight="1">
      <c r="A51" s="181"/>
      <c r="B51" s="183"/>
      <c r="C51" s="181"/>
      <c r="D51" s="183"/>
      <c r="E51" s="179"/>
      <c r="F51" s="10">
        <v>46</v>
      </c>
      <c r="G51" s="10" t="str">
        <f t="shared" si="0"/>
        <v>02E</v>
      </c>
      <c r="H51" s="12" t="str">
        <f>MID(E45, 3,2)</f>
        <v>00</v>
      </c>
      <c r="I51" s="132"/>
      <c r="K51" s="204"/>
    </row>
    <row r="52" spans="1:11" ht="20.100000000000001" customHeight="1">
      <c r="A52" s="181"/>
      <c r="B52" s="184"/>
      <c r="C52" s="181"/>
      <c r="D52" s="184"/>
      <c r="E52" s="180"/>
      <c r="F52" s="10">
        <v>47</v>
      </c>
      <c r="G52" s="10" t="str">
        <f t="shared" si="0"/>
        <v>02F</v>
      </c>
      <c r="H52" s="13" t="str">
        <f>RIGHT(E45,LEN(E45)-4)</f>
        <v>96</v>
      </c>
      <c r="I52" s="132"/>
      <c r="K52" s="204"/>
    </row>
    <row r="53" spans="1:11" ht="20.100000000000001" customHeight="1">
      <c r="A53" s="181"/>
      <c r="B53" s="182"/>
      <c r="C53" s="181">
        <v>400</v>
      </c>
      <c r="D53" s="182">
        <v>2</v>
      </c>
      <c r="E53" s="178" t="str">
        <f>DEC2HEX(C53/D53+IF(MOD(C53,2)&gt;0,1,0),6)</f>
        <v>0000C8</v>
      </c>
      <c r="F53" s="8">
        <v>48</v>
      </c>
      <c r="G53" s="8" t="str">
        <f t="shared" si="0"/>
        <v>030</v>
      </c>
      <c r="H53" s="21"/>
      <c r="I53" s="132"/>
      <c r="J53" s="9" t="str">
        <f>DEC2HEX(20480 + QUOTIENT(F53,8)*8)</f>
        <v>5030</v>
      </c>
      <c r="K53" s="204"/>
    </row>
    <row r="54" spans="1:11" ht="20.100000000000001" customHeight="1">
      <c r="A54" s="181"/>
      <c r="B54" s="183"/>
      <c r="C54" s="181"/>
      <c r="D54" s="183"/>
      <c r="E54" s="179"/>
      <c r="F54" s="10">
        <v>49</v>
      </c>
      <c r="G54" s="10" t="str">
        <f t="shared" si="0"/>
        <v>031</v>
      </c>
      <c r="H54" s="23"/>
      <c r="I54" s="132"/>
      <c r="K54" s="204"/>
    </row>
    <row r="55" spans="1:11" ht="20.100000000000001" customHeight="1">
      <c r="A55" s="181"/>
      <c r="B55" s="183"/>
      <c r="C55" s="181"/>
      <c r="D55" s="183"/>
      <c r="E55" s="179"/>
      <c r="F55" s="10">
        <v>50</v>
      </c>
      <c r="G55" s="10" t="str">
        <f t="shared" si="0"/>
        <v>032</v>
      </c>
      <c r="H55" s="24"/>
      <c r="I55" s="132"/>
      <c r="K55" s="204"/>
    </row>
    <row r="56" spans="1:11" ht="20.100000000000001" customHeight="1">
      <c r="A56" s="181"/>
      <c r="B56" s="183"/>
      <c r="C56" s="181"/>
      <c r="D56" s="183"/>
      <c r="E56" s="179"/>
      <c r="F56" s="10">
        <v>51</v>
      </c>
      <c r="G56" s="10" t="str">
        <f t="shared" si="0"/>
        <v>033</v>
      </c>
      <c r="H56" s="19"/>
      <c r="I56" s="132"/>
      <c r="K56" s="204"/>
    </row>
    <row r="57" spans="1:11" ht="20.100000000000001" customHeight="1">
      <c r="A57" s="181"/>
      <c r="B57" s="183"/>
      <c r="C57" s="181"/>
      <c r="D57" s="183"/>
      <c r="E57" s="179"/>
      <c r="F57" s="10">
        <v>52</v>
      </c>
      <c r="G57" s="10" t="str">
        <f t="shared" si="0"/>
        <v>034</v>
      </c>
      <c r="H57" s="19"/>
      <c r="I57" s="132"/>
      <c r="K57" s="204"/>
    </row>
    <row r="58" spans="1:11" ht="20.100000000000001" customHeight="1">
      <c r="A58" s="181"/>
      <c r="B58" s="183"/>
      <c r="C58" s="181"/>
      <c r="D58" s="183"/>
      <c r="E58" s="179"/>
      <c r="F58" s="10">
        <v>53</v>
      </c>
      <c r="G58" s="10" t="str">
        <f t="shared" si="0"/>
        <v>035</v>
      </c>
      <c r="H58" s="12" t="str">
        <f>LEFT(E53, LEN(E53)-4)</f>
        <v>00</v>
      </c>
      <c r="I58" s="132"/>
      <c r="K58" s="204"/>
    </row>
    <row r="59" spans="1:11" ht="20.100000000000001" customHeight="1">
      <c r="A59" s="181"/>
      <c r="B59" s="183"/>
      <c r="C59" s="181"/>
      <c r="D59" s="183"/>
      <c r="E59" s="179"/>
      <c r="F59" s="10">
        <v>54</v>
      </c>
      <c r="G59" s="10" t="str">
        <f t="shared" si="0"/>
        <v>036</v>
      </c>
      <c r="H59" s="12" t="str">
        <f>MID(E53, 3,2)</f>
        <v>00</v>
      </c>
      <c r="I59" s="132"/>
      <c r="K59" s="204"/>
    </row>
    <row r="60" spans="1:11" ht="20.100000000000001" customHeight="1">
      <c r="A60" s="181"/>
      <c r="B60" s="184"/>
      <c r="C60" s="181"/>
      <c r="D60" s="184"/>
      <c r="E60" s="180"/>
      <c r="F60" s="10">
        <v>55</v>
      </c>
      <c r="G60" s="10" t="str">
        <f t="shared" si="0"/>
        <v>037</v>
      </c>
      <c r="H60" s="13" t="str">
        <f>RIGHT(E53,LEN(E53)-4)</f>
        <v>C8</v>
      </c>
      <c r="I60" s="132"/>
      <c r="K60" s="204"/>
    </row>
    <row r="61" spans="1:11" ht="20.100000000000001" customHeight="1">
      <c r="A61" s="181"/>
      <c r="B61" s="182"/>
      <c r="C61" s="181">
        <v>2000</v>
      </c>
      <c r="D61" s="182">
        <v>2</v>
      </c>
      <c r="E61" s="178" t="str">
        <f>DEC2HEX(C61/D61+IF(MOD(C61,2)&gt;0,1,0),6)</f>
        <v>0003E8</v>
      </c>
      <c r="F61" s="8">
        <v>56</v>
      </c>
      <c r="G61" s="8" t="str">
        <f t="shared" si="0"/>
        <v>038</v>
      </c>
      <c r="H61" s="21"/>
      <c r="I61" s="132"/>
      <c r="J61" s="9" t="str">
        <f>DEC2HEX(20480 + QUOTIENT(F61,8)*8)</f>
        <v>5038</v>
      </c>
      <c r="K61" s="204"/>
    </row>
    <row r="62" spans="1:11" ht="20.100000000000001" customHeight="1">
      <c r="A62" s="181"/>
      <c r="B62" s="183"/>
      <c r="C62" s="181"/>
      <c r="D62" s="183"/>
      <c r="E62" s="179"/>
      <c r="F62" s="10">
        <v>57</v>
      </c>
      <c r="G62" s="10" t="str">
        <f t="shared" si="0"/>
        <v>039</v>
      </c>
      <c r="H62" s="23"/>
      <c r="I62" s="132"/>
      <c r="K62" s="204"/>
    </row>
    <row r="63" spans="1:11" ht="20.100000000000001" customHeight="1">
      <c r="A63" s="181"/>
      <c r="B63" s="183"/>
      <c r="C63" s="181"/>
      <c r="D63" s="183"/>
      <c r="E63" s="179"/>
      <c r="F63" s="10">
        <v>58</v>
      </c>
      <c r="G63" s="10" t="str">
        <f t="shared" si="0"/>
        <v>03A</v>
      </c>
      <c r="H63" s="24"/>
      <c r="I63" s="132"/>
      <c r="K63" s="204"/>
    </row>
    <row r="64" spans="1:11" ht="20.100000000000001" customHeight="1">
      <c r="A64" s="181"/>
      <c r="B64" s="183"/>
      <c r="C64" s="181"/>
      <c r="D64" s="183"/>
      <c r="E64" s="179"/>
      <c r="F64" s="10">
        <v>59</v>
      </c>
      <c r="G64" s="10" t="str">
        <f t="shared" si="0"/>
        <v>03B</v>
      </c>
      <c r="H64" s="19"/>
      <c r="I64" s="132"/>
      <c r="K64" s="204"/>
    </row>
    <row r="65" spans="1:11" ht="20.100000000000001" customHeight="1">
      <c r="A65" s="181"/>
      <c r="B65" s="183"/>
      <c r="C65" s="181"/>
      <c r="D65" s="183"/>
      <c r="E65" s="179"/>
      <c r="F65" s="10">
        <v>60</v>
      </c>
      <c r="G65" s="10" t="str">
        <f t="shared" si="0"/>
        <v>03C</v>
      </c>
      <c r="H65" s="19"/>
      <c r="I65" s="132"/>
      <c r="K65" s="204"/>
    </row>
    <row r="66" spans="1:11" ht="20.100000000000001" customHeight="1">
      <c r="A66" s="181"/>
      <c r="B66" s="183"/>
      <c r="C66" s="181"/>
      <c r="D66" s="183"/>
      <c r="E66" s="179"/>
      <c r="F66" s="10">
        <v>61</v>
      </c>
      <c r="G66" s="10" t="str">
        <f t="shared" si="0"/>
        <v>03D</v>
      </c>
      <c r="H66" s="12" t="str">
        <f>LEFT(E61, LEN(E61)-4)</f>
        <v>00</v>
      </c>
      <c r="I66" s="132"/>
      <c r="K66" s="204"/>
    </row>
    <row r="67" spans="1:11" ht="20.100000000000001" customHeight="1">
      <c r="A67" s="181"/>
      <c r="B67" s="183"/>
      <c r="C67" s="181"/>
      <c r="D67" s="183"/>
      <c r="E67" s="179"/>
      <c r="F67" s="10">
        <v>62</v>
      </c>
      <c r="G67" s="10" t="str">
        <f t="shared" si="0"/>
        <v>03E</v>
      </c>
      <c r="H67" s="12" t="str">
        <f>MID(E61, 3,2)</f>
        <v>03</v>
      </c>
      <c r="I67" s="132"/>
      <c r="K67" s="204"/>
    </row>
    <row r="68" spans="1:11" ht="20.100000000000001" customHeight="1">
      <c r="A68" s="181"/>
      <c r="B68" s="184"/>
      <c r="C68" s="181"/>
      <c r="D68" s="184"/>
      <c r="E68" s="180"/>
      <c r="F68" s="10">
        <v>63</v>
      </c>
      <c r="G68" s="10" t="str">
        <f t="shared" si="0"/>
        <v>03F</v>
      </c>
      <c r="H68" s="13" t="str">
        <f>RIGHT(E61,LEN(E61)-4)</f>
        <v>E8</v>
      </c>
      <c r="I68" s="132"/>
      <c r="K68" s="204"/>
    </row>
    <row r="69" spans="1:11" ht="20.100000000000001" customHeight="1">
      <c r="A69" s="181"/>
      <c r="B69" s="182"/>
      <c r="C69" s="181">
        <v>3000</v>
      </c>
      <c r="D69" s="182">
        <v>2</v>
      </c>
      <c r="E69" s="178" t="str">
        <f>DEC2HEX(C69/D69+IF(MOD(C69,2)&gt;0,1,0),6)</f>
        <v>0005DC</v>
      </c>
      <c r="F69" s="8">
        <v>64</v>
      </c>
      <c r="G69" s="8" t="str">
        <f t="shared" ref="G69:G132" si="1">DEC2HEX(F69,3)</f>
        <v>040</v>
      </c>
      <c r="H69" s="21"/>
      <c r="I69" s="132"/>
      <c r="J69" s="9" t="str">
        <f>DEC2HEX(20480 + QUOTIENT(F69,8)*8)</f>
        <v>5040</v>
      </c>
      <c r="K69" s="204"/>
    </row>
    <row r="70" spans="1:11" ht="20.100000000000001" customHeight="1">
      <c r="A70" s="181"/>
      <c r="B70" s="183"/>
      <c r="C70" s="181"/>
      <c r="D70" s="183"/>
      <c r="E70" s="179"/>
      <c r="F70" s="10">
        <v>65</v>
      </c>
      <c r="G70" s="10" t="str">
        <f t="shared" si="1"/>
        <v>041</v>
      </c>
      <c r="H70" s="23"/>
      <c r="I70" s="132"/>
      <c r="K70" s="204"/>
    </row>
    <row r="71" spans="1:11" ht="20.100000000000001" customHeight="1">
      <c r="A71" s="181"/>
      <c r="B71" s="183"/>
      <c r="C71" s="181"/>
      <c r="D71" s="183"/>
      <c r="E71" s="179"/>
      <c r="F71" s="10">
        <v>66</v>
      </c>
      <c r="G71" s="10" t="str">
        <f t="shared" si="1"/>
        <v>042</v>
      </c>
      <c r="H71" s="24"/>
      <c r="I71" s="132"/>
      <c r="K71" s="204"/>
    </row>
    <row r="72" spans="1:11" ht="20.100000000000001" customHeight="1">
      <c r="A72" s="181"/>
      <c r="B72" s="183"/>
      <c r="C72" s="181"/>
      <c r="D72" s="183"/>
      <c r="E72" s="179"/>
      <c r="F72" s="10">
        <v>67</v>
      </c>
      <c r="G72" s="10" t="str">
        <f t="shared" si="1"/>
        <v>043</v>
      </c>
      <c r="H72" s="19"/>
      <c r="I72" s="132"/>
      <c r="K72" s="204"/>
    </row>
    <row r="73" spans="1:11" ht="20.100000000000001" customHeight="1">
      <c r="A73" s="181"/>
      <c r="B73" s="183"/>
      <c r="C73" s="181"/>
      <c r="D73" s="183"/>
      <c r="E73" s="179"/>
      <c r="F73" s="10">
        <v>68</v>
      </c>
      <c r="G73" s="10" t="str">
        <f t="shared" si="1"/>
        <v>044</v>
      </c>
      <c r="H73" s="19"/>
      <c r="I73" s="132"/>
      <c r="K73" s="204"/>
    </row>
    <row r="74" spans="1:11" ht="20.100000000000001" customHeight="1">
      <c r="A74" s="181"/>
      <c r="B74" s="183"/>
      <c r="C74" s="181"/>
      <c r="D74" s="183"/>
      <c r="E74" s="179"/>
      <c r="F74" s="10">
        <v>69</v>
      </c>
      <c r="G74" s="10" t="str">
        <f t="shared" si="1"/>
        <v>045</v>
      </c>
      <c r="H74" s="12" t="str">
        <f>LEFT(E69, LEN(E69)-4)</f>
        <v>00</v>
      </c>
      <c r="I74" s="132"/>
      <c r="K74" s="204"/>
    </row>
    <row r="75" spans="1:11" ht="20.100000000000001" customHeight="1">
      <c r="A75" s="181"/>
      <c r="B75" s="183"/>
      <c r="C75" s="181"/>
      <c r="D75" s="183"/>
      <c r="E75" s="179"/>
      <c r="F75" s="10">
        <v>70</v>
      </c>
      <c r="G75" s="10" t="str">
        <f t="shared" si="1"/>
        <v>046</v>
      </c>
      <c r="H75" s="12" t="str">
        <f>MID(E69, 3,2)</f>
        <v>05</v>
      </c>
      <c r="I75" s="132"/>
      <c r="K75" s="204"/>
    </row>
    <row r="76" spans="1:11" ht="20.100000000000001" customHeight="1">
      <c r="A76" s="181"/>
      <c r="B76" s="184"/>
      <c r="C76" s="181"/>
      <c r="D76" s="184"/>
      <c r="E76" s="180"/>
      <c r="F76" s="10">
        <v>71</v>
      </c>
      <c r="G76" s="10" t="str">
        <f t="shared" si="1"/>
        <v>047</v>
      </c>
      <c r="H76" s="13" t="str">
        <f>RIGHT(E69,LEN(E69)-4)</f>
        <v>DC</v>
      </c>
      <c r="I76" s="132"/>
      <c r="K76" s="204"/>
    </row>
    <row r="77" spans="1:11" ht="20.100000000000001" customHeight="1">
      <c r="A77" s="181" t="s">
        <v>109</v>
      </c>
      <c r="B77" s="182"/>
      <c r="C77" s="181">
        <v>10000</v>
      </c>
      <c r="D77" s="182">
        <v>2</v>
      </c>
      <c r="E77" s="178" t="str">
        <f>DEC2HEX(C77/D77+IF(MOD(C77,2)&gt;0,1,0),6)</f>
        <v>001388</v>
      </c>
      <c r="F77" s="8">
        <v>72</v>
      </c>
      <c r="G77" s="8" t="str">
        <f t="shared" si="1"/>
        <v>048</v>
      </c>
      <c r="H77" s="21"/>
      <c r="I77" s="132"/>
      <c r="J77" s="9" t="str">
        <f>DEC2HEX(20480 + QUOTIENT(F77,8)*8)</f>
        <v>5048</v>
      </c>
      <c r="K77" s="204"/>
    </row>
    <row r="78" spans="1:11" ht="20.100000000000001" customHeight="1">
      <c r="A78" s="181"/>
      <c r="B78" s="183"/>
      <c r="C78" s="181"/>
      <c r="D78" s="183"/>
      <c r="E78" s="179"/>
      <c r="F78" s="10">
        <v>73</v>
      </c>
      <c r="G78" s="10" t="str">
        <f t="shared" si="1"/>
        <v>049</v>
      </c>
      <c r="H78" s="23"/>
      <c r="I78" s="132"/>
      <c r="K78" s="204"/>
    </row>
    <row r="79" spans="1:11" ht="20.100000000000001" customHeight="1">
      <c r="A79" s="181"/>
      <c r="B79" s="183"/>
      <c r="C79" s="181"/>
      <c r="D79" s="183"/>
      <c r="E79" s="179"/>
      <c r="F79" s="10">
        <v>74</v>
      </c>
      <c r="G79" s="10" t="str">
        <f t="shared" si="1"/>
        <v>04A</v>
      </c>
      <c r="H79" s="24"/>
      <c r="I79" s="132"/>
      <c r="K79" s="204"/>
    </row>
    <row r="80" spans="1:11" ht="20.100000000000001" customHeight="1">
      <c r="A80" s="181"/>
      <c r="B80" s="183"/>
      <c r="C80" s="181"/>
      <c r="D80" s="183"/>
      <c r="E80" s="179"/>
      <c r="F80" s="10">
        <v>75</v>
      </c>
      <c r="G80" s="10" t="str">
        <f t="shared" si="1"/>
        <v>04B</v>
      </c>
      <c r="H80" s="19"/>
      <c r="I80" s="132"/>
      <c r="K80" s="204"/>
    </row>
    <row r="81" spans="1:11" ht="20.100000000000001" customHeight="1">
      <c r="A81" s="181"/>
      <c r="B81" s="183"/>
      <c r="C81" s="181"/>
      <c r="D81" s="183"/>
      <c r="E81" s="179"/>
      <c r="F81" s="10">
        <v>76</v>
      </c>
      <c r="G81" s="10" t="str">
        <f t="shared" si="1"/>
        <v>04C</v>
      </c>
      <c r="H81" s="19"/>
      <c r="I81" s="132"/>
      <c r="K81" s="204"/>
    </row>
    <row r="82" spans="1:11" ht="20.100000000000001" customHeight="1">
      <c r="A82" s="181"/>
      <c r="B82" s="183"/>
      <c r="C82" s="181"/>
      <c r="D82" s="183"/>
      <c r="E82" s="179"/>
      <c r="F82" s="10">
        <v>77</v>
      </c>
      <c r="G82" s="10" t="str">
        <f t="shared" si="1"/>
        <v>04D</v>
      </c>
      <c r="H82" s="12" t="str">
        <f>LEFT(E77, LEN(E77)-4)</f>
        <v>00</v>
      </c>
      <c r="I82" s="132"/>
      <c r="K82" s="204"/>
    </row>
    <row r="83" spans="1:11" ht="20.100000000000001" customHeight="1">
      <c r="A83" s="181"/>
      <c r="B83" s="183"/>
      <c r="C83" s="181"/>
      <c r="D83" s="183"/>
      <c r="E83" s="179"/>
      <c r="F83" s="10">
        <v>78</v>
      </c>
      <c r="G83" s="10" t="str">
        <f t="shared" si="1"/>
        <v>04E</v>
      </c>
      <c r="H83" s="12" t="str">
        <f>MID(E77, 3,2)</f>
        <v>13</v>
      </c>
      <c r="I83" s="132"/>
      <c r="K83" s="204"/>
    </row>
    <row r="84" spans="1:11" ht="20.100000000000001" customHeight="1">
      <c r="A84" s="181"/>
      <c r="B84" s="184"/>
      <c r="C84" s="181"/>
      <c r="D84" s="184"/>
      <c r="E84" s="180"/>
      <c r="F84" s="10">
        <v>79</v>
      </c>
      <c r="G84" s="10" t="str">
        <f t="shared" si="1"/>
        <v>04F</v>
      </c>
      <c r="H84" s="13" t="str">
        <f>RIGHT(E77,LEN(E77)-4)</f>
        <v>88</v>
      </c>
      <c r="I84" s="132"/>
      <c r="K84" s="204"/>
    </row>
    <row r="85" spans="1:11" ht="20.100000000000001" customHeight="1">
      <c r="A85" s="175"/>
      <c r="B85" s="175"/>
      <c r="C85" s="175">
        <v>5000</v>
      </c>
      <c r="D85" s="175">
        <v>2</v>
      </c>
      <c r="E85" s="178" t="str">
        <f>DEC2HEX(C85/D85+IF(MOD(C85,2)&gt;0,1,0),6)</f>
        <v>0009C4</v>
      </c>
      <c r="F85" s="15">
        <v>80</v>
      </c>
      <c r="G85" s="15" t="str">
        <f t="shared" si="1"/>
        <v>050</v>
      </c>
      <c r="H85" s="16"/>
      <c r="I85" s="132"/>
      <c r="J85" s="9" t="str">
        <f>DEC2HEX(20480 + QUOTIENT(F85,8)*8)</f>
        <v>5050</v>
      </c>
      <c r="K85" s="204"/>
    </row>
    <row r="86" spans="1:11" ht="20.100000000000001" customHeight="1">
      <c r="A86" s="176"/>
      <c r="B86" s="176"/>
      <c r="C86" s="176"/>
      <c r="D86" s="176"/>
      <c r="E86" s="179"/>
      <c r="F86" s="17">
        <v>81</v>
      </c>
      <c r="G86" s="17" t="str">
        <f t="shared" si="1"/>
        <v>051</v>
      </c>
      <c r="H86" s="18"/>
      <c r="I86" s="132"/>
      <c r="K86" s="204"/>
    </row>
    <row r="87" spans="1:11" ht="20.100000000000001" customHeight="1">
      <c r="A87" s="176"/>
      <c r="B87" s="176"/>
      <c r="C87" s="176"/>
      <c r="D87" s="176"/>
      <c r="E87" s="179"/>
      <c r="F87" s="17">
        <v>82</v>
      </c>
      <c r="G87" s="17" t="str">
        <f t="shared" si="1"/>
        <v>052</v>
      </c>
      <c r="H87" s="18"/>
      <c r="I87" s="132"/>
      <c r="K87" s="204"/>
    </row>
    <row r="88" spans="1:11" ht="20.100000000000001" customHeight="1">
      <c r="A88" s="176"/>
      <c r="B88" s="176"/>
      <c r="C88" s="176"/>
      <c r="D88" s="176"/>
      <c r="E88" s="179"/>
      <c r="F88" s="17">
        <v>83</v>
      </c>
      <c r="G88" s="17" t="str">
        <f t="shared" si="1"/>
        <v>053</v>
      </c>
      <c r="H88" s="19"/>
      <c r="I88" s="132"/>
      <c r="K88" s="204"/>
    </row>
    <row r="89" spans="1:11" ht="20.100000000000001" customHeight="1">
      <c r="A89" s="176"/>
      <c r="B89" s="176"/>
      <c r="C89" s="176"/>
      <c r="D89" s="176"/>
      <c r="E89" s="179"/>
      <c r="F89" s="17">
        <v>84</v>
      </c>
      <c r="G89" s="17" t="str">
        <f t="shared" si="1"/>
        <v>054</v>
      </c>
      <c r="H89" s="19"/>
      <c r="I89" s="132"/>
      <c r="K89" s="204"/>
    </row>
    <row r="90" spans="1:11" ht="20.100000000000001" customHeight="1">
      <c r="A90" s="176"/>
      <c r="B90" s="176"/>
      <c r="C90" s="176"/>
      <c r="D90" s="176"/>
      <c r="E90" s="179"/>
      <c r="F90" s="17">
        <v>85</v>
      </c>
      <c r="G90" s="17" t="str">
        <f t="shared" si="1"/>
        <v>055</v>
      </c>
      <c r="H90" s="12" t="str">
        <f>LEFT(E85, LEN(E85)-4)</f>
        <v>00</v>
      </c>
      <c r="I90" s="132"/>
      <c r="K90" s="204"/>
    </row>
    <row r="91" spans="1:11" ht="20.100000000000001" customHeight="1">
      <c r="A91" s="176"/>
      <c r="B91" s="176"/>
      <c r="C91" s="176"/>
      <c r="D91" s="176"/>
      <c r="E91" s="179"/>
      <c r="F91" s="17">
        <v>86</v>
      </c>
      <c r="G91" s="17" t="str">
        <f t="shared" si="1"/>
        <v>056</v>
      </c>
      <c r="H91" s="12" t="str">
        <f>MID(E85, 3,2)</f>
        <v>09</v>
      </c>
      <c r="I91" s="132"/>
      <c r="K91" s="204"/>
    </row>
    <row r="92" spans="1:11" ht="20.100000000000001" customHeight="1">
      <c r="A92" s="177"/>
      <c r="B92" s="177"/>
      <c r="C92" s="177"/>
      <c r="D92" s="177"/>
      <c r="E92" s="180"/>
      <c r="F92" s="17">
        <v>87</v>
      </c>
      <c r="G92" s="17" t="str">
        <f t="shared" si="1"/>
        <v>057</v>
      </c>
      <c r="H92" s="13" t="str">
        <f>RIGHT(E85,LEN(E85)-4)</f>
        <v>C4</v>
      </c>
      <c r="I92" s="132"/>
      <c r="K92" s="204"/>
    </row>
    <row r="93" spans="1:11" ht="20.100000000000001" customHeight="1">
      <c r="A93" s="172" t="s">
        <v>104</v>
      </c>
      <c r="B93" s="175"/>
      <c r="C93" s="175">
        <v>30000</v>
      </c>
      <c r="D93" s="175">
        <v>2</v>
      </c>
      <c r="E93" s="178" t="str">
        <f>DEC2HEX(C93/D93+IF(MOD(C93,2)&gt;0,1,0),6)</f>
        <v>003A98</v>
      </c>
      <c r="F93" s="15">
        <v>88</v>
      </c>
      <c r="G93" s="15" t="str">
        <f t="shared" si="1"/>
        <v>058</v>
      </c>
      <c r="H93" s="16"/>
      <c r="I93" s="132"/>
      <c r="J93" s="9" t="str">
        <f>DEC2HEX(20480 + QUOTIENT(F93,8)*8)</f>
        <v>5058</v>
      </c>
      <c r="K93" s="204"/>
    </row>
    <row r="94" spans="1:11" ht="20.100000000000001" customHeight="1">
      <c r="A94" s="173"/>
      <c r="B94" s="176"/>
      <c r="C94" s="176"/>
      <c r="D94" s="176"/>
      <c r="E94" s="179"/>
      <c r="F94" s="17">
        <v>89</v>
      </c>
      <c r="G94" s="17" t="str">
        <f t="shared" si="1"/>
        <v>059</v>
      </c>
      <c r="H94" s="18"/>
      <c r="I94" s="132"/>
      <c r="K94" s="204"/>
    </row>
    <row r="95" spans="1:11" ht="20.100000000000001" customHeight="1">
      <c r="A95" s="173"/>
      <c r="B95" s="176"/>
      <c r="C95" s="176"/>
      <c r="D95" s="176"/>
      <c r="E95" s="179"/>
      <c r="F95" s="17">
        <v>90</v>
      </c>
      <c r="G95" s="17" t="str">
        <f t="shared" si="1"/>
        <v>05A</v>
      </c>
      <c r="H95" s="18"/>
      <c r="I95" s="132"/>
      <c r="K95" s="204"/>
    </row>
    <row r="96" spans="1:11" ht="20.100000000000001" customHeight="1">
      <c r="A96" s="173"/>
      <c r="B96" s="176"/>
      <c r="C96" s="176"/>
      <c r="D96" s="176"/>
      <c r="E96" s="179"/>
      <c r="F96" s="17">
        <v>91</v>
      </c>
      <c r="G96" s="17" t="str">
        <f t="shared" si="1"/>
        <v>05B</v>
      </c>
      <c r="H96" s="19"/>
      <c r="I96" s="132"/>
      <c r="K96" s="204"/>
    </row>
    <row r="97" spans="1:11" ht="20.100000000000001" customHeight="1">
      <c r="A97" s="173"/>
      <c r="B97" s="176"/>
      <c r="C97" s="176"/>
      <c r="D97" s="176"/>
      <c r="E97" s="179"/>
      <c r="F97" s="17">
        <v>92</v>
      </c>
      <c r="G97" s="17" t="str">
        <f t="shared" si="1"/>
        <v>05C</v>
      </c>
      <c r="H97" s="19"/>
      <c r="I97" s="132"/>
      <c r="K97" s="204"/>
    </row>
    <row r="98" spans="1:11" ht="20.100000000000001" customHeight="1">
      <c r="A98" s="173"/>
      <c r="B98" s="176"/>
      <c r="C98" s="176"/>
      <c r="D98" s="176"/>
      <c r="E98" s="179"/>
      <c r="F98" s="17">
        <v>93</v>
      </c>
      <c r="G98" s="17" t="str">
        <f t="shared" si="1"/>
        <v>05D</v>
      </c>
      <c r="H98" s="12" t="str">
        <f>LEFT(E93, LEN(E93)-4)</f>
        <v>00</v>
      </c>
      <c r="I98" s="132"/>
      <c r="K98" s="204"/>
    </row>
    <row r="99" spans="1:11" ht="20.100000000000001" customHeight="1">
      <c r="A99" s="173"/>
      <c r="B99" s="176"/>
      <c r="C99" s="176"/>
      <c r="D99" s="176"/>
      <c r="E99" s="179"/>
      <c r="F99" s="17">
        <v>94</v>
      </c>
      <c r="G99" s="17" t="str">
        <f t="shared" si="1"/>
        <v>05E</v>
      </c>
      <c r="H99" s="12" t="str">
        <f>MID(E93, 3,2)</f>
        <v>3A</v>
      </c>
      <c r="I99" s="132"/>
      <c r="K99" s="204"/>
    </row>
    <row r="100" spans="1:11" ht="20.100000000000001" customHeight="1">
      <c r="A100" s="174"/>
      <c r="B100" s="177"/>
      <c r="C100" s="177"/>
      <c r="D100" s="177"/>
      <c r="E100" s="180"/>
      <c r="F100" s="17">
        <v>95</v>
      </c>
      <c r="G100" s="17" t="str">
        <f t="shared" si="1"/>
        <v>05F</v>
      </c>
      <c r="H100" s="13" t="str">
        <f>RIGHT(E93,LEN(E93)-4)</f>
        <v>98</v>
      </c>
      <c r="I100" s="132"/>
      <c r="K100" s="204"/>
    </row>
    <row r="101" spans="1:11" ht="20.100000000000001" customHeight="1">
      <c r="A101" s="172" t="s">
        <v>108</v>
      </c>
      <c r="B101" s="175"/>
      <c r="C101" s="175">
        <v>6000</v>
      </c>
      <c r="D101" s="175">
        <v>2</v>
      </c>
      <c r="E101" s="178" t="str">
        <f>DEC2HEX(C101/D101+IF(MOD(C101,2)&gt;0,1,0),6)</f>
        <v>000BB8</v>
      </c>
      <c r="F101" s="15">
        <v>96</v>
      </c>
      <c r="G101" s="15" t="str">
        <f t="shared" si="1"/>
        <v>060</v>
      </c>
      <c r="H101" s="16"/>
      <c r="I101" s="132"/>
      <c r="J101" s="9" t="str">
        <f>DEC2HEX(20480 + QUOTIENT(F101,8)*8)</f>
        <v>5060</v>
      </c>
      <c r="K101" s="204"/>
    </row>
    <row r="102" spans="1:11" ht="20.100000000000001" customHeight="1">
      <c r="A102" s="173"/>
      <c r="B102" s="176"/>
      <c r="C102" s="176"/>
      <c r="D102" s="176"/>
      <c r="E102" s="179"/>
      <c r="F102" s="17">
        <v>97</v>
      </c>
      <c r="G102" s="17" t="str">
        <f t="shared" si="1"/>
        <v>061</v>
      </c>
      <c r="H102" s="18"/>
      <c r="I102" s="132"/>
      <c r="K102" s="204"/>
    </row>
    <row r="103" spans="1:11" ht="20.100000000000001" customHeight="1">
      <c r="A103" s="173"/>
      <c r="B103" s="176"/>
      <c r="C103" s="176"/>
      <c r="D103" s="176"/>
      <c r="E103" s="179"/>
      <c r="F103" s="17">
        <v>98</v>
      </c>
      <c r="G103" s="17" t="str">
        <f t="shared" si="1"/>
        <v>062</v>
      </c>
      <c r="H103" s="18"/>
      <c r="I103" s="132"/>
      <c r="K103" s="204"/>
    </row>
    <row r="104" spans="1:11" ht="20.100000000000001" customHeight="1">
      <c r="A104" s="173"/>
      <c r="B104" s="176"/>
      <c r="C104" s="176"/>
      <c r="D104" s="176"/>
      <c r="E104" s="179"/>
      <c r="F104" s="17">
        <v>99</v>
      </c>
      <c r="G104" s="17" t="str">
        <f t="shared" si="1"/>
        <v>063</v>
      </c>
      <c r="H104" s="19"/>
      <c r="I104" s="132"/>
      <c r="K104" s="204"/>
    </row>
    <row r="105" spans="1:11" ht="20.100000000000001" customHeight="1">
      <c r="A105" s="173"/>
      <c r="B105" s="176"/>
      <c r="C105" s="176"/>
      <c r="D105" s="176"/>
      <c r="E105" s="179"/>
      <c r="F105" s="17">
        <v>100</v>
      </c>
      <c r="G105" s="17" t="str">
        <f t="shared" si="1"/>
        <v>064</v>
      </c>
      <c r="H105" s="19"/>
      <c r="I105" s="132"/>
      <c r="K105" s="204"/>
    </row>
    <row r="106" spans="1:11" ht="20.100000000000001" customHeight="1">
      <c r="A106" s="173"/>
      <c r="B106" s="176"/>
      <c r="C106" s="176"/>
      <c r="D106" s="176"/>
      <c r="E106" s="179"/>
      <c r="F106" s="17">
        <v>101</v>
      </c>
      <c r="G106" s="17" t="str">
        <f t="shared" si="1"/>
        <v>065</v>
      </c>
      <c r="H106" s="12" t="str">
        <f>LEFT(E101, LEN(E101)-4)</f>
        <v>00</v>
      </c>
      <c r="I106" s="132"/>
      <c r="K106" s="204"/>
    </row>
    <row r="107" spans="1:11" ht="20.100000000000001" customHeight="1">
      <c r="A107" s="173"/>
      <c r="B107" s="176"/>
      <c r="C107" s="176"/>
      <c r="D107" s="176"/>
      <c r="E107" s="179"/>
      <c r="F107" s="17">
        <v>102</v>
      </c>
      <c r="G107" s="17" t="str">
        <f t="shared" si="1"/>
        <v>066</v>
      </c>
      <c r="H107" s="12" t="str">
        <f>MID(E101, 3,2)</f>
        <v>0B</v>
      </c>
      <c r="I107" s="132"/>
      <c r="K107" s="204"/>
    </row>
    <row r="108" spans="1:11" ht="20.100000000000001" customHeight="1">
      <c r="A108" s="174"/>
      <c r="B108" s="177"/>
      <c r="C108" s="177"/>
      <c r="D108" s="177"/>
      <c r="E108" s="180"/>
      <c r="F108" s="17">
        <v>103</v>
      </c>
      <c r="G108" s="17" t="str">
        <f t="shared" si="1"/>
        <v>067</v>
      </c>
      <c r="H108" s="13" t="str">
        <f>RIGHT(E101,LEN(E101)-4)</f>
        <v>B8</v>
      </c>
      <c r="I108" s="132"/>
      <c r="K108" s="204"/>
    </row>
    <row r="109" spans="1:11" ht="20.100000000000001" customHeight="1">
      <c r="A109" s="172" t="s">
        <v>104</v>
      </c>
      <c r="B109" s="175">
        <v>1</v>
      </c>
      <c r="C109" s="175">
        <f>B109*60*1000</f>
        <v>60000</v>
      </c>
      <c r="D109" s="175">
        <v>2</v>
      </c>
      <c r="E109" s="178" t="str">
        <f>DEC2HEX(C109/D109+IF(MOD(C109,2)&gt;0,1,0),6)</f>
        <v>007530</v>
      </c>
      <c r="F109" s="15">
        <v>104</v>
      </c>
      <c r="G109" s="15" t="str">
        <f t="shared" si="1"/>
        <v>068</v>
      </c>
      <c r="H109" s="16"/>
      <c r="I109" s="132"/>
      <c r="J109" s="9" t="str">
        <f>DEC2HEX(20480 + QUOTIENT(F109,8)*8)</f>
        <v>5068</v>
      </c>
      <c r="K109" s="204"/>
    </row>
    <row r="110" spans="1:11" ht="20.100000000000001" customHeight="1">
      <c r="A110" s="173"/>
      <c r="B110" s="176"/>
      <c r="C110" s="176"/>
      <c r="D110" s="176"/>
      <c r="E110" s="179"/>
      <c r="F110" s="17">
        <v>105</v>
      </c>
      <c r="G110" s="17" t="str">
        <f t="shared" si="1"/>
        <v>069</v>
      </c>
      <c r="H110" s="18"/>
      <c r="I110" s="132"/>
      <c r="K110" s="204"/>
    </row>
    <row r="111" spans="1:11" ht="20.100000000000001" customHeight="1">
      <c r="A111" s="173"/>
      <c r="B111" s="176"/>
      <c r="C111" s="176"/>
      <c r="D111" s="176"/>
      <c r="E111" s="179"/>
      <c r="F111" s="17">
        <v>106</v>
      </c>
      <c r="G111" s="17" t="str">
        <f t="shared" si="1"/>
        <v>06A</v>
      </c>
      <c r="H111" s="18"/>
      <c r="I111" s="132"/>
      <c r="K111" s="204"/>
    </row>
    <row r="112" spans="1:11" ht="20.100000000000001" customHeight="1">
      <c r="A112" s="173"/>
      <c r="B112" s="176"/>
      <c r="C112" s="176"/>
      <c r="D112" s="176"/>
      <c r="E112" s="179"/>
      <c r="F112" s="17">
        <v>107</v>
      </c>
      <c r="G112" s="17" t="str">
        <f t="shared" si="1"/>
        <v>06B</v>
      </c>
      <c r="H112" s="19"/>
      <c r="I112" s="132"/>
      <c r="K112" s="204"/>
    </row>
    <row r="113" spans="1:11" ht="20.100000000000001" customHeight="1">
      <c r="A113" s="173"/>
      <c r="B113" s="176"/>
      <c r="C113" s="176"/>
      <c r="D113" s="176"/>
      <c r="E113" s="179"/>
      <c r="F113" s="17">
        <v>108</v>
      </c>
      <c r="G113" s="17" t="str">
        <f t="shared" si="1"/>
        <v>06C</v>
      </c>
      <c r="H113" s="19"/>
      <c r="I113" s="132"/>
      <c r="K113" s="204"/>
    </row>
    <row r="114" spans="1:11" ht="20.100000000000001" customHeight="1">
      <c r="A114" s="173"/>
      <c r="B114" s="176"/>
      <c r="C114" s="176"/>
      <c r="D114" s="176"/>
      <c r="E114" s="179"/>
      <c r="F114" s="17">
        <v>109</v>
      </c>
      <c r="G114" s="17" t="str">
        <f t="shared" si="1"/>
        <v>06D</v>
      </c>
      <c r="H114" s="12" t="str">
        <f>LEFT(E109, LEN(E109)-4)</f>
        <v>00</v>
      </c>
      <c r="I114" s="132"/>
      <c r="K114" s="204"/>
    </row>
    <row r="115" spans="1:11" ht="20.100000000000001" customHeight="1">
      <c r="A115" s="173"/>
      <c r="B115" s="176"/>
      <c r="C115" s="176"/>
      <c r="D115" s="176"/>
      <c r="E115" s="179"/>
      <c r="F115" s="17">
        <v>110</v>
      </c>
      <c r="G115" s="17" t="str">
        <f t="shared" si="1"/>
        <v>06E</v>
      </c>
      <c r="H115" s="12" t="str">
        <f>MID(E109, 3,2)</f>
        <v>75</v>
      </c>
      <c r="I115" s="132"/>
      <c r="K115" s="204"/>
    </row>
    <row r="116" spans="1:11" ht="20.100000000000001" customHeight="1">
      <c r="A116" s="174"/>
      <c r="B116" s="177"/>
      <c r="C116" s="177"/>
      <c r="D116" s="177"/>
      <c r="E116" s="180"/>
      <c r="F116" s="17">
        <v>111</v>
      </c>
      <c r="G116" s="17" t="str">
        <f t="shared" si="1"/>
        <v>06F</v>
      </c>
      <c r="H116" s="13" t="str">
        <f>RIGHT(E109,LEN(E109)-4)</f>
        <v>30</v>
      </c>
      <c r="I116" s="132"/>
      <c r="K116" s="204"/>
    </row>
    <row r="117" spans="1:11" ht="20.100000000000001" customHeight="1">
      <c r="A117" s="172" t="s">
        <v>104</v>
      </c>
      <c r="B117" s="175">
        <v>2</v>
      </c>
      <c r="C117" s="175">
        <f>B117*60*1000</f>
        <v>120000</v>
      </c>
      <c r="D117" s="175">
        <v>2</v>
      </c>
      <c r="E117" s="178" t="str">
        <f>DEC2HEX(C117/D117+IF(MOD(C117,2)&gt;0,1,0),6)</f>
        <v>00EA60</v>
      </c>
      <c r="F117" s="15">
        <v>112</v>
      </c>
      <c r="G117" s="15" t="str">
        <f t="shared" si="1"/>
        <v>070</v>
      </c>
      <c r="H117" s="16"/>
      <c r="I117" s="132"/>
      <c r="J117" s="9" t="str">
        <f>DEC2HEX(20480 + QUOTIENT(F117,8)*8)</f>
        <v>5070</v>
      </c>
      <c r="K117" s="204"/>
    </row>
    <row r="118" spans="1:11" ht="20.100000000000001" customHeight="1">
      <c r="A118" s="173"/>
      <c r="B118" s="176"/>
      <c r="C118" s="176"/>
      <c r="D118" s="176"/>
      <c r="E118" s="179"/>
      <c r="F118" s="17">
        <v>113</v>
      </c>
      <c r="G118" s="17" t="str">
        <f t="shared" si="1"/>
        <v>071</v>
      </c>
      <c r="H118" s="23"/>
      <c r="I118" s="132"/>
      <c r="K118" s="204"/>
    </row>
    <row r="119" spans="1:11" ht="20.100000000000001" customHeight="1">
      <c r="A119" s="173"/>
      <c r="B119" s="176"/>
      <c r="C119" s="176"/>
      <c r="D119" s="176"/>
      <c r="E119" s="179"/>
      <c r="F119" s="17">
        <v>114</v>
      </c>
      <c r="G119" s="17" t="str">
        <f t="shared" si="1"/>
        <v>072</v>
      </c>
      <c r="H119" s="23"/>
      <c r="I119" s="132"/>
      <c r="K119" s="204"/>
    </row>
    <row r="120" spans="1:11" ht="20.100000000000001" customHeight="1">
      <c r="A120" s="173"/>
      <c r="B120" s="176"/>
      <c r="C120" s="176"/>
      <c r="D120" s="176"/>
      <c r="E120" s="179"/>
      <c r="F120" s="17">
        <v>115</v>
      </c>
      <c r="G120" s="17" t="str">
        <f t="shared" si="1"/>
        <v>073</v>
      </c>
      <c r="H120" s="19"/>
      <c r="I120" s="132"/>
      <c r="K120" s="204"/>
    </row>
    <row r="121" spans="1:11" ht="20.100000000000001" customHeight="1">
      <c r="A121" s="173"/>
      <c r="B121" s="176"/>
      <c r="C121" s="176"/>
      <c r="D121" s="176"/>
      <c r="E121" s="179"/>
      <c r="F121" s="17">
        <v>116</v>
      </c>
      <c r="G121" s="17" t="str">
        <f t="shared" si="1"/>
        <v>074</v>
      </c>
      <c r="H121" s="19"/>
      <c r="I121" s="132"/>
      <c r="K121" s="204"/>
    </row>
    <row r="122" spans="1:11" ht="20.100000000000001" customHeight="1">
      <c r="A122" s="173"/>
      <c r="B122" s="176"/>
      <c r="C122" s="176"/>
      <c r="D122" s="176"/>
      <c r="E122" s="179"/>
      <c r="F122" s="17">
        <v>117</v>
      </c>
      <c r="G122" s="17" t="str">
        <f t="shared" si="1"/>
        <v>075</v>
      </c>
      <c r="H122" s="12" t="str">
        <f>LEFT(E117, LEN(E117)-4)</f>
        <v>00</v>
      </c>
      <c r="I122" s="132"/>
      <c r="K122" s="204"/>
    </row>
    <row r="123" spans="1:11" ht="20.100000000000001" customHeight="1">
      <c r="A123" s="173"/>
      <c r="B123" s="176"/>
      <c r="C123" s="176"/>
      <c r="D123" s="176"/>
      <c r="E123" s="179"/>
      <c r="F123" s="17">
        <v>118</v>
      </c>
      <c r="G123" s="17" t="str">
        <f t="shared" si="1"/>
        <v>076</v>
      </c>
      <c r="H123" s="12" t="str">
        <f>MID(E117, 3,2)</f>
        <v>EA</v>
      </c>
      <c r="I123" s="132"/>
      <c r="K123" s="204"/>
    </row>
    <row r="124" spans="1:11" ht="20.100000000000001" customHeight="1">
      <c r="A124" s="174"/>
      <c r="B124" s="177"/>
      <c r="C124" s="177"/>
      <c r="D124" s="177"/>
      <c r="E124" s="180"/>
      <c r="F124" s="17">
        <v>119</v>
      </c>
      <c r="G124" s="17" t="str">
        <f t="shared" si="1"/>
        <v>077</v>
      </c>
      <c r="H124" s="13" t="str">
        <f>RIGHT(E117,LEN(E117)-4)</f>
        <v>60</v>
      </c>
      <c r="I124" s="132"/>
      <c r="K124" s="204"/>
    </row>
    <row r="125" spans="1:11" ht="20.100000000000001" customHeight="1">
      <c r="A125" s="172" t="s">
        <v>105</v>
      </c>
      <c r="B125" s="175">
        <v>3</v>
      </c>
      <c r="C125" s="175">
        <f>B125*60*1000</f>
        <v>180000</v>
      </c>
      <c r="D125" s="175">
        <v>2</v>
      </c>
      <c r="E125" s="178" t="str">
        <f>DEC2HEX(C125/D125+IF(MOD(C125,2)&gt;0,1,0),6)</f>
        <v>015F90</v>
      </c>
      <c r="F125" s="15">
        <v>120</v>
      </c>
      <c r="G125" s="15" t="str">
        <f t="shared" si="1"/>
        <v>078</v>
      </c>
      <c r="H125" s="21"/>
      <c r="I125" s="132"/>
      <c r="J125" s="9" t="str">
        <f>DEC2HEX(20480 + QUOTIENT(F125,8)*8)</f>
        <v>5078</v>
      </c>
      <c r="K125" s="204"/>
    </row>
    <row r="126" spans="1:11" ht="20.100000000000001" customHeight="1">
      <c r="A126" s="173"/>
      <c r="B126" s="176"/>
      <c r="C126" s="176"/>
      <c r="D126" s="176"/>
      <c r="E126" s="179"/>
      <c r="F126" s="17">
        <v>121</v>
      </c>
      <c r="G126" s="17" t="str">
        <f t="shared" si="1"/>
        <v>079</v>
      </c>
      <c r="H126" s="23"/>
      <c r="I126" s="132"/>
      <c r="K126" s="204"/>
    </row>
    <row r="127" spans="1:11" ht="20.100000000000001" customHeight="1">
      <c r="A127" s="173"/>
      <c r="B127" s="176"/>
      <c r="C127" s="176"/>
      <c r="D127" s="176"/>
      <c r="E127" s="179"/>
      <c r="F127" s="17">
        <v>122</v>
      </c>
      <c r="G127" s="17" t="str">
        <f t="shared" si="1"/>
        <v>07A</v>
      </c>
      <c r="H127" s="24"/>
      <c r="I127" s="132"/>
      <c r="K127" s="204"/>
    </row>
    <row r="128" spans="1:11" ht="20.100000000000001" customHeight="1">
      <c r="A128" s="173"/>
      <c r="B128" s="176"/>
      <c r="C128" s="176"/>
      <c r="D128" s="176"/>
      <c r="E128" s="179"/>
      <c r="F128" s="17">
        <v>123</v>
      </c>
      <c r="G128" s="17" t="str">
        <f t="shared" si="1"/>
        <v>07B</v>
      </c>
      <c r="H128" s="19"/>
      <c r="I128" s="132"/>
      <c r="K128" s="204"/>
    </row>
    <row r="129" spans="1:11" ht="20.100000000000001" customHeight="1">
      <c r="A129" s="173"/>
      <c r="B129" s="176"/>
      <c r="C129" s="176"/>
      <c r="D129" s="176"/>
      <c r="E129" s="179"/>
      <c r="F129" s="17">
        <v>124</v>
      </c>
      <c r="G129" s="17" t="str">
        <f t="shared" si="1"/>
        <v>07C</v>
      </c>
      <c r="H129" s="19"/>
      <c r="I129" s="132"/>
      <c r="K129" s="204"/>
    </row>
    <row r="130" spans="1:11" ht="20.100000000000001" customHeight="1">
      <c r="A130" s="173"/>
      <c r="B130" s="176"/>
      <c r="C130" s="176"/>
      <c r="D130" s="176"/>
      <c r="E130" s="179"/>
      <c r="F130" s="17">
        <v>125</v>
      </c>
      <c r="G130" s="17" t="str">
        <f t="shared" si="1"/>
        <v>07D</v>
      </c>
      <c r="H130" s="12" t="str">
        <f>LEFT(E125, LEN(E125)-4)</f>
        <v>01</v>
      </c>
      <c r="I130" s="132"/>
      <c r="K130" s="204"/>
    </row>
    <row r="131" spans="1:11" ht="20.100000000000001" customHeight="1">
      <c r="A131" s="173"/>
      <c r="B131" s="176"/>
      <c r="C131" s="176"/>
      <c r="D131" s="176"/>
      <c r="E131" s="179"/>
      <c r="F131" s="17">
        <v>126</v>
      </c>
      <c r="G131" s="17" t="str">
        <f t="shared" si="1"/>
        <v>07E</v>
      </c>
      <c r="H131" s="12" t="str">
        <f>MID(E125, 3,2)</f>
        <v>5F</v>
      </c>
      <c r="I131" s="132"/>
      <c r="K131" s="204"/>
    </row>
    <row r="132" spans="1:11" ht="20.100000000000001" customHeight="1">
      <c r="A132" s="174"/>
      <c r="B132" s="177"/>
      <c r="C132" s="177"/>
      <c r="D132" s="177"/>
      <c r="E132" s="180"/>
      <c r="F132" s="17">
        <v>127</v>
      </c>
      <c r="G132" s="17" t="str">
        <f t="shared" si="1"/>
        <v>07F</v>
      </c>
      <c r="H132" s="13" t="str">
        <f>RIGHT(E125,LEN(E125)-4)</f>
        <v>90</v>
      </c>
      <c r="I132" s="132"/>
      <c r="K132" s="204"/>
    </row>
    <row r="133" spans="1:11" ht="20.100000000000001" customHeight="1">
      <c r="A133" s="172" t="s">
        <v>104</v>
      </c>
      <c r="B133" s="175">
        <v>4</v>
      </c>
      <c r="C133" s="175">
        <f>B133*60*1000</f>
        <v>240000</v>
      </c>
      <c r="D133" s="175">
        <v>2</v>
      </c>
      <c r="E133" s="178" t="str">
        <f>DEC2HEX(C133/D133+IF(MOD(C133,2)&gt;0,1,0),6)</f>
        <v>01D4C0</v>
      </c>
      <c r="F133" s="15">
        <v>128</v>
      </c>
      <c r="G133" s="15" t="str">
        <f t="shared" ref="G133:G196" si="2">DEC2HEX(F133,3)</f>
        <v>080</v>
      </c>
      <c r="H133" s="21"/>
      <c r="I133" s="132"/>
      <c r="J133" s="9" t="str">
        <f>DEC2HEX(20480 + QUOTIENT(F133,8)*8)</f>
        <v>5080</v>
      </c>
      <c r="K133" s="204"/>
    </row>
    <row r="134" spans="1:11" ht="20.100000000000001" customHeight="1">
      <c r="A134" s="173"/>
      <c r="B134" s="176"/>
      <c r="C134" s="176"/>
      <c r="D134" s="176"/>
      <c r="E134" s="179"/>
      <c r="F134" s="17">
        <v>129</v>
      </c>
      <c r="G134" s="17" t="str">
        <f t="shared" si="2"/>
        <v>081</v>
      </c>
      <c r="H134" s="23"/>
      <c r="I134" s="132"/>
      <c r="K134" s="204"/>
    </row>
    <row r="135" spans="1:11" ht="20.100000000000001" customHeight="1">
      <c r="A135" s="173"/>
      <c r="B135" s="176"/>
      <c r="C135" s="176"/>
      <c r="D135" s="176"/>
      <c r="E135" s="179"/>
      <c r="F135" s="17">
        <v>130</v>
      </c>
      <c r="G135" s="17" t="str">
        <f t="shared" si="2"/>
        <v>082</v>
      </c>
      <c r="H135" s="24"/>
      <c r="I135" s="132"/>
      <c r="K135" s="204"/>
    </row>
    <row r="136" spans="1:11" ht="20.100000000000001" customHeight="1">
      <c r="A136" s="173"/>
      <c r="B136" s="176"/>
      <c r="C136" s="176"/>
      <c r="D136" s="176"/>
      <c r="E136" s="179"/>
      <c r="F136" s="17">
        <v>131</v>
      </c>
      <c r="G136" s="17" t="str">
        <f t="shared" si="2"/>
        <v>083</v>
      </c>
      <c r="H136" s="19"/>
      <c r="I136" s="132"/>
      <c r="K136" s="204"/>
    </row>
    <row r="137" spans="1:11" ht="20.100000000000001" customHeight="1">
      <c r="A137" s="173"/>
      <c r="B137" s="176"/>
      <c r="C137" s="176"/>
      <c r="D137" s="176"/>
      <c r="E137" s="179"/>
      <c r="F137" s="17">
        <v>132</v>
      </c>
      <c r="G137" s="17" t="str">
        <f t="shared" si="2"/>
        <v>084</v>
      </c>
      <c r="H137" s="19"/>
      <c r="I137" s="132"/>
      <c r="K137" s="204"/>
    </row>
    <row r="138" spans="1:11" ht="20.100000000000001" customHeight="1">
      <c r="A138" s="173"/>
      <c r="B138" s="176"/>
      <c r="C138" s="176"/>
      <c r="D138" s="176"/>
      <c r="E138" s="179"/>
      <c r="F138" s="17">
        <v>133</v>
      </c>
      <c r="G138" s="17" t="str">
        <f t="shared" si="2"/>
        <v>085</v>
      </c>
      <c r="H138" s="12" t="str">
        <f>LEFT(E133, LEN(E133)-4)</f>
        <v>01</v>
      </c>
      <c r="I138" s="132"/>
      <c r="K138" s="204"/>
    </row>
    <row r="139" spans="1:11" ht="20.100000000000001" customHeight="1">
      <c r="A139" s="173"/>
      <c r="B139" s="176"/>
      <c r="C139" s="176"/>
      <c r="D139" s="176"/>
      <c r="E139" s="179"/>
      <c r="F139" s="17">
        <v>134</v>
      </c>
      <c r="G139" s="17" t="str">
        <f t="shared" si="2"/>
        <v>086</v>
      </c>
      <c r="H139" s="12" t="str">
        <f>MID(E133, 3,2)</f>
        <v>D4</v>
      </c>
      <c r="I139" s="132"/>
      <c r="K139" s="204"/>
    </row>
    <row r="140" spans="1:11" ht="20.100000000000001" customHeight="1">
      <c r="A140" s="174"/>
      <c r="B140" s="177"/>
      <c r="C140" s="177"/>
      <c r="D140" s="177"/>
      <c r="E140" s="180"/>
      <c r="F140" s="17">
        <v>135</v>
      </c>
      <c r="G140" s="17" t="str">
        <f t="shared" si="2"/>
        <v>087</v>
      </c>
      <c r="H140" s="13" t="str">
        <f>RIGHT(E133,LEN(E133)-4)</f>
        <v>C0</v>
      </c>
      <c r="I140" s="132"/>
      <c r="K140" s="204"/>
    </row>
    <row r="141" spans="1:11" ht="20.100000000000001" customHeight="1">
      <c r="A141" s="172" t="s">
        <v>104</v>
      </c>
      <c r="B141" s="175">
        <v>5</v>
      </c>
      <c r="C141" s="175">
        <f>B141*60*1000</f>
        <v>300000</v>
      </c>
      <c r="D141" s="175">
        <v>2</v>
      </c>
      <c r="E141" s="178" t="str">
        <f>DEC2HEX(C141/D141+IF(MOD(C141,2)&gt;0,1,0),6)</f>
        <v>0249F0</v>
      </c>
      <c r="F141" s="15">
        <v>136</v>
      </c>
      <c r="G141" s="15" t="str">
        <f t="shared" si="2"/>
        <v>088</v>
      </c>
      <c r="H141" s="21"/>
      <c r="I141" s="132"/>
      <c r="J141" s="9" t="str">
        <f>DEC2HEX(20480 + QUOTIENT(F141,8)*8)</f>
        <v>5088</v>
      </c>
      <c r="K141" s="204"/>
    </row>
    <row r="142" spans="1:11" ht="20.100000000000001" customHeight="1">
      <c r="A142" s="173"/>
      <c r="B142" s="176"/>
      <c r="C142" s="176"/>
      <c r="D142" s="176"/>
      <c r="E142" s="179"/>
      <c r="F142" s="17">
        <v>137</v>
      </c>
      <c r="G142" s="17" t="str">
        <f t="shared" si="2"/>
        <v>089</v>
      </c>
      <c r="H142" s="23"/>
      <c r="I142" s="132"/>
      <c r="K142" s="204"/>
    </row>
    <row r="143" spans="1:11" ht="20.100000000000001" customHeight="1">
      <c r="A143" s="173"/>
      <c r="B143" s="176"/>
      <c r="C143" s="176"/>
      <c r="D143" s="176"/>
      <c r="E143" s="179"/>
      <c r="F143" s="17">
        <v>138</v>
      </c>
      <c r="G143" s="17" t="str">
        <f t="shared" si="2"/>
        <v>08A</v>
      </c>
      <c r="H143" s="24"/>
      <c r="I143" s="132"/>
      <c r="K143" s="204"/>
    </row>
    <row r="144" spans="1:11" ht="20.100000000000001" customHeight="1">
      <c r="A144" s="173"/>
      <c r="B144" s="176"/>
      <c r="C144" s="176"/>
      <c r="D144" s="176"/>
      <c r="E144" s="179"/>
      <c r="F144" s="17">
        <v>139</v>
      </c>
      <c r="G144" s="17" t="str">
        <f t="shared" si="2"/>
        <v>08B</v>
      </c>
      <c r="H144" s="19"/>
      <c r="I144" s="132"/>
      <c r="K144" s="204"/>
    </row>
    <row r="145" spans="1:11" ht="20.100000000000001" customHeight="1">
      <c r="A145" s="173"/>
      <c r="B145" s="176"/>
      <c r="C145" s="176"/>
      <c r="D145" s="176"/>
      <c r="E145" s="179"/>
      <c r="F145" s="17">
        <v>140</v>
      </c>
      <c r="G145" s="17" t="str">
        <f t="shared" si="2"/>
        <v>08C</v>
      </c>
      <c r="H145" s="19"/>
      <c r="I145" s="132"/>
      <c r="K145" s="204"/>
    </row>
    <row r="146" spans="1:11" ht="20.100000000000001" customHeight="1">
      <c r="A146" s="173"/>
      <c r="B146" s="176"/>
      <c r="C146" s="176"/>
      <c r="D146" s="176"/>
      <c r="E146" s="179"/>
      <c r="F146" s="17">
        <v>141</v>
      </c>
      <c r="G146" s="17" t="str">
        <f t="shared" si="2"/>
        <v>08D</v>
      </c>
      <c r="H146" s="12" t="str">
        <f>LEFT(E141, LEN(E141)-4)</f>
        <v>02</v>
      </c>
      <c r="I146" s="132"/>
      <c r="K146" s="204"/>
    </row>
    <row r="147" spans="1:11" ht="20.100000000000001" customHeight="1">
      <c r="A147" s="173"/>
      <c r="B147" s="176"/>
      <c r="C147" s="176"/>
      <c r="D147" s="176"/>
      <c r="E147" s="179"/>
      <c r="F147" s="17">
        <v>142</v>
      </c>
      <c r="G147" s="17" t="str">
        <f t="shared" si="2"/>
        <v>08E</v>
      </c>
      <c r="H147" s="12" t="str">
        <f>MID(E141, 3,2)</f>
        <v>49</v>
      </c>
      <c r="I147" s="132"/>
      <c r="K147" s="204"/>
    </row>
    <row r="148" spans="1:11" ht="20.100000000000001" customHeight="1">
      <c r="A148" s="174"/>
      <c r="B148" s="177"/>
      <c r="C148" s="177"/>
      <c r="D148" s="177"/>
      <c r="E148" s="180"/>
      <c r="F148" s="17">
        <v>143</v>
      </c>
      <c r="G148" s="17" t="str">
        <f t="shared" si="2"/>
        <v>08F</v>
      </c>
      <c r="H148" s="13" t="str">
        <f>RIGHT(E141,LEN(E141)-4)</f>
        <v>F0</v>
      </c>
      <c r="I148" s="132"/>
      <c r="K148" s="204"/>
    </row>
    <row r="149" spans="1:11" ht="20.100000000000001" customHeight="1">
      <c r="A149" s="172"/>
      <c r="B149" s="175"/>
      <c r="C149" s="175">
        <v>600</v>
      </c>
      <c r="D149" s="175">
        <v>2</v>
      </c>
      <c r="E149" s="178" t="str">
        <f>DEC2HEX(C149/D149+IF(MOD(C149,2)&gt;0,1,0),6)</f>
        <v>00012C</v>
      </c>
      <c r="F149" s="15">
        <v>144</v>
      </c>
      <c r="G149" s="15" t="str">
        <f t="shared" si="2"/>
        <v>090</v>
      </c>
      <c r="H149" s="21"/>
      <c r="I149" s="132"/>
      <c r="J149" s="9" t="str">
        <f>DEC2HEX(20480 + QUOTIENT(F149,8)*8)</f>
        <v>5090</v>
      </c>
      <c r="K149" s="204"/>
    </row>
    <row r="150" spans="1:11" ht="20.100000000000001" customHeight="1">
      <c r="A150" s="173"/>
      <c r="B150" s="176"/>
      <c r="C150" s="176"/>
      <c r="D150" s="176"/>
      <c r="E150" s="179"/>
      <c r="F150" s="17">
        <v>145</v>
      </c>
      <c r="G150" s="17" t="str">
        <f t="shared" si="2"/>
        <v>091</v>
      </c>
      <c r="H150" s="23"/>
      <c r="I150" s="132"/>
      <c r="K150" s="204"/>
    </row>
    <row r="151" spans="1:11" ht="20.100000000000001" customHeight="1">
      <c r="A151" s="173"/>
      <c r="B151" s="176"/>
      <c r="C151" s="176"/>
      <c r="D151" s="176"/>
      <c r="E151" s="179"/>
      <c r="F151" s="17">
        <v>146</v>
      </c>
      <c r="G151" s="17" t="str">
        <f t="shared" si="2"/>
        <v>092</v>
      </c>
      <c r="H151" s="24"/>
      <c r="I151" s="132"/>
      <c r="K151" s="204"/>
    </row>
    <row r="152" spans="1:11" ht="20.100000000000001" customHeight="1">
      <c r="A152" s="173"/>
      <c r="B152" s="176"/>
      <c r="C152" s="176"/>
      <c r="D152" s="176"/>
      <c r="E152" s="179"/>
      <c r="F152" s="17">
        <v>147</v>
      </c>
      <c r="G152" s="17" t="str">
        <f t="shared" si="2"/>
        <v>093</v>
      </c>
      <c r="H152" s="19"/>
      <c r="I152" s="132"/>
      <c r="K152" s="204"/>
    </row>
    <row r="153" spans="1:11" ht="20.100000000000001" customHeight="1">
      <c r="A153" s="173"/>
      <c r="B153" s="176"/>
      <c r="C153" s="176"/>
      <c r="D153" s="176"/>
      <c r="E153" s="179"/>
      <c r="F153" s="17">
        <v>148</v>
      </c>
      <c r="G153" s="17" t="str">
        <f t="shared" si="2"/>
        <v>094</v>
      </c>
      <c r="H153" s="19"/>
      <c r="I153" s="132"/>
      <c r="K153" s="204"/>
    </row>
    <row r="154" spans="1:11" ht="20.100000000000001" customHeight="1">
      <c r="A154" s="173"/>
      <c r="B154" s="176"/>
      <c r="C154" s="176"/>
      <c r="D154" s="176"/>
      <c r="E154" s="179"/>
      <c r="F154" s="17">
        <v>149</v>
      </c>
      <c r="G154" s="17" t="str">
        <f t="shared" si="2"/>
        <v>095</v>
      </c>
      <c r="H154" s="12" t="str">
        <f>LEFT(E149, LEN(E149)-4)</f>
        <v>00</v>
      </c>
      <c r="I154" s="132"/>
      <c r="K154" s="204"/>
    </row>
    <row r="155" spans="1:11" ht="20.100000000000001" customHeight="1">
      <c r="A155" s="173"/>
      <c r="B155" s="176"/>
      <c r="C155" s="176"/>
      <c r="D155" s="176"/>
      <c r="E155" s="179"/>
      <c r="F155" s="17">
        <v>150</v>
      </c>
      <c r="G155" s="17" t="str">
        <f t="shared" si="2"/>
        <v>096</v>
      </c>
      <c r="H155" s="12" t="str">
        <f>MID(E149, 3,2)</f>
        <v>01</v>
      </c>
      <c r="I155" s="132"/>
      <c r="K155" s="204"/>
    </row>
    <row r="156" spans="1:11" ht="20.100000000000001" customHeight="1">
      <c r="A156" s="174"/>
      <c r="B156" s="177"/>
      <c r="C156" s="177"/>
      <c r="D156" s="177"/>
      <c r="E156" s="180"/>
      <c r="F156" s="17">
        <v>151</v>
      </c>
      <c r="G156" s="17" t="str">
        <f t="shared" si="2"/>
        <v>097</v>
      </c>
      <c r="H156" s="13" t="str">
        <f>RIGHT(E149,LEN(E149)-4)</f>
        <v>2C</v>
      </c>
      <c r="I156" s="132"/>
      <c r="K156" s="204"/>
    </row>
    <row r="157" spans="1:11" ht="20.100000000000001" customHeight="1">
      <c r="A157" s="172"/>
      <c r="B157" s="175"/>
      <c r="C157" s="175">
        <v>800</v>
      </c>
      <c r="D157" s="175">
        <v>2</v>
      </c>
      <c r="E157" s="178" t="str">
        <f>DEC2HEX(C157/D157+IF(MOD(C157,2)&gt;0,1,0),6)</f>
        <v>000190</v>
      </c>
      <c r="F157" s="15">
        <v>152</v>
      </c>
      <c r="G157" s="15" t="str">
        <f t="shared" si="2"/>
        <v>098</v>
      </c>
      <c r="H157" s="21"/>
      <c r="I157" s="132"/>
      <c r="J157" s="9" t="str">
        <f>DEC2HEX(20480 + QUOTIENT(F157,8)*8)</f>
        <v>5098</v>
      </c>
      <c r="K157" s="204"/>
    </row>
    <row r="158" spans="1:11" ht="20.100000000000001" customHeight="1">
      <c r="A158" s="173"/>
      <c r="B158" s="176"/>
      <c r="C158" s="176"/>
      <c r="D158" s="176"/>
      <c r="E158" s="179"/>
      <c r="F158" s="17">
        <v>153</v>
      </c>
      <c r="G158" s="17" t="str">
        <f t="shared" si="2"/>
        <v>099</v>
      </c>
      <c r="H158" s="23"/>
      <c r="I158" s="132"/>
      <c r="K158" s="204"/>
    </row>
    <row r="159" spans="1:11" ht="20.100000000000001" customHeight="1">
      <c r="A159" s="173"/>
      <c r="B159" s="176"/>
      <c r="C159" s="176"/>
      <c r="D159" s="176"/>
      <c r="E159" s="179"/>
      <c r="F159" s="17">
        <v>154</v>
      </c>
      <c r="G159" s="17" t="str">
        <f t="shared" si="2"/>
        <v>09A</v>
      </c>
      <c r="H159" s="24"/>
      <c r="I159" s="132"/>
      <c r="K159" s="204"/>
    </row>
    <row r="160" spans="1:11" ht="20.100000000000001" customHeight="1">
      <c r="A160" s="173"/>
      <c r="B160" s="176"/>
      <c r="C160" s="176"/>
      <c r="D160" s="176"/>
      <c r="E160" s="179"/>
      <c r="F160" s="17">
        <v>155</v>
      </c>
      <c r="G160" s="17" t="str">
        <f t="shared" si="2"/>
        <v>09B</v>
      </c>
      <c r="H160" s="19"/>
      <c r="I160" s="132"/>
      <c r="K160" s="204"/>
    </row>
    <row r="161" spans="1:16" ht="20.100000000000001" customHeight="1">
      <c r="A161" s="173"/>
      <c r="B161" s="176"/>
      <c r="C161" s="176"/>
      <c r="D161" s="176"/>
      <c r="E161" s="179"/>
      <c r="F161" s="17">
        <v>156</v>
      </c>
      <c r="G161" s="17" t="str">
        <f t="shared" si="2"/>
        <v>09C</v>
      </c>
      <c r="H161" s="19"/>
      <c r="I161" s="132"/>
      <c r="K161" s="204"/>
    </row>
    <row r="162" spans="1:16" ht="20.100000000000001" customHeight="1">
      <c r="A162" s="173"/>
      <c r="B162" s="176"/>
      <c r="C162" s="176"/>
      <c r="D162" s="176"/>
      <c r="E162" s="179"/>
      <c r="F162" s="17">
        <v>157</v>
      </c>
      <c r="G162" s="17" t="str">
        <f t="shared" si="2"/>
        <v>09D</v>
      </c>
      <c r="H162" s="12" t="str">
        <f>LEFT(E157, LEN(E157)-4)</f>
        <v>00</v>
      </c>
      <c r="I162" s="132"/>
      <c r="K162" s="204"/>
    </row>
    <row r="163" spans="1:16" ht="20.100000000000001" customHeight="1">
      <c r="A163" s="173"/>
      <c r="B163" s="176"/>
      <c r="C163" s="176"/>
      <c r="D163" s="176"/>
      <c r="E163" s="179"/>
      <c r="F163" s="17">
        <v>158</v>
      </c>
      <c r="G163" s="17" t="str">
        <f t="shared" si="2"/>
        <v>09E</v>
      </c>
      <c r="H163" s="12" t="str">
        <f>MID(E157, 3,2)</f>
        <v>01</v>
      </c>
      <c r="I163" s="132"/>
      <c r="K163" s="204"/>
    </row>
    <row r="164" spans="1:16" ht="20.100000000000001" customHeight="1">
      <c r="A164" s="174"/>
      <c r="B164" s="177"/>
      <c r="C164" s="177"/>
      <c r="D164" s="177"/>
      <c r="E164" s="180"/>
      <c r="F164" s="17">
        <v>159</v>
      </c>
      <c r="G164" s="17" t="str">
        <f t="shared" si="2"/>
        <v>09F</v>
      </c>
      <c r="H164" s="13" t="str">
        <f>RIGHT(E157,LEN(E157)-4)</f>
        <v>90</v>
      </c>
      <c r="I164" s="132"/>
      <c r="K164" s="204"/>
    </row>
    <row r="165" spans="1:16" ht="20.100000000000001" customHeight="1">
      <c r="A165" s="164" t="s">
        <v>64</v>
      </c>
      <c r="B165" s="165"/>
      <c r="C165" s="158">
        <f xml:space="preserve"> IF(ROUNDUP(C429*I167,0)&gt;100, ROUNDUP(C429*I167,0), 100)</f>
        <v>350</v>
      </c>
      <c r="D165" s="158">
        <v>2</v>
      </c>
      <c r="E165" s="155" t="str">
        <f>DEC2HEX(C165/D165+IF(MOD(C165,2)&gt;0,1,0),6)</f>
        <v>0000AF</v>
      </c>
      <c r="F165" s="15">
        <v>160</v>
      </c>
      <c r="G165" s="15" t="str">
        <f t="shared" si="2"/>
        <v>0A0</v>
      </c>
      <c r="H165" s="15"/>
      <c r="I165" s="168" t="s">
        <v>81</v>
      </c>
      <c r="J165" s="25" t="str">
        <f>DEC2HEX(20480 + QUOTIENT(F165,8)*8)</f>
        <v>50A0</v>
      </c>
      <c r="K165" s="26" t="str">
        <f>DEC2HEX(40960 + QUOTIENT(F165-HEX2DEC(L165),8)*8)</f>
        <v>A000</v>
      </c>
      <c r="L165" s="27" t="s">
        <v>13</v>
      </c>
      <c r="M165" s="167" t="s">
        <v>14</v>
      </c>
      <c r="N165" s="167"/>
      <c r="O165" s="167"/>
      <c r="P165" s="167"/>
    </row>
    <row r="166" spans="1:16" ht="20.100000000000001" customHeight="1">
      <c r="A166" s="164"/>
      <c r="B166" s="165"/>
      <c r="C166" s="159"/>
      <c r="D166" s="159"/>
      <c r="E166" s="156"/>
      <c r="F166" s="28">
        <v>161</v>
      </c>
      <c r="G166" s="28" t="str">
        <f t="shared" si="2"/>
        <v>0A1</v>
      </c>
      <c r="H166" s="29"/>
      <c r="I166" s="168"/>
      <c r="K166" s="30"/>
      <c r="L166" s="31"/>
    </row>
    <row r="167" spans="1:16" ht="20.100000000000001" customHeight="1">
      <c r="A167" s="164"/>
      <c r="B167" s="165"/>
      <c r="C167" s="159"/>
      <c r="D167" s="159"/>
      <c r="E167" s="156"/>
      <c r="F167" s="28">
        <v>162</v>
      </c>
      <c r="G167" s="28" t="str">
        <f t="shared" si="2"/>
        <v>0A2</v>
      </c>
      <c r="H167" s="32"/>
      <c r="I167" s="169">
        <v>0.25</v>
      </c>
      <c r="K167" s="30"/>
      <c r="L167" s="30"/>
    </row>
    <row r="168" spans="1:16" ht="20.100000000000001" customHeight="1">
      <c r="A168" s="164"/>
      <c r="B168" s="165"/>
      <c r="C168" s="159"/>
      <c r="D168" s="159"/>
      <c r="E168" s="156"/>
      <c r="F168" s="28">
        <v>163</v>
      </c>
      <c r="G168" s="28" t="str">
        <f t="shared" si="2"/>
        <v>0A3</v>
      </c>
      <c r="H168" s="33"/>
      <c r="I168" s="170"/>
      <c r="K168" s="30"/>
      <c r="L168" s="31"/>
    </row>
    <row r="169" spans="1:16" ht="20.100000000000001" customHeight="1">
      <c r="A169" s="164"/>
      <c r="B169" s="165"/>
      <c r="C169" s="159"/>
      <c r="D169" s="159"/>
      <c r="E169" s="156"/>
      <c r="F169" s="28">
        <v>164</v>
      </c>
      <c r="G169" s="28" t="str">
        <f t="shared" si="2"/>
        <v>0A4</v>
      </c>
      <c r="H169" s="33"/>
      <c r="I169" s="170"/>
      <c r="K169" s="30"/>
      <c r="L169" s="30"/>
    </row>
    <row r="170" spans="1:16" ht="20.100000000000001" customHeight="1">
      <c r="A170" s="164"/>
      <c r="B170" s="165"/>
      <c r="C170" s="159"/>
      <c r="D170" s="159"/>
      <c r="E170" s="156"/>
      <c r="F170" s="28">
        <v>165</v>
      </c>
      <c r="G170" s="28" t="str">
        <f t="shared" si="2"/>
        <v>0A5</v>
      </c>
      <c r="H170" s="34" t="str">
        <f>LEFT(E165, LEN(E165)-4)</f>
        <v>00</v>
      </c>
      <c r="I170" s="170"/>
      <c r="K170" s="30"/>
      <c r="L170" s="31"/>
    </row>
    <row r="171" spans="1:16" ht="20.100000000000001" customHeight="1">
      <c r="A171" s="164"/>
      <c r="B171" s="165"/>
      <c r="C171" s="159"/>
      <c r="D171" s="159"/>
      <c r="E171" s="156"/>
      <c r="F171" s="28">
        <v>166</v>
      </c>
      <c r="G171" s="28" t="str">
        <f t="shared" si="2"/>
        <v>0A6</v>
      </c>
      <c r="H171" s="34" t="str">
        <f>MID(E165, 3,2)</f>
        <v>00</v>
      </c>
      <c r="I171" s="170"/>
      <c r="K171" s="30"/>
      <c r="L171" s="30"/>
    </row>
    <row r="172" spans="1:16" ht="20.100000000000001" customHeight="1">
      <c r="A172" s="164"/>
      <c r="B172" s="166"/>
      <c r="C172" s="160"/>
      <c r="D172" s="160"/>
      <c r="E172" s="157"/>
      <c r="F172" s="28">
        <v>167</v>
      </c>
      <c r="G172" s="28" t="str">
        <f t="shared" si="2"/>
        <v>0A7</v>
      </c>
      <c r="H172" s="35" t="str">
        <f>RIGHT(E165,LEN(E165)-4)</f>
        <v>AF</v>
      </c>
      <c r="I172" s="170"/>
      <c r="K172" s="30"/>
      <c r="L172" s="31"/>
    </row>
    <row r="173" spans="1:16" ht="20.100000000000001" customHeight="1">
      <c r="A173" s="164" t="s">
        <v>65</v>
      </c>
      <c r="B173" s="161"/>
      <c r="C173" s="158">
        <f xml:space="preserve"> IF(ROUNDUP(C437*I167,0)&gt;100, ROUNDUP(C437*I167,0), 100)</f>
        <v>350</v>
      </c>
      <c r="D173" s="158">
        <v>2</v>
      </c>
      <c r="E173" s="155" t="str">
        <f>DEC2HEX(C173/D173+IF(MOD(C173,2)&gt;0,1,0),6)</f>
        <v>0000AF</v>
      </c>
      <c r="F173" s="8">
        <v>168</v>
      </c>
      <c r="G173" s="8" t="str">
        <f t="shared" si="2"/>
        <v>0A8</v>
      </c>
      <c r="H173" s="36"/>
      <c r="I173" s="170"/>
      <c r="J173" s="25" t="str">
        <f>DEC2HEX(20480 + QUOTIENT(F173,8)*8)</f>
        <v>50A8</v>
      </c>
      <c r="K173" s="26" t="str">
        <f>DEC2HEX(40960 + QUOTIENT(F173-HEX2DEC(L173),8)*8)</f>
        <v>A008</v>
      </c>
      <c r="L173" s="27" t="s">
        <v>13</v>
      </c>
    </row>
    <row r="174" spans="1:16" ht="20.100000000000001" customHeight="1">
      <c r="A174" s="164"/>
      <c r="B174" s="162"/>
      <c r="C174" s="159"/>
      <c r="D174" s="159"/>
      <c r="E174" s="156"/>
      <c r="F174" s="37">
        <v>169</v>
      </c>
      <c r="G174" s="37" t="str">
        <f t="shared" si="2"/>
        <v>0A9</v>
      </c>
      <c r="H174" s="38"/>
      <c r="I174" s="170"/>
      <c r="K174" s="30"/>
      <c r="L174" s="31"/>
    </row>
    <row r="175" spans="1:16" ht="20.100000000000001" customHeight="1">
      <c r="A175" s="164"/>
      <c r="B175" s="162"/>
      <c r="C175" s="159"/>
      <c r="D175" s="159"/>
      <c r="E175" s="156"/>
      <c r="F175" s="37">
        <v>170</v>
      </c>
      <c r="G175" s="37" t="str">
        <f t="shared" si="2"/>
        <v>0AA</v>
      </c>
      <c r="H175" s="38"/>
      <c r="I175" s="170"/>
      <c r="K175" s="30"/>
      <c r="L175" s="30"/>
    </row>
    <row r="176" spans="1:16" ht="20.100000000000001" customHeight="1">
      <c r="A176" s="164"/>
      <c r="B176" s="162"/>
      <c r="C176" s="159"/>
      <c r="D176" s="159"/>
      <c r="E176" s="156"/>
      <c r="F176" s="37">
        <v>171</v>
      </c>
      <c r="G176" s="37" t="str">
        <f t="shared" si="2"/>
        <v>0AB</v>
      </c>
      <c r="H176" s="39"/>
      <c r="I176" s="170"/>
      <c r="K176" s="30"/>
      <c r="L176" s="31"/>
    </row>
    <row r="177" spans="1:12" ht="20.100000000000001" customHeight="1">
      <c r="A177" s="164"/>
      <c r="B177" s="162"/>
      <c r="C177" s="159"/>
      <c r="D177" s="159"/>
      <c r="E177" s="156"/>
      <c r="F177" s="37">
        <v>172</v>
      </c>
      <c r="G177" s="37" t="str">
        <f t="shared" si="2"/>
        <v>0AC</v>
      </c>
      <c r="H177" s="39"/>
      <c r="I177" s="170"/>
      <c r="K177" s="30"/>
      <c r="L177" s="30"/>
    </row>
    <row r="178" spans="1:12" ht="20.100000000000001" customHeight="1">
      <c r="A178" s="164"/>
      <c r="B178" s="162"/>
      <c r="C178" s="159"/>
      <c r="D178" s="159"/>
      <c r="E178" s="156"/>
      <c r="F178" s="37">
        <v>173</v>
      </c>
      <c r="G178" s="37" t="str">
        <f t="shared" si="2"/>
        <v>0AD</v>
      </c>
      <c r="H178" s="34" t="str">
        <f>LEFT(E173, LEN(E173)-4)</f>
        <v>00</v>
      </c>
      <c r="I178" s="170"/>
      <c r="K178" s="30"/>
      <c r="L178" s="31"/>
    </row>
    <row r="179" spans="1:12" ht="20.100000000000001" customHeight="1">
      <c r="A179" s="164"/>
      <c r="B179" s="162"/>
      <c r="C179" s="159"/>
      <c r="D179" s="159"/>
      <c r="E179" s="156"/>
      <c r="F179" s="37">
        <v>174</v>
      </c>
      <c r="G179" s="37" t="str">
        <f t="shared" si="2"/>
        <v>0AE</v>
      </c>
      <c r="H179" s="34" t="str">
        <f>MID(E173, 3,2)</f>
        <v>00</v>
      </c>
      <c r="I179" s="170"/>
      <c r="K179" s="30"/>
      <c r="L179" s="30"/>
    </row>
    <row r="180" spans="1:12" ht="20.100000000000001" customHeight="1">
      <c r="A180" s="164"/>
      <c r="B180" s="163"/>
      <c r="C180" s="160"/>
      <c r="D180" s="160"/>
      <c r="E180" s="157"/>
      <c r="F180" s="37">
        <v>175</v>
      </c>
      <c r="G180" s="37" t="str">
        <f t="shared" si="2"/>
        <v>0AF</v>
      </c>
      <c r="H180" s="35" t="str">
        <f>RIGHT(E173,LEN(E173)-4)</f>
        <v>AF</v>
      </c>
      <c r="I180" s="170"/>
      <c r="K180" s="30"/>
      <c r="L180" s="31"/>
    </row>
    <row r="181" spans="1:12" ht="20.100000000000001" customHeight="1">
      <c r="A181" s="164" t="s">
        <v>66</v>
      </c>
      <c r="B181" s="155"/>
      <c r="C181" s="158">
        <f xml:space="preserve"> IF(ROUNDUP(C445*I167,0)&gt;100, ROUNDUP(C445*I167,0), 100)</f>
        <v>350</v>
      </c>
      <c r="D181" s="158">
        <v>2</v>
      </c>
      <c r="E181" s="155" t="str">
        <f>DEC2HEX(C181/D181+IF(MOD(C181,2)&gt;0,1,0),6)</f>
        <v>0000AF</v>
      </c>
      <c r="F181" s="8">
        <v>176</v>
      </c>
      <c r="G181" s="8" t="str">
        <f t="shared" si="2"/>
        <v>0B0</v>
      </c>
      <c r="H181" s="36"/>
      <c r="I181" s="170"/>
      <c r="J181" s="25" t="str">
        <f>DEC2HEX(20480 + QUOTIENT(F181,8)*8)</f>
        <v>50B0</v>
      </c>
      <c r="K181" s="26" t="str">
        <f>DEC2HEX(40960 + QUOTIENT(F181-HEX2DEC(L181),8)*8)</f>
        <v>A010</v>
      </c>
      <c r="L181" s="27" t="s">
        <v>13</v>
      </c>
    </row>
    <row r="182" spans="1:12" ht="20.100000000000001" customHeight="1">
      <c r="A182" s="164"/>
      <c r="B182" s="156"/>
      <c r="C182" s="159"/>
      <c r="D182" s="159"/>
      <c r="E182" s="156"/>
      <c r="F182" s="37">
        <v>177</v>
      </c>
      <c r="G182" s="37" t="str">
        <f t="shared" si="2"/>
        <v>0B1</v>
      </c>
      <c r="H182" s="38"/>
      <c r="I182" s="170"/>
      <c r="K182" s="30"/>
      <c r="L182" s="31"/>
    </row>
    <row r="183" spans="1:12" ht="20.100000000000001" customHeight="1">
      <c r="A183" s="164"/>
      <c r="B183" s="156"/>
      <c r="C183" s="159"/>
      <c r="D183" s="159"/>
      <c r="E183" s="156"/>
      <c r="F183" s="37">
        <v>178</v>
      </c>
      <c r="G183" s="37" t="str">
        <f t="shared" si="2"/>
        <v>0B2</v>
      </c>
      <c r="H183" s="38"/>
      <c r="I183" s="170"/>
      <c r="K183" s="30"/>
      <c r="L183" s="30"/>
    </row>
    <row r="184" spans="1:12" ht="20.100000000000001" customHeight="1">
      <c r="A184" s="164"/>
      <c r="B184" s="156"/>
      <c r="C184" s="159"/>
      <c r="D184" s="159"/>
      <c r="E184" s="156"/>
      <c r="F184" s="37">
        <v>179</v>
      </c>
      <c r="G184" s="37" t="str">
        <f t="shared" si="2"/>
        <v>0B3</v>
      </c>
      <c r="H184" s="39"/>
      <c r="I184" s="170"/>
      <c r="K184" s="30"/>
      <c r="L184" s="31"/>
    </row>
    <row r="185" spans="1:12" ht="20.100000000000001" customHeight="1">
      <c r="A185" s="164"/>
      <c r="B185" s="156"/>
      <c r="C185" s="159"/>
      <c r="D185" s="159"/>
      <c r="E185" s="156"/>
      <c r="F185" s="37">
        <v>180</v>
      </c>
      <c r="G185" s="37" t="str">
        <f t="shared" si="2"/>
        <v>0B4</v>
      </c>
      <c r="H185" s="39"/>
      <c r="I185" s="170"/>
      <c r="K185" s="30"/>
      <c r="L185" s="30"/>
    </row>
    <row r="186" spans="1:12" ht="20.100000000000001" customHeight="1">
      <c r="A186" s="164"/>
      <c r="B186" s="156"/>
      <c r="C186" s="159"/>
      <c r="D186" s="159"/>
      <c r="E186" s="156"/>
      <c r="F186" s="37">
        <v>181</v>
      </c>
      <c r="G186" s="37" t="str">
        <f t="shared" si="2"/>
        <v>0B5</v>
      </c>
      <c r="H186" s="34" t="str">
        <f>LEFT(E181, LEN(E181)-4)</f>
        <v>00</v>
      </c>
      <c r="I186" s="170"/>
      <c r="K186" s="30"/>
      <c r="L186" s="31"/>
    </row>
    <row r="187" spans="1:12" ht="20.100000000000001" customHeight="1">
      <c r="A187" s="164"/>
      <c r="B187" s="156"/>
      <c r="C187" s="159"/>
      <c r="D187" s="159"/>
      <c r="E187" s="156"/>
      <c r="F187" s="37">
        <v>182</v>
      </c>
      <c r="G187" s="37" t="str">
        <f t="shared" si="2"/>
        <v>0B6</v>
      </c>
      <c r="H187" s="34" t="str">
        <f>MID(E181, 3,2)</f>
        <v>00</v>
      </c>
      <c r="I187" s="170"/>
      <c r="K187" s="30"/>
      <c r="L187" s="30"/>
    </row>
    <row r="188" spans="1:12" ht="20.100000000000001" customHeight="1">
      <c r="A188" s="164"/>
      <c r="B188" s="157"/>
      <c r="C188" s="160"/>
      <c r="D188" s="160"/>
      <c r="E188" s="157"/>
      <c r="F188" s="37">
        <v>183</v>
      </c>
      <c r="G188" s="37" t="str">
        <f t="shared" si="2"/>
        <v>0B7</v>
      </c>
      <c r="H188" s="35" t="str">
        <f>RIGHT(E181,LEN(E181)-4)</f>
        <v>AF</v>
      </c>
      <c r="I188" s="170"/>
      <c r="K188" s="30"/>
      <c r="L188" s="31"/>
    </row>
    <row r="189" spans="1:12" ht="20.100000000000001" customHeight="1">
      <c r="A189" s="164" t="s">
        <v>67</v>
      </c>
      <c r="B189" s="155"/>
      <c r="C189" s="158">
        <f xml:space="preserve"> IF(ROUNDUP(C453*I167,0)&gt;100, ROUNDUP(C453*I167,0), 100)</f>
        <v>140</v>
      </c>
      <c r="D189" s="158">
        <v>2</v>
      </c>
      <c r="E189" s="155" t="str">
        <f>DEC2HEX(C189/D189+IF(MOD(C189,2)&gt;0,1,0),6)</f>
        <v>000046</v>
      </c>
      <c r="F189" s="8">
        <v>184</v>
      </c>
      <c r="G189" s="8" t="str">
        <f t="shared" si="2"/>
        <v>0B8</v>
      </c>
      <c r="H189" s="36"/>
      <c r="I189" s="170"/>
      <c r="J189" s="25" t="str">
        <f>DEC2HEX(20480 + QUOTIENT(F189,8)*8)</f>
        <v>50B8</v>
      </c>
      <c r="K189" s="26" t="str">
        <f>DEC2HEX(40960 + QUOTIENT(F189-HEX2DEC(L189),8)*8)</f>
        <v>A018</v>
      </c>
      <c r="L189" s="27" t="s">
        <v>13</v>
      </c>
    </row>
    <row r="190" spans="1:12" ht="20.100000000000001" customHeight="1">
      <c r="A190" s="164"/>
      <c r="B190" s="156"/>
      <c r="C190" s="159"/>
      <c r="D190" s="159"/>
      <c r="E190" s="156"/>
      <c r="F190" s="37">
        <v>185</v>
      </c>
      <c r="G190" s="37" t="str">
        <f t="shared" si="2"/>
        <v>0B9</v>
      </c>
      <c r="H190" s="38"/>
      <c r="I190" s="170"/>
      <c r="K190" s="30"/>
      <c r="L190" s="31"/>
    </row>
    <row r="191" spans="1:12" ht="20.100000000000001" customHeight="1">
      <c r="A191" s="164"/>
      <c r="B191" s="156"/>
      <c r="C191" s="159"/>
      <c r="D191" s="159"/>
      <c r="E191" s="156"/>
      <c r="F191" s="37">
        <v>186</v>
      </c>
      <c r="G191" s="37" t="str">
        <f t="shared" si="2"/>
        <v>0BA</v>
      </c>
      <c r="H191" s="38"/>
      <c r="I191" s="170"/>
      <c r="K191" s="30"/>
      <c r="L191" s="30"/>
    </row>
    <row r="192" spans="1:12" ht="20.100000000000001" customHeight="1">
      <c r="A192" s="164"/>
      <c r="B192" s="156"/>
      <c r="C192" s="159"/>
      <c r="D192" s="159"/>
      <c r="E192" s="156"/>
      <c r="F192" s="37">
        <v>187</v>
      </c>
      <c r="G192" s="37" t="str">
        <f t="shared" si="2"/>
        <v>0BB</v>
      </c>
      <c r="H192" s="39"/>
      <c r="I192" s="170"/>
      <c r="K192" s="30"/>
      <c r="L192" s="31"/>
    </row>
    <row r="193" spans="1:12" ht="20.100000000000001" customHeight="1">
      <c r="A193" s="164"/>
      <c r="B193" s="156"/>
      <c r="C193" s="159"/>
      <c r="D193" s="159"/>
      <c r="E193" s="156"/>
      <c r="F193" s="37">
        <v>188</v>
      </c>
      <c r="G193" s="37" t="str">
        <f t="shared" si="2"/>
        <v>0BC</v>
      </c>
      <c r="H193" s="39"/>
      <c r="I193" s="170"/>
      <c r="K193" s="30"/>
      <c r="L193" s="30"/>
    </row>
    <row r="194" spans="1:12" ht="20.100000000000001" customHeight="1">
      <c r="A194" s="164"/>
      <c r="B194" s="156"/>
      <c r="C194" s="159"/>
      <c r="D194" s="159"/>
      <c r="E194" s="156"/>
      <c r="F194" s="37">
        <v>189</v>
      </c>
      <c r="G194" s="37" t="str">
        <f t="shared" si="2"/>
        <v>0BD</v>
      </c>
      <c r="H194" s="34" t="str">
        <f>LEFT(E189, LEN(E189)-4)</f>
        <v>00</v>
      </c>
      <c r="I194" s="170"/>
      <c r="K194" s="30"/>
      <c r="L194" s="31"/>
    </row>
    <row r="195" spans="1:12" ht="20.100000000000001" customHeight="1">
      <c r="A195" s="164"/>
      <c r="B195" s="156"/>
      <c r="C195" s="159"/>
      <c r="D195" s="159"/>
      <c r="E195" s="156"/>
      <c r="F195" s="37">
        <v>190</v>
      </c>
      <c r="G195" s="37" t="str">
        <f t="shared" si="2"/>
        <v>0BE</v>
      </c>
      <c r="H195" s="34" t="str">
        <f>MID(E189, 3,2)</f>
        <v>00</v>
      </c>
      <c r="I195" s="170"/>
      <c r="K195" s="30"/>
      <c r="L195" s="30"/>
    </row>
    <row r="196" spans="1:12" ht="20.100000000000001" customHeight="1">
      <c r="A196" s="164"/>
      <c r="B196" s="157"/>
      <c r="C196" s="160"/>
      <c r="D196" s="160"/>
      <c r="E196" s="157"/>
      <c r="F196" s="37">
        <v>191</v>
      </c>
      <c r="G196" s="37" t="str">
        <f t="shared" si="2"/>
        <v>0BF</v>
      </c>
      <c r="H196" s="35" t="str">
        <f>RIGHT(E189,LEN(E189)-4)</f>
        <v>46</v>
      </c>
      <c r="I196" s="170"/>
      <c r="K196" s="30"/>
      <c r="L196" s="31"/>
    </row>
    <row r="197" spans="1:12" ht="20.100000000000001" customHeight="1">
      <c r="A197" s="154" t="s">
        <v>75</v>
      </c>
      <c r="B197" s="161"/>
      <c r="C197" s="158">
        <f xml:space="preserve"> IF(ROUNDUP(C461*I167,0)&gt;100, ROUNDUP(C461*I167,0), 100)</f>
        <v>172</v>
      </c>
      <c r="D197" s="158">
        <v>2</v>
      </c>
      <c r="E197" s="155" t="str">
        <f>DEC2HEX(C197/D197+IF(MOD(C197,2)&gt;0,1,0),6)</f>
        <v>000056</v>
      </c>
      <c r="F197" s="8">
        <v>192</v>
      </c>
      <c r="G197" s="8" t="str">
        <f t="shared" ref="G197:G260" si="3">DEC2HEX(F197,3)</f>
        <v>0C0</v>
      </c>
      <c r="H197" s="36"/>
      <c r="I197" s="170"/>
      <c r="J197" s="25" t="str">
        <f>DEC2HEX(20480 + QUOTIENT(F197,8)*8)</f>
        <v>50C0</v>
      </c>
      <c r="K197" s="26" t="str">
        <f>DEC2HEX(40960 + QUOTIENT(F197-HEX2DEC(L197),8)*8)</f>
        <v>A020</v>
      </c>
      <c r="L197" s="27" t="s">
        <v>13</v>
      </c>
    </row>
    <row r="198" spans="1:12" ht="20.100000000000001" customHeight="1">
      <c r="A198" s="154"/>
      <c r="B198" s="162"/>
      <c r="C198" s="159"/>
      <c r="D198" s="159"/>
      <c r="E198" s="156"/>
      <c r="F198" s="37">
        <v>193</v>
      </c>
      <c r="G198" s="37" t="str">
        <f t="shared" si="3"/>
        <v>0C1</v>
      </c>
      <c r="H198" s="38"/>
      <c r="I198" s="170"/>
      <c r="K198" s="30"/>
      <c r="L198" s="31"/>
    </row>
    <row r="199" spans="1:12" ht="20.100000000000001" customHeight="1">
      <c r="A199" s="154"/>
      <c r="B199" s="162"/>
      <c r="C199" s="159"/>
      <c r="D199" s="159"/>
      <c r="E199" s="156"/>
      <c r="F199" s="37">
        <v>194</v>
      </c>
      <c r="G199" s="37" t="str">
        <f t="shared" si="3"/>
        <v>0C2</v>
      </c>
      <c r="H199" s="38"/>
      <c r="I199" s="170"/>
      <c r="K199" s="30"/>
      <c r="L199" s="30"/>
    </row>
    <row r="200" spans="1:12" ht="20.100000000000001" customHeight="1">
      <c r="A200" s="154"/>
      <c r="B200" s="162"/>
      <c r="C200" s="159"/>
      <c r="D200" s="159"/>
      <c r="E200" s="156"/>
      <c r="F200" s="37">
        <v>195</v>
      </c>
      <c r="G200" s="37" t="str">
        <f t="shared" si="3"/>
        <v>0C3</v>
      </c>
      <c r="H200" s="39"/>
      <c r="I200" s="170"/>
      <c r="K200" s="30"/>
      <c r="L200" s="31"/>
    </row>
    <row r="201" spans="1:12" ht="20.100000000000001" customHeight="1">
      <c r="A201" s="154"/>
      <c r="B201" s="162"/>
      <c r="C201" s="159"/>
      <c r="D201" s="159"/>
      <c r="E201" s="156"/>
      <c r="F201" s="37">
        <v>196</v>
      </c>
      <c r="G201" s="37" t="str">
        <f t="shared" si="3"/>
        <v>0C4</v>
      </c>
      <c r="H201" s="39"/>
      <c r="I201" s="170"/>
      <c r="K201" s="30"/>
      <c r="L201" s="30"/>
    </row>
    <row r="202" spans="1:12" ht="20.100000000000001" customHeight="1">
      <c r="A202" s="154"/>
      <c r="B202" s="162"/>
      <c r="C202" s="159"/>
      <c r="D202" s="159"/>
      <c r="E202" s="156"/>
      <c r="F202" s="37">
        <v>197</v>
      </c>
      <c r="G202" s="37" t="str">
        <f t="shared" si="3"/>
        <v>0C5</v>
      </c>
      <c r="H202" s="34" t="str">
        <f>LEFT(E197, LEN(E197)-4)</f>
        <v>00</v>
      </c>
      <c r="I202" s="170"/>
      <c r="K202" s="30"/>
      <c r="L202" s="31"/>
    </row>
    <row r="203" spans="1:12" ht="20.100000000000001" customHeight="1">
      <c r="A203" s="154"/>
      <c r="B203" s="162"/>
      <c r="C203" s="159"/>
      <c r="D203" s="159"/>
      <c r="E203" s="156"/>
      <c r="F203" s="37">
        <v>198</v>
      </c>
      <c r="G203" s="37" t="str">
        <f t="shared" si="3"/>
        <v>0C6</v>
      </c>
      <c r="H203" s="34" t="str">
        <f>MID(E197, 3,2)</f>
        <v>00</v>
      </c>
      <c r="I203" s="170"/>
      <c r="K203" s="30"/>
      <c r="L203" s="30"/>
    </row>
    <row r="204" spans="1:12" ht="20.100000000000001" customHeight="1">
      <c r="A204" s="154"/>
      <c r="B204" s="163"/>
      <c r="C204" s="160"/>
      <c r="D204" s="160"/>
      <c r="E204" s="157"/>
      <c r="F204" s="37">
        <v>199</v>
      </c>
      <c r="G204" s="37" t="str">
        <f t="shared" si="3"/>
        <v>0C7</v>
      </c>
      <c r="H204" s="35" t="str">
        <f>RIGHT(E197,LEN(E197)-4)</f>
        <v>56</v>
      </c>
      <c r="I204" s="170"/>
      <c r="K204" s="30"/>
      <c r="L204" s="31"/>
    </row>
    <row r="205" spans="1:12" ht="20.100000000000001" customHeight="1">
      <c r="A205" s="164" t="s">
        <v>15</v>
      </c>
      <c r="B205" s="161"/>
      <c r="C205" s="158">
        <f xml:space="preserve"> IF(ROUNDUP(C469*I167,0) &gt; 100, ROUNDUP(C469*I167,0), 100)</f>
        <v>350</v>
      </c>
      <c r="D205" s="158">
        <v>2</v>
      </c>
      <c r="E205" s="155" t="str">
        <f>DEC2HEX(C205/D205+IF(MOD(C205,2)&gt;0,1,0),6)</f>
        <v>0000AF</v>
      </c>
      <c r="F205" s="8">
        <v>200</v>
      </c>
      <c r="G205" s="8" t="str">
        <f t="shared" si="3"/>
        <v>0C8</v>
      </c>
      <c r="H205" s="36"/>
      <c r="I205" s="170"/>
      <c r="J205" s="25" t="str">
        <f>DEC2HEX(20480 + QUOTIENT(F205,8)*8)</f>
        <v>50C8</v>
      </c>
      <c r="K205" s="26" t="str">
        <f>DEC2HEX(40960 + QUOTIENT(F205-HEX2DEC(L205),8)*8)</f>
        <v>A028</v>
      </c>
      <c r="L205" s="27" t="s">
        <v>13</v>
      </c>
    </row>
    <row r="206" spans="1:12" ht="20.100000000000001" customHeight="1">
      <c r="A206" s="164"/>
      <c r="B206" s="162"/>
      <c r="C206" s="159"/>
      <c r="D206" s="159"/>
      <c r="E206" s="156"/>
      <c r="F206" s="37">
        <v>201</v>
      </c>
      <c r="G206" s="37" t="str">
        <f t="shared" si="3"/>
        <v>0C9</v>
      </c>
      <c r="H206" s="38"/>
      <c r="I206" s="170"/>
      <c r="K206" s="30"/>
      <c r="L206" s="31"/>
    </row>
    <row r="207" spans="1:12" ht="20.100000000000001" customHeight="1">
      <c r="A207" s="164"/>
      <c r="B207" s="162"/>
      <c r="C207" s="159"/>
      <c r="D207" s="159"/>
      <c r="E207" s="156"/>
      <c r="F207" s="37">
        <v>202</v>
      </c>
      <c r="G207" s="37" t="str">
        <f t="shared" si="3"/>
        <v>0CA</v>
      </c>
      <c r="H207" s="38"/>
      <c r="I207" s="170"/>
      <c r="K207" s="30"/>
      <c r="L207" s="30"/>
    </row>
    <row r="208" spans="1:12" ht="20.100000000000001" customHeight="1">
      <c r="A208" s="164"/>
      <c r="B208" s="162"/>
      <c r="C208" s="159"/>
      <c r="D208" s="159"/>
      <c r="E208" s="156"/>
      <c r="F208" s="37">
        <v>203</v>
      </c>
      <c r="G208" s="37" t="str">
        <f t="shared" si="3"/>
        <v>0CB</v>
      </c>
      <c r="H208" s="39"/>
      <c r="I208" s="170"/>
      <c r="K208" s="30"/>
      <c r="L208" s="31"/>
    </row>
    <row r="209" spans="1:12" ht="20.100000000000001" customHeight="1">
      <c r="A209" s="164"/>
      <c r="B209" s="162"/>
      <c r="C209" s="159"/>
      <c r="D209" s="159"/>
      <c r="E209" s="156"/>
      <c r="F209" s="37">
        <v>204</v>
      </c>
      <c r="G209" s="37" t="str">
        <f t="shared" si="3"/>
        <v>0CC</v>
      </c>
      <c r="H209" s="39"/>
      <c r="I209" s="170"/>
      <c r="K209" s="30"/>
      <c r="L209" s="30"/>
    </row>
    <row r="210" spans="1:12" ht="20.100000000000001" customHeight="1">
      <c r="A210" s="164"/>
      <c r="B210" s="162"/>
      <c r="C210" s="159"/>
      <c r="D210" s="159"/>
      <c r="E210" s="156"/>
      <c r="F210" s="37">
        <v>205</v>
      </c>
      <c r="G210" s="37" t="str">
        <f t="shared" si="3"/>
        <v>0CD</v>
      </c>
      <c r="H210" s="34" t="str">
        <f>LEFT(E205, LEN(E205)-4)</f>
        <v>00</v>
      </c>
      <c r="I210" s="170"/>
      <c r="K210" s="30"/>
      <c r="L210" s="31"/>
    </row>
    <row r="211" spans="1:12" ht="20.100000000000001" customHeight="1">
      <c r="A211" s="164"/>
      <c r="B211" s="162"/>
      <c r="C211" s="159"/>
      <c r="D211" s="159"/>
      <c r="E211" s="156"/>
      <c r="F211" s="37">
        <v>206</v>
      </c>
      <c r="G211" s="37" t="str">
        <f t="shared" si="3"/>
        <v>0CE</v>
      </c>
      <c r="H211" s="34" t="str">
        <f>MID(E205, 3,2)</f>
        <v>00</v>
      </c>
      <c r="I211" s="170"/>
      <c r="K211" s="30"/>
      <c r="L211" s="30"/>
    </row>
    <row r="212" spans="1:12" ht="20.100000000000001" customHeight="1">
      <c r="A212" s="164"/>
      <c r="B212" s="163"/>
      <c r="C212" s="160"/>
      <c r="D212" s="160"/>
      <c r="E212" s="157"/>
      <c r="F212" s="37">
        <v>207</v>
      </c>
      <c r="G212" s="37" t="str">
        <f t="shared" si="3"/>
        <v>0CF</v>
      </c>
      <c r="H212" s="35" t="str">
        <f>RIGHT(E205,LEN(E205)-4)</f>
        <v>AF</v>
      </c>
      <c r="I212" s="170"/>
      <c r="K212" s="30"/>
      <c r="L212" s="31"/>
    </row>
    <row r="213" spans="1:12" ht="20.100000000000001" customHeight="1">
      <c r="A213" s="154" t="s">
        <v>76</v>
      </c>
      <c r="B213" s="155"/>
      <c r="C213" s="158">
        <f xml:space="preserve"> IF(ROUNDUP(C477*I167,0) &gt; 100, ROUNDUP(C477*I167,0), 100)</f>
        <v>100</v>
      </c>
      <c r="D213" s="158">
        <v>2</v>
      </c>
      <c r="E213" s="155" t="str">
        <f>DEC2HEX(C213/D213+IF(MOD(C213,2)&gt;0,1,0),6)</f>
        <v>000032</v>
      </c>
      <c r="F213" s="8">
        <v>208</v>
      </c>
      <c r="G213" s="8" t="str">
        <f t="shared" si="3"/>
        <v>0D0</v>
      </c>
      <c r="H213" s="36"/>
      <c r="I213" s="170"/>
      <c r="J213" s="25" t="str">
        <f>DEC2HEX(20480 + QUOTIENT(F213,8)*8)</f>
        <v>50D0</v>
      </c>
      <c r="K213" s="26" t="str">
        <f>DEC2HEX(40960 + QUOTIENT(F213-HEX2DEC(L213),8)*8)</f>
        <v>A030</v>
      </c>
      <c r="L213" s="27" t="s">
        <v>13</v>
      </c>
    </row>
    <row r="214" spans="1:12" ht="20.100000000000001" customHeight="1">
      <c r="A214" s="154"/>
      <c r="B214" s="156"/>
      <c r="C214" s="159"/>
      <c r="D214" s="159"/>
      <c r="E214" s="156"/>
      <c r="F214" s="37">
        <v>209</v>
      </c>
      <c r="G214" s="37" t="str">
        <f t="shared" si="3"/>
        <v>0D1</v>
      </c>
      <c r="H214" s="38"/>
      <c r="I214" s="170"/>
      <c r="K214" s="30"/>
      <c r="L214" s="31"/>
    </row>
    <row r="215" spans="1:12" ht="20.100000000000001" customHeight="1">
      <c r="A215" s="154"/>
      <c r="B215" s="156"/>
      <c r="C215" s="159"/>
      <c r="D215" s="159"/>
      <c r="E215" s="156"/>
      <c r="F215" s="37">
        <v>210</v>
      </c>
      <c r="G215" s="37" t="str">
        <f t="shared" si="3"/>
        <v>0D2</v>
      </c>
      <c r="H215" s="38"/>
      <c r="I215" s="170"/>
      <c r="K215" s="30"/>
      <c r="L215" s="30"/>
    </row>
    <row r="216" spans="1:12" ht="20.100000000000001" customHeight="1">
      <c r="A216" s="154"/>
      <c r="B216" s="156"/>
      <c r="C216" s="159"/>
      <c r="D216" s="159"/>
      <c r="E216" s="156"/>
      <c r="F216" s="37">
        <v>211</v>
      </c>
      <c r="G216" s="37" t="str">
        <f t="shared" si="3"/>
        <v>0D3</v>
      </c>
      <c r="H216" s="39"/>
      <c r="I216" s="170"/>
      <c r="K216" s="30"/>
      <c r="L216" s="31"/>
    </row>
    <row r="217" spans="1:12" ht="20.100000000000001" customHeight="1">
      <c r="A217" s="154"/>
      <c r="B217" s="156"/>
      <c r="C217" s="159"/>
      <c r="D217" s="159"/>
      <c r="E217" s="156"/>
      <c r="F217" s="37">
        <v>212</v>
      </c>
      <c r="G217" s="37" t="str">
        <f t="shared" si="3"/>
        <v>0D4</v>
      </c>
      <c r="H217" s="39"/>
      <c r="I217" s="170"/>
      <c r="K217" s="30"/>
      <c r="L217" s="30"/>
    </row>
    <row r="218" spans="1:12" ht="20.100000000000001" customHeight="1">
      <c r="A218" s="154"/>
      <c r="B218" s="156"/>
      <c r="C218" s="159"/>
      <c r="D218" s="159"/>
      <c r="E218" s="156"/>
      <c r="F218" s="37">
        <v>213</v>
      </c>
      <c r="G218" s="37" t="str">
        <f t="shared" si="3"/>
        <v>0D5</v>
      </c>
      <c r="H218" s="34" t="str">
        <f>LEFT(E213, LEN(E213)-4)</f>
        <v>00</v>
      </c>
      <c r="I218" s="170"/>
      <c r="K218" s="30"/>
      <c r="L218" s="31"/>
    </row>
    <row r="219" spans="1:12" ht="20.100000000000001" customHeight="1">
      <c r="A219" s="154"/>
      <c r="B219" s="156"/>
      <c r="C219" s="159"/>
      <c r="D219" s="159"/>
      <c r="E219" s="156"/>
      <c r="F219" s="37">
        <v>214</v>
      </c>
      <c r="G219" s="37" t="str">
        <f t="shared" si="3"/>
        <v>0D6</v>
      </c>
      <c r="H219" s="34" t="str">
        <f>MID(E213, 3,2)</f>
        <v>00</v>
      </c>
      <c r="I219" s="170"/>
      <c r="K219" s="30"/>
      <c r="L219" s="30"/>
    </row>
    <row r="220" spans="1:12" ht="20.100000000000001" customHeight="1">
      <c r="A220" s="154"/>
      <c r="B220" s="157"/>
      <c r="C220" s="160"/>
      <c r="D220" s="160"/>
      <c r="E220" s="157"/>
      <c r="F220" s="37">
        <v>215</v>
      </c>
      <c r="G220" s="37" t="str">
        <f t="shared" si="3"/>
        <v>0D7</v>
      </c>
      <c r="H220" s="35" t="str">
        <f>RIGHT(E213,LEN(E213)-4)</f>
        <v>32</v>
      </c>
      <c r="I220" s="170"/>
      <c r="K220" s="30"/>
      <c r="L220" s="31"/>
    </row>
    <row r="221" spans="1:12" ht="20.100000000000001" customHeight="1">
      <c r="A221" s="154" t="s">
        <v>16</v>
      </c>
      <c r="B221" s="155"/>
      <c r="C221" s="158">
        <f xml:space="preserve"> IF(ROUNDUP(C485*I167,0) &gt; 100, ROUNDUP(C485*I167,0), 100)</f>
        <v>165</v>
      </c>
      <c r="D221" s="158">
        <v>2</v>
      </c>
      <c r="E221" s="155" t="str">
        <f>DEC2HEX(C221/D221+IF(MOD(C221,2)&gt;0,1,0),6)</f>
        <v>000053</v>
      </c>
      <c r="F221" s="8">
        <v>216</v>
      </c>
      <c r="G221" s="8" t="str">
        <f t="shared" si="3"/>
        <v>0D8</v>
      </c>
      <c r="H221" s="36"/>
      <c r="I221" s="170"/>
      <c r="J221" s="25" t="str">
        <f>DEC2HEX(20480 + QUOTIENT(F221,8)*8)</f>
        <v>50D8</v>
      </c>
      <c r="K221" s="26" t="str">
        <f>DEC2HEX(40960 + QUOTIENT(F221-HEX2DEC(L221),8)*8)</f>
        <v>A038</v>
      </c>
      <c r="L221" s="27" t="s">
        <v>13</v>
      </c>
    </row>
    <row r="222" spans="1:12" ht="20.100000000000001" customHeight="1">
      <c r="A222" s="154"/>
      <c r="B222" s="156"/>
      <c r="C222" s="159"/>
      <c r="D222" s="159"/>
      <c r="E222" s="156"/>
      <c r="F222" s="37">
        <v>217</v>
      </c>
      <c r="G222" s="37" t="str">
        <f t="shared" si="3"/>
        <v>0D9</v>
      </c>
      <c r="H222" s="38"/>
      <c r="I222" s="170"/>
      <c r="K222" s="30"/>
      <c r="L222" s="31"/>
    </row>
    <row r="223" spans="1:12" ht="20.100000000000001" customHeight="1">
      <c r="A223" s="154"/>
      <c r="B223" s="156"/>
      <c r="C223" s="159"/>
      <c r="D223" s="159"/>
      <c r="E223" s="156"/>
      <c r="F223" s="37">
        <v>218</v>
      </c>
      <c r="G223" s="37" t="str">
        <f t="shared" si="3"/>
        <v>0DA</v>
      </c>
      <c r="H223" s="38"/>
      <c r="I223" s="170"/>
      <c r="K223" s="30"/>
      <c r="L223" s="30"/>
    </row>
    <row r="224" spans="1:12" ht="20.100000000000001" customHeight="1">
      <c r="A224" s="154"/>
      <c r="B224" s="156"/>
      <c r="C224" s="159"/>
      <c r="D224" s="159"/>
      <c r="E224" s="156"/>
      <c r="F224" s="37">
        <v>219</v>
      </c>
      <c r="G224" s="37" t="str">
        <f t="shared" si="3"/>
        <v>0DB</v>
      </c>
      <c r="H224" s="39"/>
      <c r="I224" s="170"/>
      <c r="K224" s="30"/>
      <c r="L224" s="31"/>
    </row>
    <row r="225" spans="1:12" ht="20.100000000000001" customHeight="1">
      <c r="A225" s="154"/>
      <c r="B225" s="156"/>
      <c r="C225" s="159"/>
      <c r="D225" s="159"/>
      <c r="E225" s="156"/>
      <c r="F225" s="37">
        <v>220</v>
      </c>
      <c r="G225" s="37" t="str">
        <f t="shared" si="3"/>
        <v>0DC</v>
      </c>
      <c r="H225" s="39"/>
      <c r="I225" s="170"/>
      <c r="K225" s="30"/>
      <c r="L225" s="30"/>
    </row>
    <row r="226" spans="1:12" ht="20.100000000000001" customHeight="1">
      <c r="A226" s="154"/>
      <c r="B226" s="156"/>
      <c r="C226" s="159"/>
      <c r="D226" s="159"/>
      <c r="E226" s="156"/>
      <c r="F226" s="37">
        <v>221</v>
      </c>
      <c r="G226" s="37" t="str">
        <f t="shared" si="3"/>
        <v>0DD</v>
      </c>
      <c r="H226" s="34" t="str">
        <f>LEFT(E221, LEN(E221)-4)</f>
        <v>00</v>
      </c>
      <c r="I226" s="170"/>
      <c r="K226" s="30"/>
      <c r="L226" s="31"/>
    </row>
    <row r="227" spans="1:12" ht="20.100000000000001" customHeight="1">
      <c r="A227" s="154"/>
      <c r="B227" s="156"/>
      <c r="C227" s="159"/>
      <c r="D227" s="159"/>
      <c r="E227" s="156"/>
      <c r="F227" s="37">
        <v>222</v>
      </c>
      <c r="G227" s="37" t="str">
        <f t="shared" si="3"/>
        <v>0DE</v>
      </c>
      <c r="H227" s="34" t="str">
        <f>MID(E221, 3,2)</f>
        <v>00</v>
      </c>
      <c r="I227" s="170"/>
      <c r="K227" s="30"/>
      <c r="L227" s="30"/>
    </row>
    <row r="228" spans="1:12" ht="20.100000000000001" customHeight="1">
      <c r="A228" s="154"/>
      <c r="B228" s="157"/>
      <c r="C228" s="160"/>
      <c r="D228" s="160"/>
      <c r="E228" s="157"/>
      <c r="F228" s="37">
        <v>223</v>
      </c>
      <c r="G228" s="37" t="str">
        <f t="shared" si="3"/>
        <v>0DF</v>
      </c>
      <c r="H228" s="35" t="str">
        <f>RIGHT(E221,LEN(E221)-4)</f>
        <v>53</v>
      </c>
      <c r="I228" s="170"/>
      <c r="K228" s="30"/>
      <c r="L228" s="31"/>
    </row>
    <row r="229" spans="1:12" ht="20.100000000000001" customHeight="1">
      <c r="A229" s="154" t="s">
        <v>77</v>
      </c>
      <c r="B229" s="155"/>
      <c r="C229" s="158">
        <f xml:space="preserve"> IF(ROUNDUP(C493*I167,0) &gt; 100, ROUNDUP(C493*I167,0), 100)</f>
        <v>350</v>
      </c>
      <c r="D229" s="158">
        <v>2</v>
      </c>
      <c r="E229" s="155" t="str">
        <f>DEC2HEX(C229/D229+IF(MOD(C229,2)&gt;0,1,0),6)</f>
        <v>0000AF</v>
      </c>
      <c r="F229" s="8">
        <v>224</v>
      </c>
      <c r="G229" s="8" t="str">
        <f t="shared" si="3"/>
        <v>0E0</v>
      </c>
      <c r="H229" s="36"/>
      <c r="I229" s="170"/>
      <c r="J229" s="25" t="str">
        <f>DEC2HEX(20480 + QUOTIENT(F229,8)*8)</f>
        <v>50E0</v>
      </c>
      <c r="K229" s="26" t="str">
        <f>DEC2HEX(40960 + QUOTIENT(F229-HEX2DEC(L229),8)*8)</f>
        <v>A040</v>
      </c>
      <c r="L229" s="27" t="s">
        <v>13</v>
      </c>
    </row>
    <row r="230" spans="1:12" ht="20.100000000000001" customHeight="1">
      <c r="A230" s="154"/>
      <c r="B230" s="156"/>
      <c r="C230" s="159"/>
      <c r="D230" s="159"/>
      <c r="E230" s="156"/>
      <c r="F230" s="37">
        <v>225</v>
      </c>
      <c r="G230" s="37" t="str">
        <f t="shared" si="3"/>
        <v>0E1</v>
      </c>
      <c r="H230" s="38"/>
      <c r="I230" s="170"/>
      <c r="K230" s="30"/>
      <c r="L230" s="31"/>
    </row>
    <row r="231" spans="1:12" ht="20.100000000000001" customHeight="1">
      <c r="A231" s="154"/>
      <c r="B231" s="156"/>
      <c r="C231" s="159"/>
      <c r="D231" s="159"/>
      <c r="E231" s="156"/>
      <c r="F231" s="37">
        <v>226</v>
      </c>
      <c r="G231" s="37" t="str">
        <f t="shared" si="3"/>
        <v>0E2</v>
      </c>
      <c r="H231" s="38"/>
      <c r="I231" s="170"/>
      <c r="K231" s="30"/>
      <c r="L231" s="30"/>
    </row>
    <row r="232" spans="1:12" ht="20.100000000000001" customHeight="1">
      <c r="A232" s="154"/>
      <c r="B232" s="156"/>
      <c r="C232" s="159"/>
      <c r="D232" s="159"/>
      <c r="E232" s="156"/>
      <c r="F232" s="37">
        <v>227</v>
      </c>
      <c r="G232" s="37" t="str">
        <f t="shared" si="3"/>
        <v>0E3</v>
      </c>
      <c r="H232" s="39"/>
      <c r="I232" s="170"/>
      <c r="K232" s="30"/>
      <c r="L232" s="31"/>
    </row>
    <row r="233" spans="1:12" ht="20.100000000000001" customHeight="1">
      <c r="A233" s="154"/>
      <c r="B233" s="156"/>
      <c r="C233" s="159"/>
      <c r="D233" s="159"/>
      <c r="E233" s="156"/>
      <c r="F233" s="37">
        <v>228</v>
      </c>
      <c r="G233" s="37" t="str">
        <f t="shared" si="3"/>
        <v>0E4</v>
      </c>
      <c r="H233" s="39"/>
      <c r="I233" s="170"/>
      <c r="K233" s="30"/>
      <c r="L233" s="30"/>
    </row>
    <row r="234" spans="1:12" ht="20.100000000000001" customHeight="1">
      <c r="A234" s="154"/>
      <c r="B234" s="156"/>
      <c r="C234" s="159"/>
      <c r="D234" s="159"/>
      <c r="E234" s="156"/>
      <c r="F234" s="37">
        <v>229</v>
      </c>
      <c r="G234" s="37" t="str">
        <f t="shared" si="3"/>
        <v>0E5</v>
      </c>
      <c r="H234" s="34" t="str">
        <f>LEFT(E229, LEN(E229)-4)</f>
        <v>00</v>
      </c>
      <c r="I234" s="170"/>
      <c r="K234" s="30"/>
      <c r="L234" s="31"/>
    </row>
    <row r="235" spans="1:12" ht="20.100000000000001" customHeight="1">
      <c r="A235" s="154"/>
      <c r="B235" s="156"/>
      <c r="C235" s="159"/>
      <c r="D235" s="159"/>
      <c r="E235" s="156"/>
      <c r="F235" s="37">
        <v>230</v>
      </c>
      <c r="G235" s="37" t="str">
        <f t="shared" si="3"/>
        <v>0E6</v>
      </c>
      <c r="H235" s="34" t="str">
        <f>MID(E229, 3,2)</f>
        <v>00</v>
      </c>
      <c r="I235" s="170"/>
      <c r="K235" s="30"/>
      <c r="L235" s="30"/>
    </row>
    <row r="236" spans="1:12" ht="20.100000000000001" customHeight="1">
      <c r="A236" s="154"/>
      <c r="B236" s="157"/>
      <c r="C236" s="160"/>
      <c r="D236" s="160"/>
      <c r="E236" s="157"/>
      <c r="F236" s="37">
        <v>231</v>
      </c>
      <c r="G236" s="37" t="str">
        <f t="shared" si="3"/>
        <v>0E7</v>
      </c>
      <c r="H236" s="35" t="str">
        <f>RIGHT(E229,LEN(E229)-4)</f>
        <v>AF</v>
      </c>
      <c r="I236" s="170"/>
      <c r="K236" s="30"/>
      <c r="L236" s="31"/>
    </row>
    <row r="237" spans="1:12" ht="20.100000000000001" customHeight="1">
      <c r="A237" s="154" t="s">
        <v>78</v>
      </c>
      <c r="B237" s="155"/>
      <c r="C237" s="158">
        <f xml:space="preserve"> ROUNDUP(C501*I167,0)</f>
        <v>254</v>
      </c>
      <c r="D237" s="158">
        <v>2</v>
      </c>
      <c r="E237" s="155" t="str">
        <f>DEC2HEX(C237/D237+IF(MOD(C237,2)&gt;0,1,0),6)</f>
        <v>00007F</v>
      </c>
      <c r="F237" s="8">
        <v>232</v>
      </c>
      <c r="G237" s="8" t="str">
        <f t="shared" si="3"/>
        <v>0E8</v>
      </c>
      <c r="H237" s="36"/>
      <c r="I237" s="170"/>
      <c r="J237" s="25" t="str">
        <f>DEC2HEX(20480 + QUOTIENT(F237,8)*8)</f>
        <v>50E8</v>
      </c>
      <c r="K237" s="26" t="str">
        <f>DEC2HEX(40960 + QUOTIENT(F237-HEX2DEC(L237),8)*8)</f>
        <v>A048</v>
      </c>
      <c r="L237" s="27" t="s">
        <v>13</v>
      </c>
    </row>
    <row r="238" spans="1:12" ht="20.100000000000001" customHeight="1">
      <c r="A238" s="154"/>
      <c r="B238" s="156"/>
      <c r="C238" s="159"/>
      <c r="D238" s="159"/>
      <c r="E238" s="156"/>
      <c r="F238" s="37">
        <v>233</v>
      </c>
      <c r="G238" s="37" t="str">
        <f t="shared" si="3"/>
        <v>0E9</v>
      </c>
      <c r="H238" s="38"/>
      <c r="I238" s="170"/>
      <c r="K238" s="30"/>
      <c r="L238" s="31"/>
    </row>
    <row r="239" spans="1:12" ht="20.100000000000001" customHeight="1">
      <c r="A239" s="154"/>
      <c r="B239" s="156"/>
      <c r="C239" s="159"/>
      <c r="D239" s="159"/>
      <c r="E239" s="156"/>
      <c r="F239" s="37">
        <v>234</v>
      </c>
      <c r="G239" s="37" t="str">
        <f t="shared" si="3"/>
        <v>0EA</v>
      </c>
      <c r="H239" s="38"/>
      <c r="I239" s="170"/>
      <c r="K239" s="30"/>
      <c r="L239" s="30"/>
    </row>
    <row r="240" spans="1:12" ht="20.100000000000001" customHeight="1">
      <c r="A240" s="154"/>
      <c r="B240" s="156"/>
      <c r="C240" s="159"/>
      <c r="D240" s="159"/>
      <c r="E240" s="156"/>
      <c r="F240" s="37">
        <v>235</v>
      </c>
      <c r="G240" s="37" t="str">
        <f t="shared" si="3"/>
        <v>0EB</v>
      </c>
      <c r="H240" s="39"/>
      <c r="I240" s="170"/>
      <c r="K240" s="30"/>
      <c r="L240" s="31"/>
    </row>
    <row r="241" spans="1:16" ht="20.100000000000001" customHeight="1">
      <c r="A241" s="154"/>
      <c r="B241" s="156"/>
      <c r="C241" s="159"/>
      <c r="D241" s="159"/>
      <c r="E241" s="156"/>
      <c r="F241" s="37">
        <v>236</v>
      </c>
      <c r="G241" s="37" t="str">
        <f t="shared" si="3"/>
        <v>0EC</v>
      </c>
      <c r="H241" s="39"/>
      <c r="I241" s="170"/>
      <c r="K241" s="30"/>
      <c r="L241" s="30"/>
    </row>
    <row r="242" spans="1:16" ht="20.100000000000001" customHeight="1">
      <c r="A242" s="154"/>
      <c r="B242" s="156"/>
      <c r="C242" s="159"/>
      <c r="D242" s="159"/>
      <c r="E242" s="156"/>
      <c r="F242" s="37">
        <v>237</v>
      </c>
      <c r="G242" s="37" t="str">
        <f t="shared" si="3"/>
        <v>0ED</v>
      </c>
      <c r="H242" s="34" t="str">
        <f>LEFT(E237, LEN(E237)-4)</f>
        <v>00</v>
      </c>
      <c r="I242" s="170"/>
      <c r="K242" s="30"/>
      <c r="L242" s="31"/>
    </row>
    <row r="243" spans="1:16" ht="20.100000000000001" customHeight="1">
      <c r="A243" s="154"/>
      <c r="B243" s="156"/>
      <c r="C243" s="159"/>
      <c r="D243" s="159"/>
      <c r="E243" s="156"/>
      <c r="F243" s="37">
        <v>238</v>
      </c>
      <c r="G243" s="37" t="str">
        <f t="shared" si="3"/>
        <v>0EE</v>
      </c>
      <c r="H243" s="34" t="str">
        <f>MID(E237, 3,2)</f>
        <v>00</v>
      </c>
      <c r="I243" s="170"/>
      <c r="K243" s="30"/>
      <c r="L243" s="30"/>
    </row>
    <row r="244" spans="1:16" ht="20.100000000000001" customHeight="1">
      <c r="A244" s="154"/>
      <c r="B244" s="157"/>
      <c r="C244" s="160"/>
      <c r="D244" s="160"/>
      <c r="E244" s="157"/>
      <c r="F244" s="37">
        <v>239</v>
      </c>
      <c r="G244" s="37" t="str">
        <f t="shared" si="3"/>
        <v>0EF</v>
      </c>
      <c r="H244" s="35" t="str">
        <f>RIGHT(E237,LEN(E237)-4)</f>
        <v>7F</v>
      </c>
      <c r="I244" s="170"/>
      <c r="K244" s="30"/>
      <c r="L244" s="31"/>
    </row>
    <row r="245" spans="1:16" ht="20.100000000000001" customHeight="1">
      <c r="A245" s="154" t="s">
        <v>80</v>
      </c>
      <c r="B245" s="155"/>
      <c r="C245" s="158">
        <f xml:space="preserve"> IF(ROUNDUP(C509*I167,0) &gt; 100, ROUNDUP(C509*I167,0), 100)</f>
        <v>100</v>
      </c>
      <c r="D245" s="158">
        <v>2</v>
      </c>
      <c r="E245" s="155" t="str">
        <f>DEC2HEX(C245/D245+IF(MOD(C245,2)&gt;0,1,0),6)</f>
        <v>000032</v>
      </c>
      <c r="F245" s="8">
        <v>240</v>
      </c>
      <c r="G245" s="8" t="str">
        <f t="shared" si="3"/>
        <v>0F0</v>
      </c>
      <c r="H245" s="36"/>
      <c r="I245" s="170"/>
      <c r="J245" s="25" t="str">
        <f>DEC2HEX(20480 + QUOTIENT(F245,8)*8)</f>
        <v>50F0</v>
      </c>
      <c r="K245" s="26" t="str">
        <f>DEC2HEX(40960 + QUOTIENT(F245-HEX2DEC(L245),8)*8)</f>
        <v>A050</v>
      </c>
      <c r="L245" s="27" t="s">
        <v>13</v>
      </c>
    </row>
    <row r="246" spans="1:16" ht="20.100000000000001" customHeight="1">
      <c r="A246" s="154"/>
      <c r="B246" s="156"/>
      <c r="C246" s="159"/>
      <c r="D246" s="159"/>
      <c r="E246" s="156"/>
      <c r="F246" s="37">
        <v>241</v>
      </c>
      <c r="G246" s="37" t="str">
        <f t="shared" si="3"/>
        <v>0F1</v>
      </c>
      <c r="H246" s="38"/>
      <c r="I246" s="170"/>
      <c r="K246" s="30"/>
      <c r="L246" s="31"/>
    </row>
    <row r="247" spans="1:16" ht="20.100000000000001" customHeight="1">
      <c r="A247" s="154"/>
      <c r="B247" s="156"/>
      <c r="C247" s="159"/>
      <c r="D247" s="159"/>
      <c r="E247" s="156"/>
      <c r="F247" s="37">
        <v>242</v>
      </c>
      <c r="G247" s="37" t="str">
        <f t="shared" si="3"/>
        <v>0F2</v>
      </c>
      <c r="H247" s="38"/>
      <c r="I247" s="170"/>
      <c r="K247" s="30"/>
      <c r="L247" s="30"/>
    </row>
    <row r="248" spans="1:16" ht="20.100000000000001" customHeight="1">
      <c r="A248" s="154"/>
      <c r="B248" s="156"/>
      <c r="C248" s="159"/>
      <c r="D248" s="159"/>
      <c r="E248" s="156"/>
      <c r="F248" s="37">
        <v>243</v>
      </c>
      <c r="G248" s="37" t="str">
        <f t="shared" si="3"/>
        <v>0F3</v>
      </c>
      <c r="H248" s="39"/>
      <c r="I248" s="170"/>
      <c r="K248" s="30"/>
      <c r="L248" s="31"/>
    </row>
    <row r="249" spans="1:16" ht="20.100000000000001" customHeight="1">
      <c r="A249" s="154"/>
      <c r="B249" s="156"/>
      <c r="C249" s="159"/>
      <c r="D249" s="159"/>
      <c r="E249" s="156"/>
      <c r="F249" s="37">
        <v>244</v>
      </c>
      <c r="G249" s="37" t="str">
        <f t="shared" si="3"/>
        <v>0F4</v>
      </c>
      <c r="H249" s="39"/>
      <c r="I249" s="170"/>
      <c r="K249" s="30"/>
      <c r="L249" s="30"/>
    </row>
    <row r="250" spans="1:16" ht="20.100000000000001" customHeight="1">
      <c r="A250" s="154"/>
      <c r="B250" s="156"/>
      <c r="C250" s="159"/>
      <c r="D250" s="159"/>
      <c r="E250" s="156"/>
      <c r="F250" s="37">
        <v>245</v>
      </c>
      <c r="G250" s="37" t="str">
        <f t="shared" si="3"/>
        <v>0F5</v>
      </c>
      <c r="H250" s="34" t="str">
        <f>LEFT(E245, LEN(E245)-4)</f>
        <v>00</v>
      </c>
      <c r="I250" s="170"/>
      <c r="K250" s="30"/>
      <c r="L250" s="31"/>
    </row>
    <row r="251" spans="1:16" ht="20.100000000000001" customHeight="1">
      <c r="A251" s="154"/>
      <c r="B251" s="156"/>
      <c r="C251" s="159"/>
      <c r="D251" s="159"/>
      <c r="E251" s="156"/>
      <c r="F251" s="37">
        <v>246</v>
      </c>
      <c r="G251" s="37" t="str">
        <f t="shared" si="3"/>
        <v>0F6</v>
      </c>
      <c r="H251" s="34" t="str">
        <f>MID(E245, 3,2)</f>
        <v>00</v>
      </c>
      <c r="I251" s="170"/>
      <c r="K251" s="30"/>
      <c r="L251" s="30"/>
    </row>
    <row r="252" spans="1:16" ht="20.100000000000001" customHeight="1">
      <c r="A252" s="154"/>
      <c r="B252" s="157"/>
      <c r="C252" s="160"/>
      <c r="D252" s="160"/>
      <c r="E252" s="157"/>
      <c r="F252" s="37">
        <v>247</v>
      </c>
      <c r="G252" s="37" t="str">
        <f t="shared" si="3"/>
        <v>0F7</v>
      </c>
      <c r="H252" s="35" t="str">
        <f>RIGHT(E245,LEN(E245)-4)</f>
        <v>32</v>
      </c>
      <c r="I252" s="171"/>
      <c r="K252" s="30"/>
      <c r="L252" s="31"/>
    </row>
    <row r="253" spans="1:16" ht="34.5" customHeight="1">
      <c r="A253" s="146" t="s">
        <v>64</v>
      </c>
      <c r="B253" s="150"/>
      <c r="C253" s="137">
        <f xml:space="preserve"> IF(ROUNDUP(C429*I254,0) &gt; 100, ROUNDUP(C429*I254,0), 100)</f>
        <v>700</v>
      </c>
      <c r="D253" s="137">
        <v>2</v>
      </c>
      <c r="E253" s="134" t="str">
        <f>DEC2HEX(C253/D253+IF(MOD(C253,2)&gt;0,1,0),6)</f>
        <v>00015E</v>
      </c>
      <c r="F253" s="40">
        <v>248</v>
      </c>
      <c r="G253" s="40" t="str">
        <f t="shared" si="3"/>
        <v>0F8</v>
      </c>
      <c r="H253" s="40"/>
      <c r="I253" s="41" t="s">
        <v>82</v>
      </c>
      <c r="J253" s="26" t="str">
        <f>DEC2HEX(20480 + QUOTIENT(F253,8)*8)</f>
        <v>50F8</v>
      </c>
      <c r="K253" s="26" t="str">
        <f>DEC2HEX(40960 + QUOTIENT(F253-HEX2DEC(L253),8)*8)</f>
        <v>A000</v>
      </c>
      <c r="L253" s="42" t="s">
        <v>17</v>
      </c>
      <c r="M253" s="153" t="s">
        <v>14</v>
      </c>
      <c r="N253" s="153"/>
      <c r="O253" s="153"/>
      <c r="P253" s="153"/>
    </row>
    <row r="254" spans="1:16" ht="20.100000000000001" customHeight="1">
      <c r="A254" s="146"/>
      <c r="B254" s="151"/>
      <c r="C254" s="138"/>
      <c r="D254" s="138"/>
      <c r="E254" s="135"/>
      <c r="F254" s="43">
        <v>249</v>
      </c>
      <c r="G254" s="43" t="str">
        <f t="shared" si="3"/>
        <v>0F9</v>
      </c>
      <c r="H254" s="44"/>
      <c r="I254" s="143">
        <v>0.5</v>
      </c>
      <c r="K254" s="30"/>
      <c r="L254" s="31"/>
    </row>
    <row r="255" spans="1:16" ht="20.100000000000001" customHeight="1">
      <c r="A255" s="146"/>
      <c r="B255" s="151"/>
      <c r="C255" s="138"/>
      <c r="D255" s="138"/>
      <c r="E255" s="135"/>
      <c r="F255" s="43">
        <v>250</v>
      </c>
      <c r="G255" s="43" t="str">
        <f t="shared" si="3"/>
        <v>0FA</v>
      </c>
      <c r="H255" s="44"/>
      <c r="I255" s="144"/>
      <c r="K255" s="30"/>
      <c r="L255" s="31"/>
    </row>
    <row r="256" spans="1:16" ht="20.100000000000001" customHeight="1">
      <c r="A256" s="146"/>
      <c r="B256" s="151"/>
      <c r="C256" s="138"/>
      <c r="D256" s="138"/>
      <c r="E256" s="135"/>
      <c r="F256" s="43">
        <v>251</v>
      </c>
      <c r="G256" s="43" t="str">
        <f t="shared" si="3"/>
        <v>0FB</v>
      </c>
      <c r="H256" s="45"/>
      <c r="I256" s="144"/>
      <c r="K256" s="30"/>
      <c r="L256" s="30"/>
    </row>
    <row r="257" spans="1:12" ht="20.100000000000001" customHeight="1">
      <c r="A257" s="146"/>
      <c r="B257" s="151"/>
      <c r="C257" s="138"/>
      <c r="D257" s="138"/>
      <c r="E257" s="135"/>
      <c r="F257" s="43">
        <v>252</v>
      </c>
      <c r="G257" s="43" t="str">
        <f t="shared" si="3"/>
        <v>0FC</v>
      </c>
      <c r="H257" s="45"/>
      <c r="I257" s="144"/>
      <c r="K257" s="30"/>
      <c r="L257" s="31"/>
    </row>
    <row r="258" spans="1:12" ht="20.100000000000001" customHeight="1">
      <c r="A258" s="146"/>
      <c r="B258" s="151"/>
      <c r="C258" s="138"/>
      <c r="D258" s="138"/>
      <c r="E258" s="135"/>
      <c r="F258" s="43">
        <v>253</v>
      </c>
      <c r="G258" s="43" t="str">
        <f t="shared" si="3"/>
        <v>0FD</v>
      </c>
      <c r="H258" s="46" t="str">
        <f>LEFT(E253, LEN(E253)-4)</f>
        <v>00</v>
      </c>
      <c r="I258" s="144"/>
      <c r="K258" s="30"/>
      <c r="L258" s="31"/>
    </row>
    <row r="259" spans="1:12" ht="20.100000000000001" customHeight="1">
      <c r="A259" s="146"/>
      <c r="B259" s="151"/>
      <c r="C259" s="138"/>
      <c r="D259" s="138"/>
      <c r="E259" s="135"/>
      <c r="F259" s="43">
        <v>254</v>
      </c>
      <c r="G259" s="43" t="str">
        <f t="shared" si="3"/>
        <v>0FE</v>
      </c>
      <c r="H259" s="46" t="str">
        <f>MID(E253, 3,2)</f>
        <v>01</v>
      </c>
      <c r="I259" s="144"/>
      <c r="K259" s="30"/>
      <c r="L259" s="30"/>
    </row>
    <row r="260" spans="1:12" ht="20.100000000000001" customHeight="1">
      <c r="A260" s="146"/>
      <c r="B260" s="152"/>
      <c r="C260" s="139"/>
      <c r="D260" s="139"/>
      <c r="E260" s="136"/>
      <c r="F260" s="43">
        <v>255</v>
      </c>
      <c r="G260" s="43" t="str">
        <f t="shared" si="3"/>
        <v>0FF</v>
      </c>
      <c r="H260" s="47" t="str">
        <f>RIGHT(E253,LEN(E253)-4)</f>
        <v>5E</v>
      </c>
      <c r="I260" s="144"/>
      <c r="K260" s="30"/>
      <c r="L260" s="31"/>
    </row>
    <row r="261" spans="1:12" ht="20.100000000000001" customHeight="1">
      <c r="A261" s="146" t="s">
        <v>65</v>
      </c>
      <c r="B261" s="147"/>
      <c r="C261" s="137">
        <f xml:space="preserve"> IF(ROUNDUP(C437*I254,0) &gt; 100, ROUNDUP(C437*I254,0), 100)</f>
        <v>700</v>
      </c>
      <c r="D261" s="137">
        <v>2</v>
      </c>
      <c r="E261" s="134" t="str">
        <f>DEC2HEX(C261/D261+IF(MOD(C261,2)&gt;0,1,0),6)</f>
        <v>00015E</v>
      </c>
      <c r="F261" s="8">
        <v>256</v>
      </c>
      <c r="G261" s="8" t="str">
        <f t="shared" ref="G261:G324" si="4">DEC2HEX(F261,3)</f>
        <v>100</v>
      </c>
      <c r="H261" s="36"/>
      <c r="I261" s="144"/>
      <c r="J261" s="25" t="str">
        <f>DEC2HEX(20480 + QUOTIENT(F261,8)*8)</f>
        <v>5100</v>
      </c>
      <c r="K261" s="26" t="str">
        <f>DEC2HEX(40960 + QUOTIENT(F261-HEX2DEC(L261),8)*8)</f>
        <v>A008</v>
      </c>
      <c r="L261" s="41" t="s">
        <v>17</v>
      </c>
    </row>
    <row r="262" spans="1:12" ht="20.100000000000001" customHeight="1">
      <c r="A262" s="146"/>
      <c r="B262" s="148"/>
      <c r="C262" s="138"/>
      <c r="D262" s="138"/>
      <c r="E262" s="135"/>
      <c r="F262" s="48">
        <v>257</v>
      </c>
      <c r="G262" s="48" t="str">
        <f t="shared" si="4"/>
        <v>101</v>
      </c>
      <c r="H262" s="49"/>
      <c r="I262" s="144"/>
      <c r="K262" s="30"/>
      <c r="L262" s="30"/>
    </row>
    <row r="263" spans="1:12" ht="20.100000000000001" customHeight="1">
      <c r="A263" s="146"/>
      <c r="B263" s="148"/>
      <c r="C263" s="138"/>
      <c r="D263" s="138"/>
      <c r="E263" s="135"/>
      <c r="F263" s="48">
        <v>258</v>
      </c>
      <c r="G263" s="48" t="str">
        <f t="shared" si="4"/>
        <v>102</v>
      </c>
      <c r="H263" s="49"/>
      <c r="I263" s="144"/>
      <c r="K263" s="30"/>
      <c r="L263" s="31"/>
    </row>
    <row r="264" spans="1:12" ht="20.100000000000001" customHeight="1">
      <c r="A264" s="146"/>
      <c r="B264" s="148"/>
      <c r="C264" s="138"/>
      <c r="D264" s="138"/>
      <c r="E264" s="135"/>
      <c r="F264" s="48">
        <v>259</v>
      </c>
      <c r="G264" s="48" t="str">
        <f t="shared" si="4"/>
        <v>103</v>
      </c>
      <c r="H264" s="50"/>
      <c r="I264" s="144"/>
      <c r="K264" s="30"/>
      <c r="L264" s="31"/>
    </row>
    <row r="265" spans="1:12" ht="20.100000000000001" customHeight="1">
      <c r="A265" s="146"/>
      <c r="B265" s="148"/>
      <c r="C265" s="138"/>
      <c r="D265" s="138"/>
      <c r="E265" s="135"/>
      <c r="F265" s="48">
        <v>260</v>
      </c>
      <c r="G265" s="48" t="str">
        <f t="shared" si="4"/>
        <v>104</v>
      </c>
      <c r="H265" s="50"/>
      <c r="I265" s="144"/>
      <c r="K265" s="30"/>
      <c r="L265" s="30"/>
    </row>
    <row r="266" spans="1:12" ht="20.100000000000001" customHeight="1">
      <c r="A266" s="146"/>
      <c r="B266" s="148"/>
      <c r="C266" s="138"/>
      <c r="D266" s="138"/>
      <c r="E266" s="135"/>
      <c r="F266" s="48">
        <v>261</v>
      </c>
      <c r="G266" s="48" t="str">
        <f t="shared" si="4"/>
        <v>105</v>
      </c>
      <c r="H266" s="46" t="str">
        <f>LEFT(E261, LEN(E261)-4)</f>
        <v>00</v>
      </c>
      <c r="I266" s="144"/>
      <c r="K266" s="30"/>
      <c r="L266" s="31"/>
    </row>
    <row r="267" spans="1:12" ht="20.100000000000001" customHeight="1">
      <c r="A267" s="146"/>
      <c r="B267" s="148"/>
      <c r="C267" s="138"/>
      <c r="D267" s="138"/>
      <c r="E267" s="135"/>
      <c r="F267" s="48">
        <v>262</v>
      </c>
      <c r="G267" s="48" t="str">
        <f t="shared" si="4"/>
        <v>106</v>
      </c>
      <c r="H267" s="46" t="str">
        <f>MID(E261, 3,2)</f>
        <v>01</v>
      </c>
      <c r="I267" s="144"/>
      <c r="K267" s="30"/>
      <c r="L267" s="31"/>
    </row>
    <row r="268" spans="1:12" ht="20.100000000000001" customHeight="1">
      <c r="A268" s="146"/>
      <c r="B268" s="149"/>
      <c r="C268" s="139"/>
      <c r="D268" s="139"/>
      <c r="E268" s="136"/>
      <c r="F268" s="48">
        <v>263</v>
      </c>
      <c r="G268" s="48" t="str">
        <f t="shared" si="4"/>
        <v>107</v>
      </c>
      <c r="H268" s="47" t="str">
        <f>RIGHT(E261,LEN(E261)-4)</f>
        <v>5E</v>
      </c>
      <c r="I268" s="144"/>
      <c r="K268" s="30"/>
      <c r="L268" s="30"/>
    </row>
    <row r="269" spans="1:12" ht="20.100000000000001" customHeight="1">
      <c r="A269" s="146" t="s">
        <v>66</v>
      </c>
      <c r="B269" s="134"/>
      <c r="C269" s="137">
        <f xml:space="preserve"> IF(ROUNDUP(C445*I254,0) &gt; 100, ROUNDUP(C445*I254,0), 100)</f>
        <v>700</v>
      </c>
      <c r="D269" s="137">
        <v>2</v>
      </c>
      <c r="E269" s="134" t="str">
        <f>DEC2HEX(C269/D269+IF(MOD(C269,2)&gt;0,1,0),6)</f>
        <v>00015E</v>
      </c>
      <c r="F269" s="8">
        <v>264</v>
      </c>
      <c r="G269" s="8" t="str">
        <f t="shared" si="4"/>
        <v>108</v>
      </c>
      <c r="H269" s="36"/>
      <c r="I269" s="144"/>
      <c r="J269" s="25" t="str">
        <f>DEC2HEX(20480 + QUOTIENT(F269,8)*8)</f>
        <v>5108</v>
      </c>
      <c r="K269" s="26" t="str">
        <f>DEC2HEX(40960 + QUOTIENT(F269-HEX2DEC(L269),8)*8)</f>
        <v>A010</v>
      </c>
      <c r="L269" s="41" t="s">
        <v>17</v>
      </c>
    </row>
    <row r="270" spans="1:12" ht="20.100000000000001" customHeight="1">
      <c r="A270" s="146"/>
      <c r="B270" s="135"/>
      <c r="C270" s="138"/>
      <c r="D270" s="138"/>
      <c r="E270" s="135"/>
      <c r="F270" s="48">
        <v>265</v>
      </c>
      <c r="G270" s="48" t="str">
        <f t="shared" si="4"/>
        <v>109</v>
      </c>
      <c r="H270" s="49"/>
      <c r="I270" s="144"/>
      <c r="K270" s="30"/>
      <c r="L270" s="31"/>
    </row>
    <row r="271" spans="1:12" ht="20.100000000000001" customHeight="1">
      <c r="A271" s="146"/>
      <c r="B271" s="135"/>
      <c r="C271" s="138"/>
      <c r="D271" s="138"/>
      <c r="E271" s="135"/>
      <c r="F271" s="48">
        <v>266</v>
      </c>
      <c r="G271" s="48" t="str">
        <f t="shared" si="4"/>
        <v>10A</v>
      </c>
      <c r="H271" s="49"/>
      <c r="I271" s="144"/>
      <c r="K271" s="30"/>
      <c r="L271" s="30"/>
    </row>
    <row r="272" spans="1:12" ht="20.100000000000001" customHeight="1">
      <c r="A272" s="146"/>
      <c r="B272" s="135"/>
      <c r="C272" s="138"/>
      <c r="D272" s="138"/>
      <c r="E272" s="135"/>
      <c r="F272" s="48">
        <v>267</v>
      </c>
      <c r="G272" s="48" t="str">
        <f t="shared" si="4"/>
        <v>10B</v>
      </c>
      <c r="H272" s="50"/>
      <c r="I272" s="144"/>
      <c r="K272" s="30"/>
      <c r="L272" s="31"/>
    </row>
    <row r="273" spans="1:12" ht="20.100000000000001" customHeight="1">
      <c r="A273" s="146"/>
      <c r="B273" s="135"/>
      <c r="C273" s="138"/>
      <c r="D273" s="138"/>
      <c r="E273" s="135"/>
      <c r="F273" s="48">
        <v>268</v>
      </c>
      <c r="G273" s="48" t="str">
        <f t="shared" si="4"/>
        <v>10C</v>
      </c>
      <c r="H273" s="50"/>
      <c r="I273" s="144"/>
      <c r="K273" s="30"/>
      <c r="L273" s="31"/>
    </row>
    <row r="274" spans="1:12" ht="20.100000000000001" customHeight="1">
      <c r="A274" s="146"/>
      <c r="B274" s="135"/>
      <c r="C274" s="138"/>
      <c r="D274" s="138"/>
      <c r="E274" s="135"/>
      <c r="F274" s="48">
        <v>269</v>
      </c>
      <c r="G274" s="48" t="str">
        <f t="shared" si="4"/>
        <v>10D</v>
      </c>
      <c r="H274" s="46" t="str">
        <f>LEFT(E269, LEN(E269)-4)</f>
        <v>00</v>
      </c>
      <c r="I274" s="144"/>
      <c r="K274" s="30"/>
      <c r="L274" s="30"/>
    </row>
    <row r="275" spans="1:12" ht="20.100000000000001" customHeight="1">
      <c r="A275" s="146"/>
      <c r="B275" s="135"/>
      <c r="C275" s="138"/>
      <c r="D275" s="138"/>
      <c r="E275" s="135"/>
      <c r="F275" s="48">
        <v>270</v>
      </c>
      <c r="G275" s="48" t="str">
        <f t="shared" si="4"/>
        <v>10E</v>
      </c>
      <c r="H275" s="46" t="str">
        <f>MID(E269, 3,2)</f>
        <v>01</v>
      </c>
      <c r="I275" s="144"/>
      <c r="K275" s="30"/>
      <c r="L275" s="31"/>
    </row>
    <row r="276" spans="1:12" ht="20.100000000000001" customHeight="1">
      <c r="A276" s="146"/>
      <c r="B276" s="136"/>
      <c r="C276" s="139"/>
      <c r="D276" s="139"/>
      <c r="E276" s="136"/>
      <c r="F276" s="48">
        <v>271</v>
      </c>
      <c r="G276" s="48" t="str">
        <f t="shared" si="4"/>
        <v>10F</v>
      </c>
      <c r="H276" s="47" t="str">
        <f>RIGHT(E269,LEN(E269)-4)</f>
        <v>5E</v>
      </c>
      <c r="I276" s="144"/>
      <c r="K276" s="30"/>
      <c r="L276" s="31"/>
    </row>
    <row r="277" spans="1:12" ht="20.100000000000001" customHeight="1">
      <c r="A277" s="146" t="s">
        <v>67</v>
      </c>
      <c r="B277" s="147"/>
      <c r="C277" s="137">
        <f xml:space="preserve"> IF(ROUNDUP(C453*I254,0) &gt; 100, ROUNDUP(C453*I254,0), 100)</f>
        <v>279</v>
      </c>
      <c r="D277" s="137">
        <v>2</v>
      </c>
      <c r="E277" s="134" t="str">
        <f>DEC2HEX(C277/D277+IF(MOD(C277,2)&gt;0,1,0),6)</f>
        <v>00008C</v>
      </c>
      <c r="F277" s="8">
        <v>272</v>
      </c>
      <c r="G277" s="8" t="str">
        <f t="shared" si="4"/>
        <v>110</v>
      </c>
      <c r="H277" s="36"/>
      <c r="I277" s="144"/>
      <c r="J277" s="25" t="str">
        <f>DEC2HEX(20480 + QUOTIENT(F277,8)*8)</f>
        <v>5110</v>
      </c>
      <c r="K277" s="26" t="str">
        <f>DEC2HEX(40960 + QUOTIENT(F277-HEX2DEC(L277),8)*8)</f>
        <v>A018</v>
      </c>
      <c r="L277" s="42" t="s">
        <v>17</v>
      </c>
    </row>
    <row r="278" spans="1:12" ht="20.100000000000001" customHeight="1">
      <c r="A278" s="146"/>
      <c r="B278" s="148"/>
      <c r="C278" s="138"/>
      <c r="D278" s="138"/>
      <c r="E278" s="135"/>
      <c r="F278" s="48">
        <v>273</v>
      </c>
      <c r="G278" s="48" t="str">
        <f t="shared" si="4"/>
        <v>111</v>
      </c>
      <c r="H278" s="49"/>
      <c r="I278" s="144"/>
      <c r="K278" s="30"/>
      <c r="L278" s="31"/>
    </row>
    <row r="279" spans="1:12" ht="20.100000000000001" customHeight="1">
      <c r="A279" s="146"/>
      <c r="B279" s="148"/>
      <c r="C279" s="138"/>
      <c r="D279" s="138"/>
      <c r="E279" s="135"/>
      <c r="F279" s="48">
        <v>274</v>
      </c>
      <c r="G279" s="48" t="str">
        <f t="shared" si="4"/>
        <v>112</v>
      </c>
      <c r="H279" s="49"/>
      <c r="I279" s="144"/>
      <c r="K279" s="30"/>
      <c r="L279" s="31"/>
    </row>
    <row r="280" spans="1:12" ht="20.100000000000001" customHeight="1">
      <c r="A280" s="146"/>
      <c r="B280" s="148"/>
      <c r="C280" s="138"/>
      <c r="D280" s="138"/>
      <c r="E280" s="135"/>
      <c r="F280" s="48">
        <v>275</v>
      </c>
      <c r="G280" s="48" t="str">
        <f t="shared" si="4"/>
        <v>113</v>
      </c>
      <c r="H280" s="50"/>
      <c r="I280" s="144"/>
      <c r="K280" s="30"/>
      <c r="L280" s="30"/>
    </row>
    <row r="281" spans="1:12" ht="20.100000000000001" customHeight="1">
      <c r="A281" s="146"/>
      <c r="B281" s="148"/>
      <c r="C281" s="138"/>
      <c r="D281" s="138"/>
      <c r="E281" s="135"/>
      <c r="F281" s="48">
        <v>276</v>
      </c>
      <c r="G281" s="48" t="str">
        <f t="shared" si="4"/>
        <v>114</v>
      </c>
      <c r="H281" s="50"/>
      <c r="I281" s="144"/>
      <c r="K281" s="30"/>
      <c r="L281" s="31"/>
    </row>
    <row r="282" spans="1:12" ht="20.100000000000001" customHeight="1">
      <c r="A282" s="146"/>
      <c r="B282" s="148"/>
      <c r="C282" s="138"/>
      <c r="D282" s="138"/>
      <c r="E282" s="135"/>
      <c r="F282" s="48">
        <v>277</v>
      </c>
      <c r="G282" s="48" t="str">
        <f t="shared" si="4"/>
        <v>115</v>
      </c>
      <c r="H282" s="46" t="str">
        <f>LEFT(E277, LEN(E277)-4)</f>
        <v>00</v>
      </c>
      <c r="I282" s="144"/>
      <c r="K282" s="30"/>
      <c r="L282" s="31"/>
    </row>
    <row r="283" spans="1:12" ht="20.100000000000001" customHeight="1">
      <c r="A283" s="146"/>
      <c r="B283" s="148"/>
      <c r="C283" s="138"/>
      <c r="D283" s="138"/>
      <c r="E283" s="135"/>
      <c r="F283" s="48">
        <v>278</v>
      </c>
      <c r="G283" s="48" t="str">
        <f t="shared" si="4"/>
        <v>116</v>
      </c>
      <c r="H283" s="46" t="str">
        <f>MID(E277, 3,2)</f>
        <v>00</v>
      </c>
      <c r="I283" s="144"/>
      <c r="K283" s="30"/>
      <c r="L283" s="30"/>
    </row>
    <row r="284" spans="1:12" ht="20.100000000000001" customHeight="1">
      <c r="A284" s="146"/>
      <c r="B284" s="149"/>
      <c r="C284" s="139"/>
      <c r="D284" s="139"/>
      <c r="E284" s="136"/>
      <c r="F284" s="48">
        <v>279</v>
      </c>
      <c r="G284" s="48" t="str">
        <f t="shared" si="4"/>
        <v>117</v>
      </c>
      <c r="H284" s="47" t="str">
        <f>RIGHT(E277,LEN(E277)-4)</f>
        <v>8C</v>
      </c>
      <c r="I284" s="144"/>
      <c r="K284" s="30"/>
      <c r="L284" s="31"/>
    </row>
    <row r="285" spans="1:12" ht="20.100000000000001" customHeight="1">
      <c r="A285" s="133" t="s">
        <v>75</v>
      </c>
      <c r="B285" s="147"/>
      <c r="C285" s="137">
        <f xml:space="preserve"> IF(ROUNDUP(C461*I254,0) &gt; 100, ROUNDUP(C461*I254,0), 100)</f>
        <v>343</v>
      </c>
      <c r="D285" s="137">
        <v>2</v>
      </c>
      <c r="E285" s="134" t="str">
        <f>DEC2HEX(C285/D285+IF(MOD(C285,2)&gt;0,1,0),6)</f>
        <v>0000AC</v>
      </c>
      <c r="F285" s="8">
        <v>280</v>
      </c>
      <c r="G285" s="8" t="str">
        <f t="shared" si="4"/>
        <v>118</v>
      </c>
      <c r="H285" s="36"/>
      <c r="I285" s="144"/>
      <c r="J285" s="25" t="str">
        <f>DEC2HEX(20480 + QUOTIENT(F285,8)*8)</f>
        <v>5118</v>
      </c>
      <c r="K285" s="26" t="str">
        <f>DEC2HEX(40960 + QUOTIENT(F285-HEX2DEC(L285),8)*8)</f>
        <v>A020</v>
      </c>
      <c r="L285" s="41" t="s">
        <v>17</v>
      </c>
    </row>
    <row r="286" spans="1:12" ht="20.100000000000001" customHeight="1">
      <c r="A286" s="133"/>
      <c r="B286" s="148"/>
      <c r="C286" s="138"/>
      <c r="D286" s="138"/>
      <c r="E286" s="135"/>
      <c r="F286" s="48">
        <v>281</v>
      </c>
      <c r="G286" s="48" t="str">
        <f t="shared" si="4"/>
        <v>119</v>
      </c>
      <c r="H286" s="49"/>
      <c r="I286" s="144"/>
      <c r="K286" s="30"/>
      <c r="L286" s="30"/>
    </row>
    <row r="287" spans="1:12" ht="20.100000000000001" customHeight="1">
      <c r="A287" s="133"/>
      <c r="B287" s="148"/>
      <c r="C287" s="138"/>
      <c r="D287" s="138"/>
      <c r="E287" s="135"/>
      <c r="F287" s="48">
        <v>282</v>
      </c>
      <c r="G287" s="48" t="str">
        <f t="shared" si="4"/>
        <v>11A</v>
      </c>
      <c r="H287" s="49"/>
      <c r="I287" s="144"/>
      <c r="K287" s="30"/>
      <c r="L287" s="31"/>
    </row>
    <row r="288" spans="1:12" ht="20.100000000000001" customHeight="1">
      <c r="A288" s="133"/>
      <c r="B288" s="148"/>
      <c r="C288" s="138"/>
      <c r="D288" s="138"/>
      <c r="E288" s="135"/>
      <c r="F288" s="48">
        <v>283</v>
      </c>
      <c r="G288" s="48" t="str">
        <f t="shared" si="4"/>
        <v>11B</v>
      </c>
      <c r="H288" s="50"/>
      <c r="I288" s="144"/>
      <c r="K288" s="30"/>
      <c r="L288" s="31"/>
    </row>
    <row r="289" spans="1:12" ht="20.100000000000001" customHeight="1">
      <c r="A289" s="133"/>
      <c r="B289" s="148"/>
      <c r="C289" s="138"/>
      <c r="D289" s="138"/>
      <c r="E289" s="135"/>
      <c r="F289" s="48">
        <v>284</v>
      </c>
      <c r="G289" s="48" t="str">
        <f t="shared" si="4"/>
        <v>11C</v>
      </c>
      <c r="H289" s="50"/>
      <c r="I289" s="144"/>
      <c r="K289" s="30"/>
      <c r="L289" s="30"/>
    </row>
    <row r="290" spans="1:12" ht="20.100000000000001" customHeight="1">
      <c r="A290" s="133"/>
      <c r="B290" s="148"/>
      <c r="C290" s="138"/>
      <c r="D290" s="138"/>
      <c r="E290" s="135"/>
      <c r="F290" s="48">
        <v>285</v>
      </c>
      <c r="G290" s="48" t="str">
        <f t="shared" si="4"/>
        <v>11D</v>
      </c>
      <c r="H290" s="46" t="str">
        <f>LEFT(E285, LEN(E285)-4)</f>
        <v>00</v>
      </c>
      <c r="I290" s="144"/>
      <c r="K290" s="30"/>
      <c r="L290" s="31"/>
    </row>
    <row r="291" spans="1:12" ht="20.100000000000001" customHeight="1">
      <c r="A291" s="133"/>
      <c r="B291" s="148"/>
      <c r="C291" s="138"/>
      <c r="D291" s="138"/>
      <c r="E291" s="135"/>
      <c r="F291" s="48">
        <v>286</v>
      </c>
      <c r="G291" s="48" t="str">
        <f t="shared" si="4"/>
        <v>11E</v>
      </c>
      <c r="H291" s="46" t="str">
        <f>MID(E285, 3,2)</f>
        <v>00</v>
      </c>
      <c r="I291" s="144"/>
      <c r="K291" s="30"/>
      <c r="L291" s="31"/>
    </row>
    <row r="292" spans="1:12" ht="20.100000000000001" customHeight="1">
      <c r="A292" s="133"/>
      <c r="B292" s="149"/>
      <c r="C292" s="139"/>
      <c r="D292" s="139"/>
      <c r="E292" s="136"/>
      <c r="F292" s="48">
        <v>287</v>
      </c>
      <c r="G292" s="48" t="str">
        <f t="shared" si="4"/>
        <v>11F</v>
      </c>
      <c r="H292" s="47" t="str">
        <f>RIGHT(E285,LEN(E285)-4)</f>
        <v>AC</v>
      </c>
      <c r="I292" s="144"/>
      <c r="K292" s="30"/>
      <c r="L292" s="30"/>
    </row>
    <row r="293" spans="1:12" ht="20.100000000000001" customHeight="1">
      <c r="A293" s="146" t="s">
        <v>15</v>
      </c>
      <c r="B293" s="147"/>
      <c r="C293" s="137">
        <f xml:space="preserve"> IF(ROUNDUP(C469*I254,0) &gt; 100, ROUNDUP(C469*I254,0), 100)</f>
        <v>700</v>
      </c>
      <c r="D293" s="137">
        <v>2</v>
      </c>
      <c r="E293" s="134" t="str">
        <f>DEC2HEX(C293/D293+IF(MOD(C293,2)&gt;0,1,0),6)</f>
        <v>00015E</v>
      </c>
      <c r="F293" s="8">
        <v>288</v>
      </c>
      <c r="G293" s="8" t="str">
        <f t="shared" si="4"/>
        <v>120</v>
      </c>
      <c r="H293" s="36"/>
      <c r="I293" s="144"/>
      <c r="J293" s="25" t="str">
        <f>DEC2HEX(20480 + QUOTIENT(F293,8)*8)</f>
        <v>5120</v>
      </c>
      <c r="K293" s="26" t="str">
        <f>DEC2HEX(40960 + QUOTIENT(F293-HEX2DEC(L293),8)*8)</f>
        <v>A028</v>
      </c>
      <c r="L293" s="41" t="s">
        <v>17</v>
      </c>
    </row>
    <row r="294" spans="1:12" ht="20.100000000000001" customHeight="1">
      <c r="A294" s="146"/>
      <c r="B294" s="148"/>
      <c r="C294" s="138"/>
      <c r="D294" s="138"/>
      <c r="E294" s="135"/>
      <c r="F294" s="48">
        <v>289</v>
      </c>
      <c r="G294" s="48" t="str">
        <f t="shared" si="4"/>
        <v>121</v>
      </c>
      <c r="H294" s="49"/>
      <c r="I294" s="144"/>
      <c r="K294" s="30"/>
      <c r="L294" s="31"/>
    </row>
    <row r="295" spans="1:12" ht="20.100000000000001" customHeight="1">
      <c r="A295" s="146"/>
      <c r="B295" s="148"/>
      <c r="C295" s="138"/>
      <c r="D295" s="138"/>
      <c r="E295" s="135"/>
      <c r="F295" s="48">
        <v>290</v>
      </c>
      <c r="G295" s="48" t="str">
        <f t="shared" si="4"/>
        <v>122</v>
      </c>
      <c r="H295" s="49"/>
      <c r="I295" s="144"/>
      <c r="K295" s="30"/>
      <c r="L295" s="30"/>
    </row>
    <row r="296" spans="1:12" ht="20.100000000000001" customHeight="1">
      <c r="A296" s="146"/>
      <c r="B296" s="148"/>
      <c r="C296" s="138"/>
      <c r="D296" s="138"/>
      <c r="E296" s="135"/>
      <c r="F296" s="48">
        <v>291</v>
      </c>
      <c r="G296" s="48" t="str">
        <f t="shared" si="4"/>
        <v>123</v>
      </c>
      <c r="H296" s="50"/>
      <c r="I296" s="144"/>
      <c r="K296" s="30"/>
      <c r="L296" s="31"/>
    </row>
    <row r="297" spans="1:12" ht="20.100000000000001" customHeight="1">
      <c r="A297" s="146"/>
      <c r="B297" s="148"/>
      <c r="C297" s="138"/>
      <c r="D297" s="138"/>
      <c r="E297" s="135"/>
      <c r="F297" s="48">
        <v>292</v>
      </c>
      <c r="G297" s="48" t="str">
        <f t="shared" si="4"/>
        <v>124</v>
      </c>
      <c r="H297" s="50"/>
      <c r="I297" s="144"/>
      <c r="K297" s="30"/>
      <c r="L297" s="31"/>
    </row>
    <row r="298" spans="1:12" ht="20.100000000000001" customHeight="1">
      <c r="A298" s="146"/>
      <c r="B298" s="148"/>
      <c r="C298" s="138"/>
      <c r="D298" s="138"/>
      <c r="E298" s="135"/>
      <c r="F298" s="48">
        <v>293</v>
      </c>
      <c r="G298" s="48" t="str">
        <f t="shared" si="4"/>
        <v>125</v>
      </c>
      <c r="H298" s="46" t="str">
        <f>LEFT(E293, LEN(E293)-4)</f>
        <v>00</v>
      </c>
      <c r="I298" s="144"/>
      <c r="K298" s="30"/>
      <c r="L298" s="30"/>
    </row>
    <row r="299" spans="1:12" ht="20.100000000000001" customHeight="1">
      <c r="A299" s="146"/>
      <c r="B299" s="148"/>
      <c r="C299" s="138"/>
      <c r="D299" s="138"/>
      <c r="E299" s="135"/>
      <c r="F299" s="48">
        <v>294</v>
      </c>
      <c r="G299" s="48" t="str">
        <f t="shared" si="4"/>
        <v>126</v>
      </c>
      <c r="H299" s="46" t="str">
        <f>MID(E293, 3,2)</f>
        <v>01</v>
      </c>
      <c r="I299" s="144"/>
      <c r="K299" s="30"/>
      <c r="L299" s="31"/>
    </row>
    <row r="300" spans="1:12" ht="20.100000000000001" customHeight="1">
      <c r="A300" s="146"/>
      <c r="B300" s="149"/>
      <c r="C300" s="139"/>
      <c r="D300" s="139"/>
      <c r="E300" s="136"/>
      <c r="F300" s="48">
        <v>295</v>
      </c>
      <c r="G300" s="48" t="str">
        <f t="shared" si="4"/>
        <v>127</v>
      </c>
      <c r="H300" s="47" t="str">
        <f>RIGHT(E293,LEN(E293)-4)</f>
        <v>5E</v>
      </c>
      <c r="I300" s="144"/>
      <c r="K300" s="30"/>
      <c r="L300" s="31"/>
    </row>
    <row r="301" spans="1:12" ht="20.100000000000001" customHeight="1">
      <c r="A301" s="133" t="s">
        <v>76</v>
      </c>
      <c r="B301" s="134"/>
      <c r="C301" s="137">
        <f xml:space="preserve"> IF(ROUNDUP(C477*I254,0) &gt; 100, ROUNDUP(C477*I254,0), 100)</f>
        <v>100</v>
      </c>
      <c r="D301" s="137">
        <v>2</v>
      </c>
      <c r="E301" s="134" t="str">
        <f>DEC2HEX(C301/D301+IF(MOD(C301,2)&gt;0,1,0),6)</f>
        <v>000032</v>
      </c>
      <c r="F301" s="8">
        <v>296</v>
      </c>
      <c r="G301" s="8" t="str">
        <f t="shared" si="4"/>
        <v>128</v>
      </c>
      <c r="H301" s="36"/>
      <c r="I301" s="144"/>
      <c r="J301" s="25" t="str">
        <f>DEC2HEX(20480 + QUOTIENT(F301,8)*8)</f>
        <v>5128</v>
      </c>
      <c r="K301" s="26" t="str">
        <f>DEC2HEX(40960 + QUOTIENT(F301-HEX2DEC(L301),8)*8)</f>
        <v>A030</v>
      </c>
      <c r="L301" s="42" t="s">
        <v>17</v>
      </c>
    </row>
    <row r="302" spans="1:12" ht="20.100000000000001" customHeight="1">
      <c r="A302" s="133"/>
      <c r="B302" s="135"/>
      <c r="C302" s="138"/>
      <c r="D302" s="138"/>
      <c r="E302" s="135"/>
      <c r="F302" s="48">
        <v>297</v>
      </c>
      <c r="G302" s="48" t="str">
        <f t="shared" si="4"/>
        <v>129</v>
      </c>
      <c r="H302" s="49"/>
      <c r="I302" s="144"/>
      <c r="K302" s="30"/>
      <c r="L302" s="31"/>
    </row>
    <row r="303" spans="1:12" ht="20.100000000000001" customHeight="1">
      <c r="A303" s="133"/>
      <c r="B303" s="135"/>
      <c r="C303" s="138"/>
      <c r="D303" s="138"/>
      <c r="E303" s="135"/>
      <c r="F303" s="48">
        <v>298</v>
      </c>
      <c r="G303" s="48" t="str">
        <f t="shared" si="4"/>
        <v>12A</v>
      </c>
      <c r="H303" s="49"/>
      <c r="I303" s="144"/>
      <c r="K303" s="30"/>
      <c r="L303" s="31"/>
    </row>
    <row r="304" spans="1:12" ht="20.100000000000001" customHeight="1">
      <c r="A304" s="133"/>
      <c r="B304" s="135"/>
      <c r="C304" s="138"/>
      <c r="D304" s="138"/>
      <c r="E304" s="135"/>
      <c r="F304" s="48">
        <v>299</v>
      </c>
      <c r="G304" s="48" t="str">
        <f t="shared" si="4"/>
        <v>12B</v>
      </c>
      <c r="H304" s="50"/>
      <c r="I304" s="144"/>
      <c r="K304" s="30"/>
      <c r="L304" s="30"/>
    </row>
    <row r="305" spans="1:12" ht="20.100000000000001" customHeight="1">
      <c r="A305" s="133"/>
      <c r="B305" s="135"/>
      <c r="C305" s="138"/>
      <c r="D305" s="138"/>
      <c r="E305" s="135"/>
      <c r="F305" s="48">
        <v>300</v>
      </c>
      <c r="G305" s="48" t="str">
        <f t="shared" si="4"/>
        <v>12C</v>
      </c>
      <c r="H305" s="50"/>
      <c r="I305" s="144"/>
      <c r="K305" s="30"/>
      <c r="L305" s="31"/>
    </row>
    <row r="306" spans="1:12" ht="20.100000000000001" customHeight="1">
      <c r="A306" s="133"/>
      <c r="B306" s="135"/>
      <c r="C306" s="138"/>
      <c r="D306" s="138"/>
      <c r="E306" s="135"/>
      <c r="F306" s="48">
        <v>301</v>
      </c>
      <c r="G306" s="48" t="str">
        <f t="shared" si="4"/>
        <v>12D</v>
      </c>
      <c r="H306" s="46" t="str">
        <f>LEFT(E301, LEN(E301)-4)</f>
        <v>00</v>
      </c>
      <c r="I306" s="144"/>
      <c r="K306" s="30"/>
      <c r="L306" s="31"/>
    </row>
    <row r="307" spans="1:12" ht="20.100000000000001" customHeight="1">
      <c r="A307" s="133"/>
      <c r="B307" s="135"/>
      <c r="C307" s="138"/>
      <c r="D307" s="138"/>
      <c r="E307" s="135"/>
      <c r="F307" s="48">
        <v>302</v>
      </c>
      <c r="G307" s="48" t="str">
        <f t="shared" si="4"/>
        <v>12E</v>
      </c>
      <c r="H307" s="46" t="str">
        <f>MID(E301, 3,2)</f>
        <v>00</v>
      </c>
      <c r="I307" s="144"/>
      <c r="K307" s="30"/>
      <c r="L307" s="30"/>
    </row>
    <row r="308" spans="1:12" ht="20.100000000000001" customHeight="1">
      <c r="A308" s="133"/>
      <c r="B308" s="136"/>
      <c r="C308" s="139"/>
      <c r="D308" s="139"/>
      <c r="E308" s="136"/>
      <c r="F308" s="48">
        <v>303</v>
      </c>
      <c r="G308" s="48" t="str">
        <f t="shared" si="4"/>
        <v>12F</v>
      </c>
      <c r="H308" s="47" t="str">
        <f>RIGHT(E301,LEN(E301)-4)</f>
        <v>32</v>
      </c>
      <c r="I308" s="144"/>
      <c r="K308" s="30"/>
      <c r="L308" s="31"/>
    </row>
    <row r="309" spans="1:12" ht="20.100000000000001" customHeight="1">
      <c r="A309" s="133" t="s">
        <v>16</v>
      </c>
      <c r="B309" s="135"/>
      <c r="C309" s="137">
        <f xml:space="preserve"> IF(ROUNDUP(C485*I254,0) &gt; 100, ROUNDUP(C485*I254,0), 100)</f>
        <v>330</v>
      </c>
      <c r="D309" s="137">
        <v>2</v>
      </c>
      <c r="E309" s="134" t="str">
        <f>DEC2HEX(C309/D309+IF(MOD(C309,2)&gt;0,1,0),6)</f>
        <v>0000A5</v>
      </c>
      <c r="F309" s="8">
        <v>304</v>
      </c>
      <c r="G309" s="8" t="str">
        <f t="shared" si="4"/>
        <v>130</v>
      </c>
      <c r="H309" s="36"/>
      <c r="I309" s="144"/>
      <c r="J309" s="25" t="str">
        <f>DEC2HEX(20480 + QUOTIENT(F309,8)*8)</f>
        <v>5130</v>
      </c>
      <c r="K309" s="26" t="str">
        <f>DEC2HEX(40960 + QUOTIENT(F309-HEX2DEC(L309),8)*8)</f>
        <v>A038</v>
      </c>
      <c r="L309" s="41" t="s">
        <v>17</v>
      </c>
    </row>
    <row r="310" spans="1:12" ht="20.100000000000001" customHeight="1">
      <c r="A310" s="133"/>
      <c r="B310" s="135"/>
      <c r="C310" s="138"/>
      <c r="D310" s="138"/>
      <c r="E310" s="135"/>
      <c r="F310" s="48">
        <v>305</v>
      </c>
      <c r="G310" s="48" t="str">
        <f t="shared" si="4"/>
        <v>131</v>
      </c>
      <c r="H310" s="49"/>
      <c r="I310" s="144"/>
      <c r="K310" s="30"/>
      <c r="L310" s="30"/>
    </row>
    <row r="311" spans="1:12" ht="20.100000000000001" customHeight="1">
      <c r="A311" s="133"/>
      <c r="B311" s="135"/>
      <c r="C311" s="138"/>
      <c r="D311" s="138"/>
      <c r="E311" s="135"/>
      <c r="F311" s="48">
        <v>306</v>
      </c>
      <c r="G311" s="48" t="str">
        <f t="shared" si="4"/>
        <v>132</v>
      </c>
      <c r="H311" s="49"/>
      <c r="I311" s="144"/>
      <c r="K311" s="30"/>
      <c r="L311" s="31"/>
    </row>
    <row r="312" spans="1:12" ht="20.100000000000001" customHeight="1">
      <c r="A312" s="133"/>
      <c r="B312" s="135"/>
      <c r="C312" s="138"/>
      <c r="D312" s="138"/>
      <c r="E312" s="135"/>
      <c r="F312" s="48">
        <v>307</v>
      </c>
      <c r="G312" s="48" t="str">
        <f t="shared" si="4"/>
        <v>133</v>
      </c>
      <c r="H312" s="50"/>
      <c r="I312" s="144"/>
      <c r="K312" s="30"/>
      <c r="L312" s="31"/>
    </row>
    <row r="313" spans="1:12" ht="20.100000000000001" customHeight="1">
      <c r="A313" s="133"/>
      <c r="B313" s="135"/>
      <c r="C313" s="138"/>
      <c r="D313" s="138"/>
      <c r="E313" s="135"/>
      <c r="F313" s="48">
        <v>308</v>
      </c>
      <c r="G313" s="48" t="str">
        <f t="shared" si="4"/>
        <v>134</v>
      </c>
      <c r="H313" s="50"/>
      <c r="I313" s="144"/>
      <c r="K313" s="30"/>
      <c r="L313" s="30"/>
    </row>
    <row r="314" spans="1:12" ht="20.100000000000001" customHeight="1">
      <c r="A314" s="133"/>
      <c r="B314" s="135"/>
      <c r="C314" s="138"/>
      <c r="D314" s="138"/>
      <c r="E314" s="135"/>
      <c r="F314" s="48">
        <v>309</v>
      </c>
      <c r="G314" s="48" t="str">
        <f t="shared" si="4"/>
        <v>135</v>
      </c>
      <c r="H314" s="46" t="str">
        <f>LEFT(E309, LEN(E309)-4)</f>
        <v>00</v>
      </c>
      <c r="I314" s="144"/>
      <c r="K314" s="30"/>
      <c r="L314" s="31"/>
    </row>
    <row r="315" spans="1:12" ht="20.100000000000001" customHeight="1">
      <c r="A315" s="133"/>
      <c r="B315" s="135"/>
      <c r="C315" s="138"/>
      <c r="D315" s="138"/>
      <c r="E315" s="135"/>
      <c r="F315" s="48">
        <v>310</v>
      </c>
      <c r="G315" s="48" t="str">
        <f t="shared" si="4"/>
        <v>136</v>
      </c>
      <c r="H315" s="46" t="str">
        <f>MID(E309, 3,2)</f>
        <v>00</v>
      </c>
      <c r="I315" s="144"/>
      <c r="K315" s="30"/>
      <c r="L315" s="31"/>
    </row>
    <row r="316" spans="1:12" ht="20.100000000000001" customHeight="1">
      <c r="A316" s="133"/>
      <c r="B316" s="135"/>
      <c r="C316" s="139"/>
      <c r="D316" s="139"/>
      <c r="E316" s="136"/>
      <c r="F316" s="48">
        <v>311</v>
      </c>
      <c r="G316" s="48" t="str">
        <f t="shared" si="4"/>
        <v>137</v>
      </c>
      <c r="H316" s="47" t="str">
        <f>RIGHT(E309,LEN(E309)-4)</f>
        <v>A5</v>
      </c>
      <c r="I316" s="144"/>
      <c r="K316" s="30"/>
      <c r="L316" s="30"/>
    </row>
    <row r="317" spans="1:12" ht="20.100000000000001" customHeight="1">
      <c r="A317" s="133" t="s">
        <v>77</v>
      </c>
      <c r="B317" s="134"/>
      <c r="C317" s="137">
        <f xml:space="preserve"> IF(ROUNDUP(C493*I254,0) &gt; 100, ROUNDUP(C493*I254,0), 100)</f>
        <v>700</v>
      </c>
      <c r="D317" s="137">
        <v>2</v>
      </c>
      <c r="E317" s="134" t="str">
        <f>DEC2HEX(C317/D317+IF(MOD(C317,2)&gt;0,1,0),6)</f>
        <v>00015E</v>
      </c>
      <c r="F317" s="8">
        <v>312</v>
      </c>
      <c r="G317" s="8" t="str">
        <f t="shared" si="4"/>
        <v>138</v>
      </c>
      <c r="H317" s="36"/>
      <c r="I317" s="144"/>
      <c r="J317" s="25" t="str">
        <f>DEC2HEX(20480 + QUOTIENT(F317,8)*8)</f>
        <v>5138</v>
      </c>
      <c r="K317" s="26" t="str">
        <f>DEC2HEX(40960 + QUOTIENT(F317-HEX2DEC(L317),8)*8)</f>
        <v>A040</v>
      </c>
      <c r="L317" s="41" t="s">
        <v>17</v>
      </c>
    </row>
    <row r="318" spans="1:12" ht="20.100000000000001" customHeight="1">
      <c r="A318" s="133"/>
      <c r="B318" s="135"/>
      <c r="C318" s="138"/>
      <c r="D318" s="138"/>
      <c r="E318" s="135"/>
      <c r="F318" s="48">
        <v>313</v>
      </c>
      <c r="G318" s="48" t="str">
        <f t="shared" si="4"/>
        <v>139</v>
      </c>
      <c r="H318" s="49"/>
      <c r="I318" s="144"/>
      <c r="K318" s="30"/>
      <c r="L318" s="31"/>
    </row>
    <row r="319" spans="1:12" ht="20.100000000000001" customHeight="1">
      <c r="A319" s="133"/>
      <c r="B319" s="135"/>
      <c r="C319" s="138"/>
      <c r="D319" s="138"/>
      <c r="E319" s="135"/>
      <c r="F319" s="48">
        <v>314</v>
      </c>
      <c r="G319" s="48" t="str">
        <f t="shared" si="4"/>
        <v>13A</v>
      </c>
      <c r="H319" s="49"/>
      <c r="I319" s="144"/>
      <c r="K319" s="30"/>
      <c r="L319" s="30"/>
    </row>
    <row r="320" spans="1:12" ht="20.100000000000001" customHeight="1">
      <c r="A320" s="133"/>
      <c r="B320" s="135"/>
      <c r="C320" s="138"/>
      <c r="D320" s="138"/>
      <c r="E320" s="135"/>
      <c r="F320" s="48">
        <v>315</v>
      </c>
      <c r="G320" s="48" t="str">
        <f t="shared" si="4"/>
        <v>13B</v>
      </c>
      <c r="H320" s="50"/>
      <c r="I320" s="144"/>
      <c r="K320" s="30"/>
      <c r="L320" s="31"/>
    </row>
    <row r="321" spans="1:17" ht="20.100000000000001" customHeight="1">
      <c r="A321" s="133"/>
      <c r="B321" s="135"/>
      <c r="C321" s="138"/>
      <c r="D321" s="138"/>
      <c r="E321" s="135"/>
      <c r="F321" s="48">
        <v>316</v>
      </c>
      <c r="G321" s="48" t="str">
        <f t="shared" si="4"/>
        <v>13C</v>
      </c>
      <c r="H321" s="50"/>
      <c r="I321" s="144"/>
      <c r="K321" s="30"/>
      <c r="L321" s="31"/>
    </row>
    <row r="322" spans="1:17" ht="20.100000000000001" customHeight="1">
      <c r="A322" s="133"/>
      <c r="B322" s="135"/>
      <c r="C322" s="138"/>
      <c r="D322" s="138"/>
      <c r="E322" s="135"/>
      <c r="F322" s="48">
        <v>317</v>
      </c>
      <c r="G322" s="48" t="str">
        <f t="shared" si="4"/>
        <v>13D</v>
      </c>
      <c r="H322" s="46" t="str">
        <f>LEFT(E317, LEN(E317)-4)</f>
        <v>00</v>
      </c>
      <c r="I322" s="144"/>
      <c r="K322" s="30"/>
      <c r="L322" s="30"/>
    </row>
    <row r="323" spans="1:17" ht="20.100000000000001" customHeight="1">
      <c r="A323" s="133"/>
      <c r="B323" s="135"/>
      <c r="C323" s="138"/>
      <c r="D323" s="138"/>
      <c r="E323" s="135"/>
      <c r="F323" s="48">
        <v>318</v>
      </c>
      <c r="G323" s="48" t="str">
        <f t="shared" si="4"/>
        <v>13E</v>
      </c>
      <c r="H323" s="46" t="str">
        <f>MID(E317, 3,2)</f>
        <v>01</v>
      </c>
      <c r="I323" s="144"/>
      <c r="K323" s="30"/>
      <c r="L323" s="31"/>
    </row>
    <row r="324" spans="1:17" ht="20.100000000000001" customHeight="1">
      <c r="A324" s="133"/>
      <c r="B324" s="136"/>
      <c r="C324" s="139"/>
      <c r="D324" s="139"/>
      <c r="E324" s="136"/>
      <c r="F324" s="48">
        <v>319</v>
      </c>
      <c r="G324" s="48" t="str">
        <f t="shared" si="4"/>
        <v>13F</v>
      </c>
      <c r="H324" s="47" t="str">
        <f>RIGHT(E317,LEN(E317)-4)</f>
        <v>5E</v>
      </c>
      <c r="I324" s="144"/>
      <c r="K324" s="30"/>
      <c r="L324" s="31"/>
    </row>
    <row r="325" spans="1:17" ht="20.100000000000001" customHeight="1">
      <c r="A325" s="133" t="s">
        <v>78</v>
      </c>
      <c r="B325" s="134"/>
      <c r="C325" s="137">
        <f xml:space="preserve"> IF(ROUNDUP(C501*I254,0) &gt; 100, ROUNDUP(C501*I254,0), 100)</f>
        <v>507</v>
      </c>
      <c r="D325" s="137">
        <v>2</v>
      </c>
      <c r="E325" s="134" t="str">
        <f>DEC2HEX(C325/D325+IF(MOD(C325,2)&gt;0,1,0),6)</f>
        <v>0000FE</v>
      </c>
      <c r="F325" s="8">
        <v>320</v>
      </c>
      <c r="G325" s="8" t="str">
        <f t="shared" ref="G325:G388" si="5">DEC2HEX(F325,3)</f>
        <v>140</v>
      </c>
      <c r="H325" s="36"/>
      <c r="I325" s="144"/>
      <c r="J325" s="25" t="str">
        <f>DEC2HEX(20480 + QUOTIENT(F325,8)*8)</f>
        <v>5140</v>
      </c>
      <c r="K325" s="26" t="str">
        <f>DEC2HEX(40960 + QUOTIENT(F325-HEX2DEC(L325),8)*8)</f>
        <v>A048</v>
      </c>
      <c r="L325" s="42" t="s">
        <v>17</v>
      </c>
    </row>
    <row r="326" spans="1:17" ht="20.100000000000001" customHeight="1">
      <c r="A326" s="133"/>
      <c r="B326" s="135"/>
      <c r="C326" s="138"/>
      <c r="D326" s="138"/>
      <c r="E326" s="135"/>
      <c r="F326" s="48">
        <v>321</v>
      </c>
      <c r="G326" s="48" t="str">
        <f t="shared" si="5"/>
        <v>141</v>
      </c>
      <c r="H326" s="49"/>
      <c r="I326" s="144"/>
      <c r="K326" s="30"/>
      <c r="L326" s="31"/>
    </row>
    <row r="327" spans="1:17" ht="20.100000000000001" customHeight="1">
      <c r="A327" s="133"/>
      <c r="B327" s="135"/>
      <c r="C327" s="138"/>
      <c r="D327" s="138"/>
      <c r="E327" s="135"/>
      <c r="F327" s="48">
        <v>322</v>
      </c>
      <c r="G327" s="48" t="str">
        <f t="shared" si="5"/>
        <v>142</v>
      </c>
      <c r="H327" s="49"/>
      <c r="I327" s="144"/>
      <c r="K327" s="30"/>
      <c r="L327" s="31"/>
      <c r="Q327" s="31"/>
    </row>
    <row r="328" spans="1:17" ht="20.100000000000001" customHeight="1">
      <c r="A328" s="133"/>
      <c r="B328" s="135"/>
      <c r="C328" s="138"/>
      <c r="D328" s="138"/>
      <c r="E328" s="135"/>
      <c r="F328" s="48">
        <v>323</v>
      </c>
      <c r="G328" s="48" t="str">
        <f t="shared" si="5"/>
        <v>143</v>
      </c>
      <c r="H328" s="50"/>
      <c r="I328" s="144"/>
      <c r="K328" s="30"/>
      <c r="L328" s="30"/>
    </row>
    <row r="329" spans="1:17" ht="20.100000000000001" customHeight="1">
      <c r="A329" s="133"/>
      <c r="B329" s="135"/>
      <c r="C329" s="138"/>
      <c r="D329" s="138"/>
      <c r="E329" s="135"/>
      <c r="F329" s="48">
        <v>324</v>
      </c>
      <c r="G329" s="48" t="str">
        <f t="shared" si="5"/>
        <v>144</v>
      </c>
      <c r="H329" s="50"/>
      <c r="I329" s="144"/>
      <c r="K329" s="30"/>
      <c r="L329" s="31"/>
    </row>
    <row r="330" spans="1:17" ht="20.100000000000001" customHeight="1">
      <c r="A330" s="133"/>
      <c r="B330" s="135"/>
      <c r="C330" s="138"/>
      <c r="D330" s="138"/>
      <c r="E330" s="135"/>
      <c r="F330" s="48">
        <v>325</v>
      </c>
      <c r="G330" s="48" t="str">
        <f t="shared" si="5"/>
        <v>145</v>
      </c>
      <c r="H330" s="46" t="str">
        <f>LEFT(E325, LEN(E325)-4)</f>
        <v>00</v>
      </c>
      <c r="I330" s="144"/>
      <c r="K330" s="30"/>
      <c r="L330" s="31"/>
    </row>
    <row r="331" spans="1:17" ht="20.100000000000001" customHeight="1">
      <c r="A331" s="133"/>
      <c r="B331" s="135"/>
      <c r="C331" s="138"/>
      <c r="D331" s="138"/>
      <c r="E331" s="135"/>
      <c r="F331" s="48">
        <v>326</v>
      </c>
      <c r="G331" s="48" t="str">
        <f t="shared" si="5"/>
        <v>146</v>
      </c>
      <c r="H331" s="46" t="str">
        <f>MID(E325, 3,2)</f>
        <v>00</v>
      </c>
      <c r="I331" s="144"/>
      <c r="K331" s="30"/>
      <c r="L331" s="30"/>
    </row>
    <row r="332" spans="1:17" ht="20.100000000000001" customHeight="1">
      <c r="A332" s="133"/>
      <c r="B332" s="136"/>
      <c r="C332" s="139"/>
      <c r="D332" s="139"/>
      <c r="E332" s="136"/>
      <c r="F332" s="48">
        <v>327</v>
      </c>
      <c r="G332" s="48" t="str">
        <f t="shared" si="5"/>
        <v>147</v>
      </c>
      <c r="H332" s="47" t="str">
        <f>RIGHT(E325,LEN(E325)-4)</f>
        <v>FE</v>
      </c>
      <c r="I332" s="144"/>
      <c r="K332" s="30"/>
      <c r="L332" s="31"/>
    </row>
    <row r="333" spans="1:17" ht="20.100000000000001" customHeight="1">
      <c r="A333" s="133" t="s">
        <v>80</v>
      </c>
      <c r="B333" s="135"/>
      <c r="C333" s="137">
        <f xml:space="preserve"> IF(ROUNDUP(C509*I254,0) &gt; 100, ROUNDUP(C509*I254,0), 100)</f>
        <v>100</v>
      </c>
      <c r="D333" s="137">
        <v>2</v>
      </c>
      <c r="E333" s="134" t="str">
        <f>DEC2HEX(C333/D333+IF(MOD(C333,2)&gt;0,1,0),6)</f>
        <v>000032</v>
      </c>
      <c r="F333" s="8">
        <v>328</v>
      </c>
      <c r="G333" s="8" t="str">
        <f t="shared" si="5"/>
        <v>148</v>
      </c>
      <c r="H333" s="36"/>
      <c r="I333" s="144"/>
      <c r="J333" s="25" t="str">
        <f>DEC2HEX(20480 + QUOTIENT(F333,8)*8)</f>
        <v>5148</v>
      </c>
      <c r="K333" s="26" t="str">
        <f>DEC2HEX(40960 + QUOTIENT(F333-HEX2DEC(L333),8)*8)</f>
        <v>A050</v>
      </c>
      <c r="L333" s="41" t="s">
        <v>17</v>
      </c>
    </row>
    <row r="334" spans="1:17" ht="20.100000000000001" customHeight="1">
      <c r="A334" s="133"/>
      <c r="B334" s="135"/>
      <c r="C334" s="138"/>
      <c r="D334" s="138"/>
      <c r="E334" s="135"/>
      <c r="F334" s="48">
        <v>329</v>
      </c>
      <c r="G334" s="48" t="str">
        <f t="shared" si="5"/>
        <v>149</v>
      </c>
      <c r="H334" s="49"/>
      <c r="I334" s="144"/>
      <c r="K334" s="30"/>
      <c r="L334" s="30"/>
    </row>
    <row r="335" spans="1:17" ht="20.100000000000001" customHeight="1">
      <c r="A335" s="133"/>
      <c r="B335" s="135"/>
      <c r="C335" s="138"/>
      <c r="D335" s="138"/>
      <c r="E335" s="135"/>
      <c r="F335" s="48">
        <v>330</v>
      </c>
      <c r="G335" s="48" t="str">
        <f t="shared" si="5"/>
        <v>14A</v>
      </c>
      <c r="H335" s="49"/>
      <c r="I335" s="144"/>
      <c r="K335" s="30"/>
      <c r="L335" s="31"/>
    </row>
    <row r="336" spans="1:17" ht="20.100000000000001" customHeight="1">
      <c r="A336" s="133"/>
      <c r="B336" s="135"/>
      <c r="C336" s="138"/>
      <c r="D336" s="138"/>
      <c r="E336" s="135"/>
      <c r="F336" s="48">
        <v>331</v>
      </c>
      <c r="G336" s="48" t="str">
        <f t="shared" si="5"/>
        <v>14B</v>
      </c>
      <c r="H336" s="50"/>
      <c r="I336" s="144"/>
      <c r="K336" s="30"/>
      <c r="L336" s="31"/>
    </row>
    <row r="337" spans="1:16" ht="20.100000000000001" customHeight="1">
      <c r="A337" s="133"/>
      <c r="B337" s="135"/>
      <c r="C337" s="138"/>
      <c r="D337" s="138"/>
      <c r="E337" s="135"/>
      <c r="F337" s="48">
        <v>332</v>
      </c>
      <c r="G337" s="48" t="str">
        <f t="shared" si="5"/>
        <v>14C</v>
      </c>
      <c r="H337" s="50"/>
      <c r="I337" s="144"/>
      <c r="K337" s="30"/>
      <c r="L337" s="30"/>
    </row>
    <row r="338" spans="1:16" ht="20.100000000000001" customHeight="1">
      <c r="A338" s="133"/>
      <c r="B338" s="135"/>
      <c r="C338" s="138"/>
      <c r="D338" s="138"/>
      <c r="E338" s="135"/>
      <c r="F338" s="48">
        <v>333</v>
      </c>
      <c r="G338" s="48" t="str">
        <f t="shared" si="5"/>
        <v>14D</v>
      </c>
      <c r="H338" s="46" t="str">
        <f>LEFT(E333, LEN(E333)-4)</f>
        <v>00</v>
      </c>
      <c r="I338" s="144"/>
      <c r="K338" s="30"/>
      <c r="L338" s="31"/>
    </row>
    <row r="339" spans="1:16" ht="20.100000000000001" customHeight="1">
      <c r="A339" s="133"/>
      <c r="B339" s="135"/>
      <c r="C339" s="138"/>
      <c r="D339" s="138"/>
      <c r="E339" s="135"/>
      <c r="F339" s="48">
        <v>334</v>
      </c>
      <c r="G339" s="48" t="str">
        <f t="shared" si="5"/>
        <v>14E</v>
      </c>
      <c r="H339" s="46" t="str">
        <f>MID(E333, 3,2)</f>
        <v>00</v>
      </c>
      <c r="I339" s="144"/>
      <c r="K339" s="30"/>
      <c r="L339" s="31"/>
    </row>
    <row r="340" spans="1:16" ht="20.100000000000001" customHeight="1">
      <c r="A340" s="133"/>
      <c r="B340" s="136"/>
      <c r="C340" s="139"/>
      <c r="D340" s="139"/>
      <c r="E340" s="136"/>
      <c r="F340" s="48">
        <v>335</v>
      </c>
      <c r="G340" s="48" t="str">
        <f t="shared" si="5"/>
        <v>14F</v>
      </c>
      <c r="H340" s="47" t="str">
        <f>RIGHT(E333,LEN(E333)-4)</f>
        <v>32</v>
      </c>
      <c r="I340" s="145"/>
      <c r="K340" s="30"/>
      <c r="L340" s="30"/>
    </row>
    <row r="341" spans="1:16" ht="20.100000000000001" customHeight="1">
      <c r="A341" s="124" t="s">
        <v>64</v>
      </c>
      <c r="B341" s="129"/>
      <c r="C341" s="117">
        <f xml:space="preserve"> IF(ROUNDUP(C429*I343,0) &gt; 100, ROUNDUP(C429*I343,0), 100)</f>
        <v>1050</v>
      </c>
      <c r="D341" s="117">
        <v>2</v>
      </c>
      <c r="E341" s="120" t="str">
        <f>DEC2HEX(C341/D341+IF(MOD(C341,2)&gt;0,1,0),6)</f>
        <v>00020D</v>
      </c>
      <c r="F341" s="15">
        <v>336</v>
      </c>
      <c r="G341" s="15" t="str">
        <f t="shared" si="5"/>
        <v>150</v>
      </c>
      <c r="H341" s="16"/>
      <c r="I341" s="132" t="s">
        <v>83</v>
      </c>
      <c r="J341" s="25" t="str">
        <f>DEC2HEX(20480 + QUOTIENT(F341,8)*8)</f>
        <v>5150</v>
      </c>
      <c r="K341" s="25" t="str">
        <f>DEC2HEX(40960 + QUOTIENT(F341-HEX2DEC(L341),8)*8)</f>
        <v>A000</v>
      </c>
      <c r="L341" s="51">
        <v>150</v>
      </c>
      <c r="M341" s="125" t="s">
        <v>14</v>
      </c>
      <c r="N341" s="125"/>
      <c r="O341" s="125"/>
      <c r="P341" s="125"/>
    </row>
    <row r="342" spans="1:16" ht="20.100000000000001" customHeight="1">
      <c r="A342" s="124"/>
      <c r="B342" s="130"/>
      <c r="C342" s="118"/>
      <c r="D342" s="118"/>
      <c r="E342" s="115"/>
      <c r="F342" s="52">
        <v>337</v>
      </c>
      <c r="G342" s="52" t="str">
        <f t="shared" si="5"/>
        <v>151</v>
      </c>
      <c r="H342" s="53"/>
      <c r="I342" s="132"/>
      <c r="K342" s="31"/>
      <c r="L342" s="31"/>
    </row>
    <row r="343" spans="1:16" ht="20.100000000000001" customHeight="1">
      <c r="A343" s="124"/>
      <c r="B343" s="130"/>
      <c r="C343" s="118"/>
      <c r="D343" s="118"/>
      <c r="E343" s="115"/>
      <c r="F343" s="52">
        <v>338</v>
      </c>
      <c r="G343" s="52" t="str">
        <f t="shared" si="5"/>
        <v>152</v>
      </c>
      <c r="H343" s="53"/>
      <c r="I343" s="140">
        <v>0.75</v>
      </c>
      <c r="K343" s="31"/>
      <c r="L343" s="31"/>
    </row>
    <row r="344" spans="1:16" ht="20.100000000000001" customHeight="1">
      <c r="A344" s="124"/>
      <c r="B344" s="130"/>
      <c r="C344" s="118"/>
      <c r="D344" s="118"/>
      <c r="E344" s="115"/>
      <c r="F344" s="52">
        <v>339</v>
      </c>
      <c r="G344" s="52" t="str">
        <f t="shared" si="5"/>
        <v>153</v>
      </c>
      <c r="H344" s="54"/>
      <c r="I344" s="141"/>
      <c r="K344" s="31"/>
      <c r="L344" s="31"/>
    </row>
    <row r="345" spans="1:16" ht="20.100000000000001" customHeight="1">
      <c r="A345" s="124"/>
      <c r="B345" s="130"/>
      <c r="C345" s="118"/>
      <c r="D345" s="118"/>
      <c r="E345" s="115"/>
      <c r="F345" s="52">
        <v>340</v>
      </c>
      <c r="G345" s="52" t="str">
        <f t="shared" si="5"/>
        <v>154</v>
      </c>
      <c r="H345" s="54"/>
      <c r="I345" s="141"/>
      <c r="K345" s="31"/>
      <c r="L345" s="31"/>
    </row>
    <row r="346" spans="1:16" ht="20.100000000000001" customHeight="1">
      <c r="A346" s="124"/>
      <c r="B346" s="130"/>
      <c r="C346" s="118"/>
      <c r="D346" s="118"/>
      <c r="E346" s="115"/>
      <c r="F346" s="52">
        <v>341</v>
      </c>
      <c r="G346" s="52" t="str">
        <f t="shared" si="5"/>
        <v>155</v>
      </c>
      <c r="H346" s="55" t="str">
        <f>LEFT(E341, LEN(E341)-4)</f>
        <v>00</v>
      </c>
      <c r="I346" s="141"/>
      <c r="K346" s="31"/>
      <c r="L346" s="31"/>
    </row>
    <row r="347" spans="1:16" ht="20.100000000000001" customHeight="1">
      <c r="A347" s="124"/>
      <c r="B347" s="130"/>
      <c r="C347" s="118"/>
      <c r="D347" s="118"/>
      <c r="E347" s="115"/>
      <c r="F347" s="52">
        <v>342</v>
      </c>
      <c r="G347" s="52" t="str">
        <f t="shared" si="5"/>
        <v>156</v>
      </c>
      <c r="H347" s="55" t="str">
        <f>MID(E341, 3,2)</f>
        <v>02</v>
      </c>
      <c r="I347" s="141"/>
      <c r="K347" s="31"/>
      <c r="L347" s="31"/>
    </row>
    <row r="348" spans="1:16" ht="20.100000000000001" customHeight="1">
      <c r="A348" s="124"/>
      <c r="B348" s="131"/>
      <c r="C348" s="119"/>
      <c r="D348" s="119"/>
      <c r="E348" s="116"/>
      <c r="F348" s="52">
        <v>343</v>
      </c>
      <c r="G348" s="52" t="str">
        <f t="shared" si="5"/>
        <v>157</v>
      </c>
      <c r="H348" s="56" t="str">
        <f>RIGHT(E341,LEN(E341)-4)</f>
        <v>0D</v>
      </c>
      <c r="I348" s="141"/>
      <c r="K348" s="31"/>
      <c r="L348" s="31"/>
    </row>
    <row r="349" spans="1:16" ht="20.100000000000001" customHeight="1">
      <c r="A349" s="124" t="s">
        <v>65</v>
      </c>
      <c r="B349" s="121"/>
      <c r="C349" s="117">
        <f xml:space="preserve"> IF(ROUNDUP(C437*I343,0) &gt; 100, ROUNDUP(C437*I343,0), 100)</f>
        <v>1050</v>
      </c>
      <c r="D349" s="117">
        <v>2</v>
      </c>
      <c r="E349" s="120" t="str">
        <f>DEC2HEX(C349/D349+IF(MOD(C349,2)&gt;0,1,0),6)</f>
        <v>00020D</v>
      </c>
      <c r="F349" s="8">
        <v>344</v>
      </c>
      <c r="G349" s="8" t="str">
        <f t="shared" si="5"/>
        <v>158</v>
      </c>
      <c r="H349" s="16"/>
      <c r="I349" s="141"/>
      <c r="J349" s="25" t="str">
        <f>DEC2HEX(20480 + QUOTIENT(F349,8)*8)</f>
        <v>5158</v>
      </c>
      <c r="K349" s="25" t="str">
        <f>DEC2HEX(40960 + QUOTIENT(F349-HEX2DEC(L349),8)*8)</f>
        <v>A008</v>
      </c>
      <c r="L349" s="51">
        <v>150</v>
      </c>
    </row>
    <row r="350" spans="1:16" ht="20.100000000000001" customHeight="1">
      <c r="A350" s="124"/>
      <c r="B350" s="122"/>
      <c r="C350" s="118"/>
      <c r="D350" s="118"/>
      <c r="E350" s="115"/>
      <c r="F350" s="57">
        <v>345</v>
      </c>
      <c r="G350" s="57" t="str">
        <f t="shared" si="5"/>
        <v>159</v>
      </c>
      <c r="H350" s="53"/>
      <c r="I350" s="141"/>
      <c r="K350" s="31"/>
      <c r="L350" s="31"/>
    </row>
    <row r="351" spans="1:16" ht="20.100000000000001" customHeight="1">
      <c r="A351" s="124"/>
      <c r="B351" s="122"/>
      <c r="C351" s="118"/>
      <c r="D351" s="118"/>
      <c r="E351" s="115"/>
      <c r="F351" s="57">
        <v>346</v>
      </c>
      <c r="G351" s="57" t="str">
        <f t="shared" si="5"/>
        <v>15A</v>
      </c>
      <c r="H351" s="53"/>
      <c r="I351" s="141"/>
      <c r="K351" s="31"/>
      <c r="L351" s="31"/>
    </row>
    <row r="352" spans="1:16" ht="20.100000000000001" customHeight="1">
      <c r="A352" s="124"/>
      <c r="B352" s="122"/>
      <c r="C352" s="118"/>
      <c r="D352" s="118"/>
      <c r="E352" s="115"/>
      <c r="F352" s="57">
        <v>347</v>
      </c>
      <c r="G352" s="57" t="str">
        <f t="shared" si="5"/>
        <v>15B</v>
      </c>
      <c r="H352" s="54"/>
      <c r="I352" s="141"/>
      <c r="K352" s="31"/>
      <c r="L352" s="31"/>
    </row>
    <row r="353" spans="1:12" ht="20.100000000000001" customHeight="1">
      <c r="A353" s="124"/>
      <c r="B353" s="122"/>
      <c r="C353" s="118"/>
      <c r="D353" s="118"/>
      <c r="E353" s="115"/>
      <c r="F353" s="57">
        <v>348</v>
      </c>
      <c r="G353" s="57" t="str">
        <f t="shared" si="5"/>
        <v>15C</v>
      </c>
      <c r="H353" s="54"/>
      <c r="I353" s="141"/>
      <c r="K353" s="31"/>
      <c r="L353" s="31"/>
    </row>
    <row r="354" spans="1:12" ht="20.100000000000001" customHeight="1">
      <c r="A354" s="124"/>
      <c r="B354" s="122"/>
      <c r="C354" s="118"/>
      <c r="D354" s="118"/>
      <c r="E354" s="115"/>
      <c r="F354" s="57">
        <v>349</v>
      </c>
      <c r="G354" s="57" t="str">
        <f t="shared" si="5"/>
        <v>15D</v>
      </c>
      <c r="H354" s="55" t="str">
        <f>LEFT(E349, LEN(E349)-4)</f>
        <v>00</v>
      </c>
      <c r="I354" s="141"/>
      <c r="K354" s="31"/>
      <c r="L354" s="31"/>
    </row>
    <row r="355" spans="1:12" ht="20.100000000000001" customHeight="1">
      <c r="A355" s="124"/>
      <c r="B355" s="122"/>
      <c r="C355" s="118"/>
      <c r="D355" s="118"/>
      <c r="E355" s="115"/>
      <c r="F355" s="57">
        <v>350</v>
      </c>
      <c r="G355" s="57" t="str">
        <f t="shared" si="5"/>
        <v>15E</v>
      </c>
      <c r="H355" s="55" t="str">
        <f>MID(E349, 3,2)</f>
        <v>02</v>
      </c>
      <c r="I355" s="141"/>
      <c r="K355" s="31"/>
      <c r="L355" s="31"/>
    </row>
    <row r="356" spans="1:12" ht="20.100000000000001" customHeight="1">
      <c r="A356" s="124"/>
      <c r="B356" s="123"/>
      <c r="C356" s="119"/>
      <c r="D356" s="119"/>
      <c r="E356" s="116"/>
      <c r="F356" s="57">
        <v>351</v>
      </c>
      <c r="G356" s="57" t="str">
        <f t="shared" si="5"/>
        <v>15F</v>
      </c>
      <c r="H356" s="56" t="str">
        <f>RIGHT(E349,LEN(E349)-4)</f>
        <v>0D</v>
      </c>
      <c r="I356" s="141"/>
      <c r="K356" s="31"/>
      <c r="L356" s="31"/>
    </row>
    <row r="357" spans="1:12" ht="20.100000000000001" customHeight="1">
      <c r="A357" s="124" t="s">
        <v>66</v>
      </c>
      <c r="B357" s="126"/>
      <c r="C357" s="117">
        <f xml:space="preserve"> IF(ROUNDUP(C445*I343,0) &gt; 100, ROUNDUP(C445*I343,0), 100)</f>
        <v>1050</v>
      </c>
      <c r="D357" s="117">
        <v>2</v>
      </c>
      <c r="E357" s="120" t="str">
        <f>DEC2HEX(C357/D357+IF(MOD(C357,2)&gt;0,1,0),6)</f>
        <v>00020D</v>
      </c>
      <c r="F357" s="15">
        <v>352</v>
      </c>
      <c r="G357" s="15" t="str">
        <f t="shared" si="5"/>
        <v>160</v>
      </c>
      <c r="H357" s="16"/>
      <c r="I357" s="141"/>
      <c r="J357" s="25" t="str">
        <f>DEC2HEX(20480 + QUOTIENT(F357,8)*8)</f>
        <v>5160</v>
      </c>
      <c r="K357" s="25" t="str">
        <f>DEC2HEX(40960 + QUOTIENT(F357-HEX2DEC(L357),8)*8)</f>
        <v>A010</v>
      </c>
      <c r="L357" s="51">
        <v>150</v>
      </c>
    </row>
    <row r="358" spans="1:12" ht="20.100000000000001" customHeight="1">
      <c r="A358" s="124"/>
      <c r="B358" s="127"/>
      <c r="C358" s="118"/>
      <c r="D358" s="118"/>
      <c r="E358" s="115"/>
      <c r="F358" s="52">
        <v>353</v>
      </c>
      <c r="G358" s="52" t="str">
        <f t="shared" si="5"/>
        <v>161</v>
      </c>
      <c r="H358" s="53"/>
      <c r="I358" s="141"/>
      <c r="K358" s="31"/>
      <c r="L358" s="31"/>
    </row>
    <row r="359" spans="1:12" ht="20.100000000000001" customHeight="1">
      <c r="A359" s="124"/>
      <c r="B359" s="127"/>
      <c r="C359" s="118"/>
      <c r="D359" s="118"/>
      <c r="E359" s="115"/>
      <c r="F359" s="52">
        <v>354</v>
      </c>
      <c r="G359" s="52" t="str">
        <f t="shared" si="5"/>
        <v>162</v>
      </c>
      <c r="H359" s="53"/>
      <c r="I359" s="141"/>
      <c r="K359" s="31"/>
      <c r="L359" s="31"/>
    </row>
    <row r="360" spans="1:12" ht="20.100000000000001" customHeight="1">
      <c r="A360" s="124"/>
      <c r="B360" s="127"/>
      <c r="C360" s="118"/>
      <c r="D360" s="118"/>
      <c r="E360" s="115"/>
      <c r="F360" s="52">
        <v>355</v>
      </c>
      <c r="G360" s="52" t="str">
        <f t="shared" si="5"/>
        <v>163</v>
      </c>
      <c r="H360" s="54"/>
      <c r="I360" s="141"/>
      <c r="K360" s="31"/>
      <c r="L360" s="31"/>
    </row>
    <row r="361" spans="1:12" ht="20.100000000000001" customHeight="1">
      <c r="A361" s="124"/>
      <c r="B361" s="127"/>
      <c r="C361" s="118"/>
      <c r="D361" s="118"/>
      <c r="E361" s="115"/>
      <c r="F361" s="52">
        <v>356</v>
      </c>
      <c r="G361" s="52" t="str">
        <f t="shared" si="5"/>
        <v>164</v>
      </c>
      <c r="H361" s="54"/>
      <c r="I361" s="141"/>
      <c r="K361" s="31"/>
      <c r="L361" s="31"/>
    </row>
    <row r="362" spans="1:12" ht="20.100000000000001" customHeight="1">
      <c r="A362" s="124"/>
      <c r="B362" s="127"/>
      <c r="C362" s="118"/>
      <c r="D362" s="118"/>
      <c r="E362" s="115"/>
      <c r="F362" s="52">
        <v>357</v>
      </c>
      <c r="G362" s="52" t="str">
        <f t="shared" si="5"/>
        <v>165</v>
      </c>
      <c r="H362" s="55" t="str">
        <f>LEFT(E357, LEN(E357)-4)</f>
        <v>00</v>
      </c>
      <c r="I362" s="141"/>
      <c r="K362" s="31"/>
      <c r="L362" s="31"/>
    </row>
    <row r="363" spans="1:12" ht="20.100000000000001" customHeight="1">
      <c r="A363" s="124"/>
      <c r="B363" s="127"/>
      <c r="C363" s="118"/>
      <c r="D363" s="118"/>
      <c r="E363" s="115"/>
      <c r="F363" s="52">
        <v>358</v>
      </c>
      <c r="G363" s="52" t="str">
        <f t="shared" si="5"/>
        <v>166</v>
      </c>
      <c r="H363" s="55" t="str">
        <f>MID(E357, 3,2)</f>
        <v>02</v>
      </c>
      <c r="I363" s="141"/>
      <c r="K363" s="31"/>
      <c r="L363" s="31"/>
    </row>
    <row r="364" spans="1:12" ht="20.100000000000001" customHeight="1">
      <c r="A364" s="124"/>
      <c r="B364" s="128"/>
      <c r="C364" s="119"/>
      <c r="D364" s="119"/>
      <c r="E364" s="116"/>
      <c r="F364" s="52">
        <v>359</v>
      </c>
      <c r="G364" s="52" t="str">
        <f t="shared" si="5"/>
        <v>167</v>
      </c>
      <c r="H364" s="56" t="str">
        <f>RIGHT(E357,LEN(E357)-4)</f>
        <v>0D</v>
      </c>
      <c r="I364" s="141"/>
      <c r="K364" s="31"/>
      <c r="L364" s="31"/>
    </row>
    <row r="365" spans="1:12" ht="20.100000000000001" customHeight="1">
      <c r="A365" s="124" t="s">
        <v>67</v>
      </c>
      <c r="B365" s="121"/>
      <c r="C365" s="117">
        <f xml:space="preserve"> IF(ROUNDUP(C453*I343,0) &gt; 100, ROUNDUP(C453*I343,0), 100)</f>
        <v>418</v>
      </c>
      <c r="D365" s="117">
        <v>2</v>
      </c>
      <c r="E365" s="120" t="str">
        <f>DEC2HEX(C365/D365+IF(MOD(C365,2)&gt;0,1,0),6)</f>
        <v>0000D1</v>
      </c>
      <c r="F365" s="8">
        <v>360</v>
      </c>
      <c r="G365" s="8" t="str">
        <f t="shared" si="5"/>
        <v>168</v>
      </c>
      <c r="H365" s="16"/>
      <c r="I365" s="141"/>
      <c r="J365" s="25" t="str">
        <f>DEC2HEX(20480 + QUOTIENT(F365,8)*8)</f>
        <v>5168</v>
      </c>
      <c r="K365" s="25" t="str">
        <f>DEC2HEX(40960 + QUOTIENT(F365-HEX2DEC(L365),8)*8)</f>
        <v>A018</v>
      </c>
      <c r="L365" s="51">
        <v>150</v>
      </c>
    </row>
    <row r="366" spans="1:12" ht="20.100000000000001" customHeight="1">
      <c r="A366" s="124"/>
      <c r="B366" s="122"/>
      <c r="C366" s="118"/>
      <c r="D366" s="118"/>
      <c r="E366" s="115"/>
      <c r="F366" s="57">
        <v>361</v>
      </c>
      <c r="G366" s="57" t="str">
        <f t="shared" si="5"/>
        <v>169</v>
      </c>
      <c r="H366" s="53"/>
      <c r="I366" s="141"/>
      <c r="K366" s="31"/>
      <c r="L366" s="31"/>
    </row>
    <row r="367" spans="1:12" ht="20.100000000000001" customHeight="1">
      <c r="A367" s="124"/>
      <c r="B367" s="122"/>
      <c r="C367" s="118"/>
      <c r="D367" s="118"/>
      <c r="E367" s="115"/>
      <c r="F367" s="57">
        <v>362</v>
      </c>
      <c r="G367" s="57" t="str">
        <f t="shared" si="5"/>
        <v>16A</v>
      </c>
      <c r="H367" s="53"/>
      <c r="I367" s="141"/>
      <c r="K367" s="31"/>
      <c r="L367" s="31"/>
    </row>
    <row r="368" spans="1:12" ht="20.100000000000001" customHeight="1">
      <c r="A368" s="124"/>
      <c r="B368" s="122"/>
      <c r="C368" s="118"/>
      <c r="D368" s="118"/>
      <c r="E368" s="115"/>
      <c r="F368" s="57">
        <v>363</v>
      </c>
      <c r="G368" s="57" t="str">
        <f t="shared" si="5"/>
        <v>16B</v>
      </c>
      <c r="H368" s="54"/>
      <c r="I368" s="141"/>
      <c r="K368" s="31"/>
      <c r="L368" s="31"/>
    </row>
    <row r="369" spans="1:12" ht="20.100000000000001" customHeight="1">
      <c r="A369" s="124"/>
      <c r="B369" s="122"/>
      <c r="C369" s="118"/>
      <c r="D369" s="118"/>
      <c r="E369" s="115"/>
      <c r="F369" s="57">
        <v>364</v>
      </c>
      <c r="G369" s="57" t="str">
        <f t="shared" si="5"/>
        <v>16C</v>
      </c>
      <c r="H369" s="54"/>
      <c r="I369" s="141"/>
      <c r="K369" s="31"/>
      <c r="L369" s="31"/>
    </row>
    <row r="370" spans="1:12" ht="20.100000000000001" customHeight="1">
      <c r="A370" s="124"/>
      <c r="B370" s="122"/>
      <c r="C370" s="118"/>
      <c r="D370" s="118"/>
      <c r="E370" s="115"/>
      <c r="F370" s="57">
        <v>365</v>
      </c>
      <c r="G370" s="57" t="str">
        <f t="shared" si="5"/>
        <v>16D</v>
      </c>
      <c r="H370" s="55" t="str">
        <f>LEFT(E365, LEN(E365)-4)</f>
        <v>00</v>
      </c>
      <c r="I370" s="141"/>
      <c r="K370" s="31"/>
      <c r="L370" s="31"/>
    </row>
    <row r="371" spans="1:12" ht="20.100000000000001" customHeight="1">
      <c r="A371" s="124"/>
      <c r="B371" s="122"/>
      <c r="C371" s="118"/>
      <c r="D371" s="118"/>
      <c r="E371" s="115"/>
      <c r="F371" s="57">
        <v>366</v>
      </c>
      <c r="G371" s="57" t="str">
        <f t="shared" si="5"/>
        <v>16E</v>
      </c>
      <c r="H371" s="55" t="str">
        <f>MID(E365, 3,2)</f>
        <v>00</v>
      </c>
      <c r="I371" s="141"/>
      <c r="K371" s="31"/>
      <c r="L371" s="31"/>
    </row>
    <row r="372" spans="1:12" ht="20.100000000000001" customHeight="1">
      <c r="A372" s="124"/>
      <c r="B372" s="123"/>
      <c r="C372" s="119"/>
      <c r="D372" s="119"/>
      <c r="E372" s="116"/>
      <c r="F372" s="57">
        <v>367</v>
      </c>
      <c r="G372" s="57" t="str">
        <f t="shared" si="5"/>
        <v>16F</v>
      </c>
      <c r="H372" s="56" t="str">
        <f>RIGHT(E365,LEN(E365)-4)</f>
        <v>D1</v>
      </c>
      <c r="I372" s="141"/>
      <c r="K372" s="31"/>
      <c r="L372" s="31"/>
    </row>
    <row r="373" spans="1:12" ht="20.100000000000001" customHeight="1">
      <c r="A373" s="114" t="s">
        <v>75</v>
      </c>
      <c r="B373" s="121"/>
      <c r="C373" s="117">
        <f xml:space="preserve"> IF(ROUNDUP(C461*I343,0) &gt; 100, ROUNDUP(C461*I343,0), 100)</f>
        <v>514</v>
      </c>
      <c r="D373" s="117">
        <v>2</v>
      </c>
      <c r="E373" s="120" t="str">
        <f>DEC2HEX(C373/D373+IF(MOD(C373,2)&gt;0,1,0),6)</f>
        <v>000101</v>
      </c>
      <c r="F373" s="8">
        <v>368</v>
      </c>
      <c r="G373" s="8" t="str">
        <f t="shared" si="5"/>
        <v>170</v>
      </c>
      <c r="H373" s="16"/>
      <c r="I373" s="141"/>
      <c r="J373" s="25" t="str">
        <f>DEC2HEX(20480 + QUOTIENT(F373,8)*8)</f>
        <v>5170</v>
      </c>
      <c r="K373" s="25" t="str">
        <f>DEC2HEX(40960 + QUOTIENT(F373-HEX2DEC(L373),8)*8)</f>
        <v>A020</v>
      </c>
      <c r="L373" s="51">
        <v>150</v>
      </c>
    </row>
    <row r="374" spans="1:12" ht="20.100000000000001" customHeight="1">
      <c r="A374" s="114"/>
      <c r="B374" s="122"/>
      <c r="C374" s="118"/>
      <c r="D374" s="118"/>
      <c r="E374" s="115"/>
      <c r="F374" s="57">
        <v>369</v>
      </c>
      <c r="G374" s="57" t="str">
        <f t="shared" si="5"/>
        <v>171</v>
      </c>
      <c r="H374" s="53"/>
      <c r="I374" s="141"/>
      <c r="K374" s="31"/>
      <c r="L374" s="31"/>
    </row>
    <row r="375" spans="1:12" ht="20.100000000000001" customHeight="1">
      <c r="A375" s="114"/>
      <c r="B375" s="122"/>
      <c r="C375" s="118"/>
      <c r="D375" s="118"/>
      <c r="E375" s="115"/>
      <c r="F375" s="57">
        <v>370</v>
      </c>
      <c r="G375" s="57" t="str">
        <f t="shared" si="5"/>
        <v>172</v>
      </c>
      <c r="H375" s="53"/>
      <c r="I375" s="141"/>
      <c r="K375" s="31"/>
      <c r="L375" s="31"/>
    </row>
    <row r="376" spans="1:12" ht="20.100000000000001" customHeight="1">
      <c r="A376" s="114"/>
      <c r="B376" s="122"/>
      <c r="C376" s="118"/>
      <c r="D376" s="118"/>
      <c r="E376" s="115"/>
      <c r="F376" s="57">
        <v>371</v>
      </c>
      <c r="G376" s="57" t="str">
        <f t="shared" si="5"/>
        <v>173</v>
      </c>
      <c r="H376" s="54"/>
      <c r="I376" s="141"/>
      <c r="K376" s="31"/>
      <c r="L376" s="31"/>
    </row>
    <row r="377" spans="1:12" ht="20.100000000000001" customHeight="1">
      <c r="A377" s="114"/>
      <c r="B377" s="122"/>
      <c r="C377" s="118"/>
      <c r="D377" s="118"/>
      <c r="E377" s="115"/>
      <c r="F377" s="57">
        <v>372</v>
      </c>
      <c r="G377" s="57" t="str">
        <f t="shared" si="5"/>
        <v>174</v>
      </c>
      <c r="H377" s="54"/>
      <c r="I377" s="141"/>
      <c r="K377" s="31"/>
      <c r="L377" s="31"/>
    </row>
    <row r="378" spans="1:12" ht="20.100000000000001" customHeight="1">
      <c r="A378" s="114"/>
      <c r="B378" s="122"/>
      <c r="C378" s="118"/>
      <c r="D378" s="118"/>
      <c r="E378" s="115"/>
      <c r="F378" s="57">
        <v>373</v>
      </c>
      <c r="G378" s="57" t="str">
        <f t="shared" si="5"/>
        <v>175</v>
      </c>
      <c r="H378" s="55" t="str">
        <f>LEFT(E373, LEN(E373)-4)</f>
        <v>00</v>
      </c>
      <c r="I378" s="141"/>
      <c r="K378" s="31"/>
      <c r="L378" s="31"/>
    </row>
    <row r="379" spans="1:12" ht="20.100000000000001" customHeight="1">
      <c r="A379" s="114"/>
      <c r="B379" s="122"/>
      <c r="C379" s="118"/>
      <c r="D379" s="118"/>
      <c r="E379" s="115"/>
      <c r="F379" s="57">
        <v>374</v>
      </c>
      <c r="G379" s="57" t="str">
        <f t="shared" si="5"/>
        <v>176</v>
      </c>
      <c r="H379" s="55" t="str">
        <f>MID(E373, 3,2)</f>
        <v>01</v>
      </c>
      <c r="I379" s="141"/>
      <c r="K379" s="31"/>
      <c r="L379" s="31"/>
    </row>
    <row r="380" spans="1:12" ht="20.100000000000001" customHeight="1">
      <c r="A380" s="114"/>
      <c r="B380" s="123"/>
      <c r="C380" s="119"/>
      <c r="D380" s="119"/>
      <c r="E380" s="116"/>
      <c r="F380" s="57">
        <v>375</v>
      </c>
      <c r="G380" s="57" t="str">
        <f t="shared" si="5"/>
        <v>177</v>
      </c>
      <c r="H380" s="56" t="str">
        <f>RIGHT(E373,LEN(E373)-4)</f>
        <v>01</v>
      </c>
      <c r="I380" s="141"/>
      <c r="K380" s="31"/>
      <c r="L380" s="31"/>
    </row>
    <row r="381" spans="1:12" ht="20.100000000000001" customHeight="1">
      <c r="A381" s="124" t="s">
        <v>15</v>
      </c>
      <c r="B381" s="121"/>
      <c r="C381" s="117">
        <f xml:space="preserve"> IF(ROUNDUP(C469*I343,0) &gt; 100, ROUNDUP(C469*I343,0), 100)</f>
        <v>1050</v>
      </c>
      <c r="D381" s="117">
        <v>2</v>
      </c>
      <c r="E381" s="120" t="str">
        <f>DEC2HEX(C381/D381+IF(MOD(C381,2)&gt;0,1,0),6)</f>
        <v>00020D</v>
      </c>
      <c r="F381" s="8">
        <v>376</v>
      </c>
      <c r="G381" s="8" t="str">
        <f t="shared" si="5"/>
        <v>178</v>
      </c>
      <c r="H381" s="16"/>
      <c r="I381" s="141"/>
      <c r="J381" s="25" t="str">
        <f>DEC2HEX(20480 + QUOTIENT(F381,8)*8)</f>
        <v>5178</v>
      </c>
      <c r="K381" s="25" t="str">
        <f>DEC2HEX(40960 + QUOTIENT(F381-HEX2DEC(L381),8)*8)</f>
        <v>A028</v>
      </c>
      <c r="L381" s="51">
        <v>150</v>
      </c>
    </row>
    <row r="382" spans="1:12" ht="20.100000000000001" customHeight="1">
      <c r="A382" s="124"/>
      <c r="B382" s="122"/>
      <c r="C382" s="118"/>
      <c r="D382" s="118"/>
      <c r="E382" s="115"/>
      <c r="F382" s="57">
        <v>377</v>
      </c>
      <c r="G382" s="57" t="str">
        <f t="shared" si="5"/>
        <v>179</v>
      </c>
      <c r="H382" s="53"/>
      <c r="I382" s="141"/>
      <c r="K382" s="31"/>
      <c r="L382" s="31"/>
    </row>
    <row r="383" spans="1:12" ht="20.100000000000001" customHeight="1">
      <c r="A383" s="124"/>
      <c r="B383" s="122"/>
      <c r="C383" s="118"/>
      <c r="D383" s="118"/>
      <c r="E383" s="115"/>
      <c r="F383" s="57">
        <v>378</v>
      </c>
      <c r="G383" s="57" t="str">
        <f t="shared" si="5"/>
        <v>17A</v>
      </c>
      <c r="H383" s="53"/>
      <c r="I383" s="141"/>
      <c r="K383" s="31"/>
      <c r="L383" s="31"/>
    </row>
    <row r="384" spans="1:12" ht="20.100000000000001" customHeight="1">
      <c r="A384" s="124"/>
      <c r="B384" s="122"/>
      <c r="C384" s="118"/>
      <c r="D384" s="118"/>
      <c r="E384" s="115"/>
      <c r="F384" s="57">
        <v>379</v>
      </c>
      <c r="G384" s="57" t="str">
        <f t="shared" si="5"/>
        <v>17B</v>
      </c>
      <c r="H384" s="54"/>
      <c r="I384" s="141"/>
      <c r="K384" s="31"/>
      <c r="L384" s="31"/>
    </row>
    <row r="385" spans="1:12" ht="20.100000000000001" customHeight="1">
      <c r="A385" s="124"/>
      <c r="B385" s="122"/>
      <c r="C385" s="118"/>
      <c r="D385" s="118"/>
      <c r="E385" s="115"/>
      <c r="F385" s="57">
        <v>380</v>
      </c>
      <c r="G385" s="57" t="str">
        <f t="shared" si="5"/>
        <v>17C</v>
      </c>
      <c r="H385" s="54"/>
      <c r="I385" s="141"/>
      <c r="K385" s="31"/>
      <c r="L385" s="31"/>
    </row>
    <row r="386" spans="1:12" ht="20.100000000000001" customHeight="1">
      <c r="A386" s="124"/>
      <c r="B386" s="122"/>
      <c r="C386" s="118"/>
      <c r="D386" s="118"/>
      <c r="E386" s="115"/>
      <c r="F386" s="57">
        <v>381</v>
      </c>
      <c r="G386" s="57" t="str">
        <f t="shared" si="5"/>
        <v>17D</v>
      </c>
      <c r="H386" s="55" t="str">
        <f>LEFT(E381, LEN(E381)-4)</f>
        <v>00</v>
      </c>
      <c r="I386" s="141"/>
      <c r="K386" s="31"/>
      <c r="L386" s="31"/>
    </row>
    <row r="387" spans="1:12" ht="20.100000000000001" customHeight="1">
      <c r="A387" s="124"/>
      <c r="B387" s="122"/>
      <c r="C387" s="118"/>
      <c r="D387" s="118"/>
      <c r="E387" s="115"/>
      <c r="F387" s="57">
        <v>382</v>
      </c>
      <c r="G387" s="57" t="str">
        <f t="shared" si="5"/>
        <v>17E</v>
      </c>
      <c r="H387" s="55" t="str">
        <f>MID(E381, 3,2)</f>
        <v>02</v>
      </c>
      <c r="I387" s="141"/>
      <c r="K387" s="31"/>
      <c r="L387" s="31"/>
    </row>
    <row r="388" spans="1:12" ht="20.100000000000001" customHeight="1">
      <c r="A388" s="124"/>
      <c r="B388" s="123"/>
      <c r="C388" s="119"/>
      <c r="D388" s="119"/>
      <c r="E388" s="116"/>
      <c r="F388" s="57">
        <v>383</v>
      </c>
      <c r="G388" s="57" t="str">
        <f t="shared" si="5"/>
        <v>17F</v>
      </c>
      <c r="H388" s="56" t="str">
        <f>RIGHT(E381,LEN(E381)-4)</f>
        <v>0D</v>
      </c>
      <c r="I388" s="141"/>
      <c r="K388" s="31"/>
      <c r="L388" s="31"/>
    </row>
    <row r="389" spans="1:12" ht="20.100000000000001" customHeight="1">
      <c r="A389" s="114" t="s">
        <v>76</v>
      </c>
      <c r="B389" s="120"/>
      <c r="C389" s="117">
        <f xml:space="preserve"> IF(ROUNDUP(C477*I343,0) &gt; 100, ROUNDUP(C477*I343,0), 100)</f>
        <v>141</v>
      </c>
      <c r="D389" s="117">
        <v>2</v>
      </c>
      <c r="E389" s="120" t="str">
        <f>DEC2HEX(C389/D389+IF(MOD(C389,2)&gt;0,1,0),6)</f>
        <v>000047</v>
      </c>
      <c r="F389" s="8">
        <v>384</v>
      </c>
      <c r="G389" s="8" t="str">
        <f t="shared" ref="G389:G452" si="6">DEC2HEX(F389,3)</f>
        <v>180</v>
      </c>
      <c r="H389" s="16"/>
      <c r="I389" s="141"/>
      <c r="J389" s="25" t="str">
        <f>DEC2HEX(20480 + QUOTIENT(F389,8)*8)</f>
        <v>5180</v>
      </c>
      <c r="K389" s="25" t="str">
        <f>DEC2HEX(40960 + QUOTIENT(F389-HEX2DEC(L389),8)*8)</f>
        <v>A030</v>
      </c>
      <c r="L389" s="51">
        <v>150</v>
      </c>
    </row>
    <row r="390" spans="1:12" ht="20.100000000000001" customHeight="1">
      <c r="A390" s="114"/>
      <c r="B390" s="115"/>
      <c r="C390" s="118"/>
      <c r="D390" s="118"/>
      <c r="E390" s="115"/>
      <c r="F390" s="57">
        <v>385</v>
      </c>
      <c r="G390" s="57" t="str">
        <f t="shared" si="6"/>
        <v>181</v>
      </c>
      <c r="H390" s="53"/>
      <c r="I390" s="141"/>
      <c r="K390" s="31"/>
      <c r="L390" s="31"/>
    </row>
    <row r="391" spans="1:12" ht="20.100000000000001" customHeight="1">
      <c r="A391" s="114"/>
      <c r="B391" s="115"/>
      <c r="C391" s="118"/>
      <c r="D391" s="118"/>
      <c r="E391" s="115"/>
      <c r="F391" s="57">
        <v>386</v>
      </c>
      <c r="G391" s="57" t="str">
        <f t="shared" si="6"/>
        <v>182</v>
      </c>
      <c r="H391" s="53"/>
      <c r="I391" s="141"/>
      <c r="K391" s="31"/>
      <c r="L391" s="31"/>
    </row>
    <row r="392" spans="1:12" ht="20.100000000000001" customHeight="1">
      <c r="A392" s="114"/>
      <c r="B392" s="115"/>
      <c r="C392" s="118"/>
      <c r="D392" s="118"/>
      <c r="E392" s="115"/>
      <c r="F392" s="57">
        <v>387</v>
      </c>
      <c r="G392" s="57" t="str">
        <f t="shared" si="6"/>
        <v>183</v>
      </c>
      <c r="H392" s="54"/>
      <c r="I392" s="141"/>
      <c r="K392" s="31"/>
      <c r="L392" s="31"/>
    </row>
    <row r="393" spans="1:12" ht="20.100000000000001" customHeight="1">
      <c r="A393" s="114"/>
      <c r="B393" s="115"/>
      <c r="C393" s="118"/>
      <c r="D393" s="118"/>
      <c r="E393" s="115"/>
      <c r="F393" s="57">
        <v>388</v>
      </c>
      <c r="G393" s="57" t="str">
        <f t="shared" si="6"/>
        <v>184</v>
      </c>
      <c r="H393" s="54"/>
      <c r="I393" s="141"/>
      <c r="K393" s="31"/>
      <c r="L393" s="31"/>
    </row>
    <row r="394" spans="1:12" ht="20.100000000000001" customHeight="1">
      <c r="A394" s="114"/>
      <c r="B394" s="115"/>
      <c r="C394" s="118"/>
      <c r="D394" s="118"/>
      <c r="E394" s="115"/>
      <c r="F394" s="57">
        <v>389</v>
      </c>
      <c r="G394" s="57" t="str">
        <f t="shared" si="6"/>
        <v>185</v>
      </c>
      <c r="H394" s="55" t="str">
        <f>LEFT(E389, LEN(E389)-4)</f>
        <v>00</v>
      </c>
      <c r="I394" s="141"/>
      <c r="K394" s="31"/>
      <c r="L394" s="31"/>
    </row>
    <row r="395" spans="1:12" ht="20.100000000000001" customHeight="1">
      <c r="A395" s="114"/>
      <c r="B395" s="115"/>
      <c r="C395" s="118"/>
      <c r="D395" s="118"/>
      <c r="E395" s="115"/>
      <c r="F395" s="57">
        <v>390</v>
      </c>
      <c r="G395" s="57" t="str">
        <f t="shared" si="6"/>
        <v>186</v>
      </c>
      <c r="H395" s="55" t="str">
        <f>MID(E389, 3,2)</f>
        <v>00</v>
      </c>
      <c r="I395" s="141"/>
      <c r="K395" s="31"/>
      <c r="L395" s="31"/>
    </row>
    <row r="396" spans="1:12" ht="20.100000000000001" customHeight="1">
      <c r="A396" s="114"/>
      <c r="B396" s="116"/>
      <c r="C396" s="119"/>
      <c r="D396" s="119"/>
      <c r="E396" s="116"/>
      <c r="F396" s="57">
        <v>391</v>
      </c>
      <c r="G396" s="57" t="str">
        <f t="shared" si="6"/>
        <v>187</v>
      </c>
      <c r="H396" s="56" t="str">
        <f>RIGHT(E389,LEN(E389)-4)</f>
        <v>47</v>
      </c>
      <c r="I396" s="141"/>
      <c r="K396" s="31"/>
      <c r="L396" s="31"/>
    </row>
    <row r="397" spans="1:12" ht="20.100000000000001" customHeight="1">
      <c r="A397" s="114" t="s">
        <v>16</v>
      </c>
      <c r="B397" s="115"/>
      <c r="C397" s="117">
        <f xml:space="preserve"> IF(ROUNDUP(C485*I343,0) &gt; 100, ROUNDUP(C485*I343,0), 100)</f>
        <v>495</v>
      </c>
      <c r="D397" s="117">
        <v>2</v>
      </c>
      <c r="E397" s="120" t="str">
        <f>DEC2HEX(C397/D397+IF(MOD(C397,2)&gt;0,1,0),6)</f>
        <v>0000F8</v>
      </c>
      <c r="F397" s="8">
        <v>392</v>
      </c>
      <c r="G397" s="8" t="str">
        <f t="shared" si="6"/>
        <v>188</v>
      </c>
      <c r="H397" s="16"/>
      <c r="I397" s="141"/>
      <c r="J397" s="25" t="str">
        <f>DEC2HEX(20480 + QUOTIENT(F397,8)*8)</f>
        <v>5188</v>
      </c>
      <c r="K397" s="25" t="str">
        <f>DEC2HEX(40960 + QUOTIENT(F397-HEX2DEC(L397),8)*8)</f>
        <v>A038</v>
      </c>
      <c r="L397" s="51">
        <v>150</v>
      </c>
    </row>
    <row r="398" spans="1:12" ht="20.100000000000001" customHeight="1">
      <c r="A398" s="114"/>
      <c r="B398" s="115"/>
      <c r="C398" s="118"/>
      <c r="D398" s="118"/>
      <c r="E398" s="115"/>
      <c r="F398" s="57">
        <v>393</v>
      </c>
      <c r="G398" s="57" t="str">
        <f t="shared" si="6"/>
        <v>189</v>
      </c>
      <c r="H398" s="53"/>
      <c r="I398" s="141"/>
      <c r="K398" s="31"/>
      <c r="L398" s="31"/>
    </row>
    <row r="399" spans="1:12" ht="20.100000000000001" customHeight="1">
      <c r="A399" s="114"/>
      <c r="B399" s="115"/>
      <c r="C399" s="118"/>
      <c r="D399" s="118"/>
      <c r="E399" s="115"/>
      <c r="F399" s="57">
        <v>394</v>
      </c>
      <c r="G399" s="57" t="str">
        <f t="shared" si="6"/>
        <v>18A</v>
      </c>
      <c r="H399" s="53"/>
      <c r="I399" s="141"/>
      <c r="K399" s="31"/>
      <c r="L399" s="31"/>
    </row>
    <row r="400" spans="1:12" ht="20.100000000000001" customHeight="1">
      <c r="A400" s="114"/>
      <c r="B400" s="115"/>
      <c r="C400" s="118"/>
      <c r="D400" s="118"/>
      <c r="E400" s="115"/>
      <c r="F400" s="57">
        <v>395</v>
      </c>
      <c r="G400" s="57" t="str">
        <f t="shared" si="6"/>
        <v>18B</v>
      </c>
      <c r="H400" s="54"/>
      <c r="I400" s="141"/>
      <c r="K400" s="31"/>
      <c r="L400" s="31"/>
    </row>
    <row r="401" spans="1:12" ht="20.100000000000001" customHeight="1">
      <c r="A401" s="114"/>
      <c r="B401" s="115"/>
      <c r="C401" s="118"/>
      <c r="D401" s="118"/>
      <c r="E401" s="115"/>
      <c r="F401" s="57">
        <v>396</v>
      </c>
      <c r="G401" s="57" t="str">
        <f t="shared" si="6"/>
        <v>18C</v>
      </c>
      <c r="H401" s="54"/>
      <c r="I401" s="141"/>
      <c r="K401" s="31"/>
      <c r="L401" s="31"/>
    </row>
    <row r="402" spans="1:12" ht="20.100000000000001" customHeight="1">
      <c r="A402" s="114"/>
      <c r="B402" s="115"/>
      <c r="C402" s="118"/>
      <c r="D402" s="118"/>
      <c r="E402" s="115"/>
      <c r="F402" s="57">
        <v>397</v>
      </c>
      <c r="G402" s="57" t="str">
        <f t="shared" si="6"/>
        <v>18D</v>
      </c>
      <c r="H402" s="55" t="str">
        <f>LEFT(E397, LEN(E397)-4)</f>
        <v>00</v>
      </c>
      <c r="I402" s="141"/>
      <c r="K402" s="31"/>
      <c r="L402" s="31"/>
    </row>
    <row r="403" spans="1:12" ht="20.100000000000001" customHeight="1">
      <c r="A403" s="114"/>
      <c r="B403" s="115"/>
      <c r="C403" s="118"/>
      <c r="D403" s="118"/>
      <c r="E403" s="115"/>
      <c r="F403" s="57">
        <v>398</v>
      </c>
      <c r="G403" s="57" t="str">
        <f t="shared" si="6"/>
        <v>18E</v>
      </c>
      <c r="H403" s="55" t="str">
        <f>MID(E397, 3,2)</f>
        <v>00</v>
      </c>
      <c r="I403" s="141"/>
      <c r="K403" s="31"/>
      <c r="L403" s="31"/>
    </row>
    <row r="404" spans="1:12" ht="20.100000000000001" customHeight="1">
      <c r="A404" s="114"/>
      <c r="B404" s="115"/>
      <c r="C404" s="119"/>
      <c r="D404" s="119"/>
      <c r="E404" s="116"/>
      <c r="F404" s="57">
        <v>399</v>
      </c>
      <c r="G404" s="57" t="str">
        <f t="shared" si="6"/>
        <v>18F</v>
      </c>
      <c r="H404" s="56" t="str">
        <f>RIGHT(E397,LEN(E397)-4)</f>
        <v>F8</v>
      </c>
      <c r="I404" s="141"/>
      <c r="K404" s="31"/>
      <c r="L404" s="31"/>
    </row>
    <row r="405" spans="1:12" ht="20.100000000000001" customHeight="1">
      <c r="A405" s="114" t="s">
        <v>77</v>
      </c>
      <c r="B405" s="120"/>
      <c r="C405" s="117">
        <f xml:space="preserve"> IF(ROUNDUP(C493*I343,0) &gt; 100, ROUNDUP(C493*I343,0), 100)</f>
        <v>1050</v>
      </c>
      <c r="D405" s="117">
        <v>2</v>
      </c>
      <c r="E405" s="120" t="str">
        <f>DEC2HEX(C405/D405+IF(MOD(C405,2)&gt;0,1,0),6)</f>
        <v>00020D</v>
      </c>
      <c r="F405" s="8">
        <v>400</v>
      </c>
      <c r="G405" s="8" t="str">
        <f t="shared" si="6"/>
        <v>190</v>
      </c>
      <c r="H405" s="16"/>
      <c r="I405" s="141"/>
      <c r="J405" s="25" t="str">
        <f>DEC2HEX(20480 + QUOTIENT(F405,8)*8)</f>
        <v>5190</v>
      </c>
      <c r="K405" s="25" t="str">
        <f>DEC2HEX(40960 + QUOTIENT(F405-HEX2DEC(L405),8)*8)</f>
        <v>A040</v>
      </c>
      <c r="L405" s="51">
        <v>150</v>
      </c>
    </row>
    <row r="406" spans="1:12" ht="20.100000000000001" customHeight="1">
      <c r="A406" s="114"/>
      <c r="B406" s="115"/>
      <c r="C406" s="118"/>
      <c r="D406" s="118"/>
      <c r="E406" s="115"/>
      <c r="F406" s="57">
        <v>401</v>
      </c>
      <c r="G406" s="57" t="str">
        <f t="shared" si="6"/>
        <v>191</v>
      </c>
      <c r="H406" s="53"/>
      <c r="I406" s="141"/>
      <c r="K406" s="31"/>
      <c r="L406" s="31"/>
    </row>
    <row r="407" spans="1:12" ht="20.100000000000001" customHeight="1">
      <c r="A407" s="114"/>
      <c r="B407" s="115"/>
      <c r="C407" s="118"/>
      <c r="D407" s="118"/>
      <c r="E407" s="115"/>
      <c r="F407" s="57">
        <v>402</v>
      </c>
      <c r="G407" s="57" t="str">
        <f t="shared" si="6"/>
        <v>192</v>
      </c>
      <c r="H407" s="53"/>
      <c r="I407" s="141"/>
      <c r="K407" s="31"/>
      <c r="L407" s="31"/>
    </row>
    <row r="408" spans="1:12" ht="20.100000000000001" customHeight="1">
      <c r="A408" s="114"/>
      <c r="B408" s="115"/>
      <c r="C408" s="118"/>
      <c r="D408" s="118"/>
      <c r="E408" s="115"/>
      <c r="F408" s="57">
        <v>403</v>
      </c>
      <c r="G408" s="57" t="str">
        <f t="shared" si="6"/>
        <v>193</v>
      </c>
      <c r="H408" s="54"/>
      <c r="I408" s="141"/>
      <c r="K408" s="31"/>
      <c r="L408" s="31"/>
    </row>
    <row r="409" spans="1:12" ht="20.100000000000001" customHeight="1">
      <c r="A409" s="114"/>
      <c r="B409" s="115"/>
      <c r="C409" s="118"/>
      <c r="D409" s="118"/>
      <c r="E409" s="115"/>
      <c r="F409" s="57">
        <v>404</v>
      </c>
      <c r="G409" s="57" t="str">
        <f t="shared" si="6"/>
        <v>194</v>
      </c>
      <c r="H409" s="54"/>
      <c r="I409" s="141"/>
      <c r="K409" s="31"/>
      <c r="L409" s="31"/>
    </row>
    <row r="410" spans="1:12" ht="20.100000000000001" customHeight="1">
      <c r="A410" s="114"/>
      <c r="B410" s="115"/>
      <c r="C410" s="118"/>
      <c r="D410" s="118"/>
      <c r="E410" s="115"/>
      <c r="F410" s="57">
        <v>405</v>
      </c>
      <c r="G410" s="57" t="str">
        <f t="shared" si="6"/>
        <v>195</v>
      </c>
      <c r="H410" s="55" t="str">
        <f>LEFT(E405, LEN(E405)-4)</f>
        <v>00</v>
      </c>
      <c r="I410" s="141"/>
      <c r="K410" s="31"/>
      <c r="L410" s="31"/>
    </row>
    <row r="411" spans="1:12" ht="20.100000000000001" customHeight="1">
      <c r="A411" s="114"/>
      <c r="B411" s="115"/>
      <c r="C411" s="118"/>
      <c r="D411" s="118"/>
      <c r="E411" s="115"/>
      <c r="F411" s="57">
        <v>406</v>
      </c>
      <c r="G411" s="57" t="str">
        <f t="shared" si="6"/>
        <v>196</v>
      </c>
      <c r="H411" s="55" t="str">
        <f>MID(E405, 3,2)</f>
        <v>02</v>
      </c>
      <c r="I411" s="141"/>
      <c r="K411" s="31"/>
      <c r="L411" s="31"/>
    </row>
    <row r="412" spans="1:12" ht="20.100000000000001" customHeight="1">
      <c r="A412" s="114"/>
      <c r="B412" s="116"/>
      <c r="C412" s="119"/>
      <c r="D412" s="119"/>
      <c r="E412" s="116"/>
      <c r="F412" s="57">
        <v>407</v>
      </c>
      <c r="G412" s="57" t="str">
        <f t="shared" si="6"/>
        <v>197</v>
      </c>
      <c r="H412" s="56" t="str">
        <f>RIGHT(E405,LEN(E405)-4)</f>
        <v>0D</v>
      </c>
      <c r="I412" s="141"/>
      <c r="K412" s="31"/>
      <c r="L412" s="31"/>
    </row>
    <row r="413" spans="1:12" ht="20.100000000000001" customHeight="1">
      <c r="A413" s="114" t="s">
        <v>78</v>
      </c>
      <c r="B413" s="120"/>
      <c r="C413" s="117">
        <f xml:space="preserve"> IF(ROUNDUP(C501*I343,0) &gt; 100, ROUNDUP(C501*I343,0), 100)</f>
        <v>761</v>
      </c>
      <c r="D413" s="117">
        <v>2</v>
      </c>
      <c r="E413" s="120" t="str">
        <f>DEC2HEX(C413/D413+IF(MOD(C413,2)&gt;0,1,0),6)</f>
        <v>00017D</v>
      </c>
      <c r="F413" s="8">
        <v>408</v>
      </c>
      <c r="G413" s="8" t="str">
        <f t="shared" si="6"/>
        <v>198</v>
      </c>
      <c r="H413" s="16"/>
      <c r="I413" s="141"/>
      <c r="J413" s="25" t="str">
        <f>DEC2HEX(20480 + QUOTIENT(F413,8)*8)</f>
        <v>5198</v>
      </c>
      <c r="K413" s="25" t="str">
        <f>DEC2HEX(40960 + QUOTIENT(F413-HEX2DEC(L413),8)*8)</f>
        <v>A048</v>
      </c>
      <c r="L413" s="51">
        <v>150</v>
      </c>
    </row>
    <row r="414" spans="1:12" ht="20.100000000000001" customHeight="1">
      <c r="A414" s="114"/>
      <c r="B414" s="115"/>
      <c r="C414" s="118"/>
      <c r="D414" s="118"/>
      <c r="E414" s="115"/>
      <c r="F414" s="57">
        <v>409</v>
      </c>
      <c r="G414" s="57" t="str">
        <f t="shared" si="6"/>
        <v>199</v>
      </c>
      <c r="H414" s="53"/>
      <c r="I414" s="141"/>
      <c r="K414" s="31"/>
      <c r="L414" s="31"/>
    </row>
    <row r="415" spans="1:12" ht="20.100000000000001" customHeight="1">
      <c r="A415" s="114"/>
      <c r="B415" s="115"/>
      <c r="C415" s="118"/>
      <c r="D415" s="118"/>
      <c r="E415" s="115"/>
      <c r="F415" s="57">
        <v>410</v>
      </c>
      <c r="G415" s="57" t="str">
        <f t="shared" si="6"/>
        <v>19A</v>
      </c>
      <c r="H415" s="53"/>
      <c r="I415" s="141"/>
      <c r="K415" s="31"/>
      <c r="L415" s="31"/>
    </row>
    <row r="416" spans="1:12" ht="20.100000000000001" customHeight="1">
      <c r="A416" s="114"/>
      <c r="B416" s="115"/>
      <c r="C416" s="118"/>
      <c r="D416" s="118"/>
      <c r="E416" s="115"/>
      <c r="F416" s="57">
        <v>411</v>
      </c>
      <c r="G416" s="57" t="str">
        <f t="shared" si="6"/>
        <v>19B</v>
      </c>
      <c r="H416" s="54"/>
      <c r="I416" s="141"/>
      <c r="K416" s="31"/>
      <c r="L416" s="31"/>
    </row>
    <row r="417" spans="1:16" ht="20.100000000000001" customHeight="1">
      <c r="A417" s="114"/>
      <c r="B417" s="115"/>
      <c r="C417" s="118"/>
      <c r="D417" s="118"/>
      <c r="E417" s="115"/>
      <c r="F417" s="57">
        <v>412</v>
      </c>
      <c r="G417" s="57" t="str">
        <f t="shared" si="6"/>
        <v>19C</v>
      </c>
      <c r="H417" s="54"/>
      <c r="I417" s="141"/>
      <c r="K417" s="31"/>
      <c r="L417" s="31"/>
    </row>
    <row r="418" spans="1:16" ht="20.100000000000001" customHeight="1">
      <c r="A418" s="114"/>
      <c r="B418" s="115"/>
      <c r="C418" s="118"/>
      <c r="D418" s="118"/>
      <c r="E418" s="115"/>
      <c r="F418" s="57">
        <v>413</v>
      </c>
      <c r="G418" s="57" t="str">
        <f t="shared" si="6"/>
        <v>19D</v>
      </c>
      <c r="H418" s="55" t="str">
        <f>LEFT(E413, LEN(E413)-4)</f>
        <v>00</v>
      </c>
      <c r="I418" s="141"/>
      <c r="K418" s="31"/>
      <c r="L418" s="31"/>
    </row>
    <row r="419" spans="1:16" ht="20.100000000000001" customHeight="1">
      <c r="A419" s="114"/>
      <c r="B419" s="115"/>
      <c r="C419" s="118"/>
      <c r="D419" s="118"/>
      <c r="E419" s="115"/>
      <c r="F419" s="57">
        <v>414</v>
      </c>
      <c r="G419" s="57" t="str">
        <f t="shared" si="6"/>
        <v>19E</v>
      </c>
      <c r="H419" s="55" t="str">
        <f>MID(E413, 3,2)</f>
        <v>01</v>
      </c>
      <c r="I419" s="141"/>
      <c r="K419" s="31"/>
      <c r="L419" s="31"/>
    </row>
    <row r="420" spans="1:16" ht="20.100000000000001" customHeight="1">
      <c r="A420" s="114"/>
      <c r="B420" s="116"/>
      <c r="C420" s="119"/>
      <c r="D420" s="119"/>
      <c r="E420" s="116"/>
      <c r="F420" s="57">
        <v>415</v>
      </c>
      <c r="G420" s="57" t="str">
        <f t="shared" si="6"/>
        <v>19F</v>
      </c>
      <c r="H420" s="56" t="str">
        <f>RIGHT(E413,LEN(E413)-4)</f>
        <v>7D</v>
      </c>
      <c r="I420" s="141"/>
      <c r="K420" s="31"/>
      <c r="L420" s="31"/>
    </row>
    <row r="421" spans="1:16" ht="20.100000000000001" customHeight="1">
      <c r="A421" s="114" t="s">
        <v>80</v>
      </c>
      <c r="B421" s="115"/>
      <c r="C421" s="117">
        <f xml:space="preserve"> IF(ROUNDUP(C509*I343,0) &gt; 100, ROUNDUP(C509*I343,0), 100)</f>
        <v>127</v>
      </c>
      <c r="D421" s="117">
        <v>2</v>
      </c>
      <c r="E421" s="120" t="str">
        <f>DEC2HEX(C421/D421+IF(MOD(C421,2)&gt;0,1,0),6)</f>
        <v>000040</v>
      </c>
      <c r="F421" s="8">
        <v>416</v>
      </c>
      <c r="G421" s="8" t="str">
        <f t="shared" si="6"/>
        <v>1A0</v>
      </c>
      <c r="H421" s="16"/>
      <c r="I421" s="141"/>
      <c r="J421" s="25" t="str">
        <f>DEC2HEX(20480 + QUOTIENT(F421,8)*8)</f>
        <v>51A0</v>
      </c>
      <c r="K421" s="25" t="str">
        <f>DEC2HEX(40960 + QUOTIENT(F421-HEX2DEC(L421),8)*8)</f>
        <v>A050</v>
      </c>
      <c r="L421" s="51">
        <v>150</v>
      </c>
    </row>
    <row r="422" spans="1:16" ht="20.100000000000001" customHeight="1">
      <c r="A422" s="114"/>
      <c r="B422" s="115"/>
      <c r="C422" s="118"/>
      <c r="D422" s="118"/>
      <c r="E422" s="115"/>
      <c r="F422" s="57">
        <v>417</v>
      </c>
      <c r="G422" s="57" t="str">
        <f t="shared" si="6"/>
        <v>1A1</v>
      </c>
      <c r="H422" s="53"/>
      <c r="I422" s="141"/>
      <c r="K422" s="31"/>
      <c r="L422" s="31"/>
    </row>
    <row r="423" spans="1:16" ht="20.100000000000001" customHeight="1">
      <c r="A423" s="114"/>
      <c r="B423" s="115"/>
      <c r="C423" s="118"/>
      <c r="D423" s="118"/>
      <c r="E423" s="115"/>
      <c r="F423" s="57">
        <v>418</v>
      </c>
      <c r="G423" s="57" t="str">
        <f t="shared" si="6"/>
        <v>1A2</v>
      </c>
      <c r="H423" s="53"/>
      <c r="I423" s="141"/>
      <c r="K423" s="31"/>
      <c r="L423" s="31"/>
    </row>
    <row r="424" spans="1:16" ht="20.100000000000001" customHeight="1">
      <c r="A424" s="114"/>
      <c r="B424" s="115"/>
      <c r="C424" s="118"/>
      <c r="D424" s="118"/>
      <c r="E424" s="115"/>
      <c r="F424" s="57">
        <v>419</v>
      </c>
      <c r="G424" s="57" t="str">
        <f t="shared" si="6"/>
        <v>1A3</v>
      </c>
      <c r="H424" s="54"/>
      <c r="I424" s="141"/>
      <c r="K424" s="31"/>
      <c r="L424" s="31"/>
    </row>
    <row r="425" spans="1:16" ht="20.100000000000001" customHeight="1">
      <c r="A425" s="114"/>
      <c r="B425" s="115"/>
      <c r="C425" s="118"/>
      <c r="D425" s="118"/>
      <c r="E425" s="115"/>
      <c r="F425" s="57">
        <v>420</v>
      </c>
      <c r="G425" s="57" t="str">
        <f t="shared" si="6"/>
        <v>1A4</v>
      </c>
      <c r="H425" s="54"/>
      <c r="I425" s="141"/>
      <c r="K425" s="31"/>
      <c r="L425" s="31"/>
    </row>
    <row r="426" spans="1:16" ht="20.100000000000001" customHeight="1">
      <c r="A426" s="114"/>
      <c r="B426" s="115"/>
      <c r="C426" s="118"/>
      <c r="D426" s="118"/>
      <c r="E426" s="115"/>
      <c r="F426" s="57">
        <v>421</v>
      </c>
      <c r="G426" s="57" t="str">
        <f t="shared" si="6"/>
        <v>1A5</v>
      </c>
      <c r="H426" s="55" t="str">
        <f>LEFT(E421, LEN(E421)-4)</f>
        <v>00</v>
      </c>
      <c r="I426" s="141"/>
      <c r="K426" s="31"/>
      <c r="L426" s="31"/>
    </row>
    <row r="427" spans="1:16" ht="20.100000000000001" customHeight="1">
      <c r="A427" s="114"/>
      <c r="B427" s="115"/>
      <c r="C427" s="118"/>
      <c r="D427" s="118"/>
      <c r="E427" s="115"/>
      <c r="F427" s="57">
        <v>422</v>
      </c>
      <c r="G427" s="57" t="str">
        <f t="shared" si="6"/>
        <v>1A6</v>
      </c>
      <c r="H427" s="55" t="str">
        <f>MID(E421, 3,2)</f>
        <v>00</v>
      </c>
      <c r="I427" s="141"/>
      <c r="K427" s="31"/>
      <c r="L427" s="31"/>
    </row>
    <row r="428" spans="1:16" ht="20.100000000000001" customHeight="1">
      <c r="A428" s="114"/>
      <c r="B428" s="116"/>
      <c r="C428" s="119"/>
      <c r="D428" s="119"/>
      <c r="E428" s="116"/>
      <c r="F428" s="58">
        <v>423</v>
      </c>
      <c r="G428" s="58" t="str">
        <f t="shared" si="6"/>
        <v>1A7</v>
      </c>
      <c r="H428" s="56" t="str">
        <f>RIGHT(E421,LEN(E421)-4)</f>
        <v>40</v>
      </c>
      <c r="I428" s="142"/>
      <c r="J428" s="1"/>
      <c r="K428" s="31"/>
      <c r="L428" s="31"/>
    </row>
    <row r="429" spans="1:16" ht="20.100000000000001" customHeight="1">
      <c r="A429" s="108" t="s">
        <v>64</v>
      </c>
      <c r="B429" s="109"/>
      <c r="C429" s="108">
        <v>1400</v>
      </c>
      <c r="D429" s="109">
        <v>2</v>
      </c>
      <c r="E429" s="105" t="str">
        <f>DEC2HEX(C429/D429+IF(MOD(C429,2)&gt;0,1,0),6)</f>
        <v>0002BC</v>
      </c>
      <c r="F429" s="8">
        <v>424</v>
      </c>
      <c r="G429" s="8" t="str">
        <f t="shared" si="6"/>
        <v>1A8</v>
      </c>
      <c r="H429" s="36"/>
      <c r="I429" s="113" t="s">
        <v>18</v>
      </c>
      <c r="J429" s="25" t="str">
        <f>DEC2HEX(20480 + QUOTIENT(F429,8)*8)</f>
        <v>51A8</v>
      </c>
      <c r="K429" s="25" t="str">
        <f>DEC2HEX(40960 + QUOTIENT(F429-HEX2DEC(L429),8)*8)</f>
        <v>A000</v>
      </c>
      <c r="L429" s="59" t="s">
        <v>19</v>
      </c>
      <c r="M429" s="112" t="s">
        <v>14</v>
      </c>
      <c r="N429" s="112"/>
      <c r="O429" s="112"/>
      <c r="P429" s="112"/>
    </row>
    <row r="430" spans="1:16" ht="20.100000000000001" customHeight="1">
      <c r="A430" s="108"/>
      <c r="B430" s="110"/>
      <c r="C430" s="108"/>
      <c r="D430" s="110"/>
      <c r="E430" s="106"/>
      <c r="F430" s="60">
        <v>425</v>
      </c>
      <c r="G430" s="60" t="str">
        <f t="shared" si="6"/>
        <v>1A9</v>
      </c>
      <c r="H430" s="61"/>
      <c r="I430" s="113"/>
      <c r="K430" s="31"/>
      <c r="L430" s="31"/>
    </row>
    <row r="431" spans="1:16" ht="20.100000000000001" customHeight="1">
      <c r="A431" s="108"/>
      <c r="B431" s="110"/>
      <c r="C431" s="108"/>
      <c r="D431" s="110"/>
      <c r="E431" s="106"/>
      <c r="F431" s="60">
        <v>426</v>
      </c>
      <c r="G431" s="60" t="str">
        <f t="shared" si="6"/>
        <v>1AA</v>
      </c>
      <c r="H431" s="61"/>
      <c r="I431" s="113"/>
      <c r="K431" s="31"/>
      <c r="L431" s="31"/>
    </row>
    <row r="432" spans="1:16" ht="20.100000000000001" customHeight="1">
      <c r="A432" s="108"/>
      <c r="B432" s="110"/>
      <c r="C432" s="108"/>
      <c r="D432" s="110"/>
      <c r="E432" s="106"/>
      <c r="F432" s="60">
        <v>427</v>
      </c>
      <c r="G432" s="60" t="str">
        <f t="shared" si="6"/>
        <v>1AB</v>
      </c>
      <c r="H432" s="62"/>
      <c r="I432" s="113"/>
      <c r="K432" s="31"/>
      <c r="L432" s="31"/>
    </row>
    <row r="433" spans="1:12" ht="20.100000000000001" customHeight="1">
      <c r="A433" s="108"/>
      <c r="B433" s="110"/>
      <c r="C433" s="108"/>
      <c r="D433" s="110"/>
      <c r="E433" s="106"/>
      <c r="F433" s="60">
        <v>428</v>
      </c>
      <c r="G433" s="60" t="str">
        <f t="shared" si="6"/>
        <v>1AC</v>
      </c>
      <c r="H433" s="62"/>
      <c r="I433" s="113"/>
      <c r="K433" s="31"/>
      <c r="L433" s="31"/>
    </row>
    <row r="434" spans="1:12" ht="20.100000000000001" customHeight="1">
      <c r="A434" s="108"/>
      <c r="B434" s="110"/>
      <c r="C434" s="108"/>
      <c r="D434" s="110"/>
      <c r="E434" s="106"/>
      <c r="F434" s="60">
        <v>429</v>
      </c>
      <c r="G434" s="60" t="str">
        <f t="shared" si="6"/>
        <v>1AD</v>
      </c>
      <c r="H434" s="63" t="str">
        <f>LEFT(E429, LEN(E429)-4)</f>
        <v>00</v>
      </c>
      <c r="I434" s="113"/>
      <c r="K434" s="31"/>
      <c r="L434" s="31"/>
    </row>
    <row r="435" spans="1:12" ht="20.100000000000001" customHeight="1">
      <c r="A435" s="108"/>
      <c r="B435" s="110"/>
      <c r="C435" s="108"/>
      <c r="D435" s="110"/>
      <c r="E435" s="106"/>
      <c r="F435" s="60">
        <v>430</v>
      </c>
      <c r="G435" s="60" t="str">
        <f t="shared" si="6"/>
        <v>1AE</v>
      </c>
      <c r="H435" s="63" t="str">
        <f>MID(E429, 3,2)</f>
        <v>02</v>
      </c>
      <c r="I435" s="113"/>
      <c r="K435" s="31"/>
      <c r="L435" s="31"/>
    </row>
    <row r="436" spans="1:12" ht="20.100000000000001" customHeight="1">
      <c r="A436" s="108"/>
      <c r="B436" s="111"/>
      <c r="C436" s="108"/>
      <c r="D436" s="111"/>
      <c r="E436" s="107"/>
      <c r="F436" s="60">
        <v>431</v>
      </c>
      <c r="G436" s="60" t="str">
        <f t="shared" si="6"/>
        <v>1AF</v>
      </c>
      <c r="H436" s="64" t="str">
        <f>RIGHT(E429,LEN(E429)-4)</f>
        <v>BC</v>
      </c>
      <c r="I436" s="113"/>
      <c r="K436" s="31"/>
      <c r="L436" s="31"/>
    </row>
    <row r="437" spans="1:12" ht="20.100000000000001" customHeight="1">
      <c r="A437" s="108" t="s">
        <v>65</v>
      </c>
      <c r="B437" s="109"/>
      <c r="C437" s="108">
        <v>1400</v>
      </c>
      <c r="D437" s="109">
        <v>2</v>
      </c>
      <c r="E437" s="105" t="str">
        <f>DEC2HEX(C437/D437+IF(MOD(C437,2)&gt;0,1,0),6)</f>
        <v>0002BC</v>
      </c>
      <c r="F437" s="8">
        <v>432</v>
      </c>
      <c r="G437" s="8" t="str">
        <f t="shared" si="6"/>
        <v>1B0</v>
      </c>
      <c r="H437" s="36"/>
      <c r="I437" s="113"/>
      <c r="J437" s="25" t="str">
        <f>DEC2HEX(20480 + QUOTIENT(F437,8)*8)</f>
        <v>51B0</v>
      </c>
      <c r="K437" s="25" t="str">
        <f>DEC2HEX(40960 + QUOTIENT(F437-HEX2DEC(L437),8)*8)</f>
        <v>A008</v>
      </c>
      <c r="L437" s="59" t="s">
        <v>19</v>
      </c>
    </row>
    <row r="438" spans="1:12" ht="20.100000000000001" customHeight="1">
      <c r="A438" s="108"/>
      <c r="B438" s="110"/>
      <c r="C438" s="108"/>
      <c r="D438" s="110"/>
      <c r="E438" s="106"/>
      <c r="F438" s="60">
        <v>433</v>
      </c>
      <c r="G438" s="60" t="str">
        <f t="shared" si="6"/>
        <v>1B1</v>
      </c>
      <c r="H438" s="61"/>
      <c r="I438" s="113"/>
      <c r="K438" s="31"/>
      <c r="L438" s="31"/>
    </row>
    <row r="439" spans="1:12" ht="20.100000000000001" customHeight="1">
      <c r="A439" s="108"/>
      <c r="B439" s="110"/>
      <c r="C439" s="108"/>
      <c r="D439" s="110"/>
      <c r="E439" s="106"/>
      <c r="F439" s="60">
        <v>434</v>
      </c>
      <c r="G439" s="60" t="str">
        <f t="shared" si="6"/>
        <v>1B2</v>
      </c>
      <c r="H439" s="61"/>
      <c r="I439" s="113"/>
      <c r="K439" s="31"/>
      <c r="L439" s="31"/>
    </row>
    <row r="440" spans="1:12" ht="20.100000000000001" customHeight="1">
      <c r="A440" s="108"/>
      <c r="B440" s="110"/>
      <c r="C440" s="108"/>
      <c r="D440" s="110"/>
      <c r="E440" s="106"/>
      <c r="F440" s="60">
        <v>435</v>
      </c>
      <c r="G440" s="60" t="str">
        <f t="shared" si="6"/>
        <v>1B3</v>
      </c>
      <c r="H440" s="62"/>
      <c r="I440" s="113"/>
      <c r="K440" s="31"/>
      <c r="L440" s="31"/>
    </row>
    <row r="441" spans="1:12" ht="20.100000000000001" customHeight="1">
      <c r="A441" s="108"/>
      <c r="B441" s="110"/>
      <c r="C441" s="108"/>
      <c r="D441" s="110"/>
      <c r="E441" s="106"/>
      <c r="F441" s="60">
        <v>436</v>
      </c>
      <c r="G441" s="60" t="str">
        <f t="shared" si="6"/>
        <v>1B4</v>
      </c>
      <c r="H441" s="62"/>
      <c r="I441" s="113"/>
      <c r="K441" s="31"/>
      <c r="L441" s="31"/>
    </row>
    <row r="442" spans="1:12" ht="20.100000000000001" customHeight="1">
      <c r="A442" s="108"/>
      <c r="B442" s="110"/>
      <c r="C442" s="108"/>
      <c r="D442" s="110"/>
      <c r="E442" s="106"/>
      <c r="F442" s="60">
        <v>437</v>
      </c>
      <c r="G442" s="60" t="str">
        <f t="shared" si="6"/>
        <v>1B5</v>
      </c>
      <c r="H442" s="63" t="str">
        <f>LEFT(E437, LEN(E437)-4)</f>
        <v>00</v>
      </c>
      <c r="I442" s="113"/>
      <c r="K442" s="31"/>
      <c r="L442" s="31"/>
    </row>
    <row r="443" spans="1:12" ht="20.100000000000001" customHeight="1">
      <c r="A443" s="108"/>
      <c r="B443" s="110"/>
      <c r="C443" s="108"/>
      <c r="D443" s="110"/>
      <c r="E443" s="106"/>
      <c r="F443" s="60">
        <v>438</v>
      </c>
      <c r="G443" s="60" t="str">
        <f t="shared" si="6"/>
        <v>1B6</v>
      </c>
      <c r="H443" s="63" t="str">
        <f>MID(E437, 3,2)</f>
        <v>02</v>
      </c>
      <c r="I443" s="113"/>
      <c r="K443" s="31"/>
      <c r="L443" s="31"/>
    </row>
    <row r="444" spans="1:12" ht="20.100000000000001" customHeight="1">
      <c r="A444" s="108"/>
      <c r="B444" s="111"/>
      <c r="C444" s="108"/>
      <c r="D444" s="111"/>
      <c r="E444" s="107"/>
      <c r="F444" s="60">
        <v>439</v>
      </c>
      <c r="G444" s="60" t="str">
        <f t="shared" si="6"/>
        <v>1B7</v>
      </c>
      <c r="H444" s="64" t="str">
        <f>RIGHT(E437,LEN(E437)-4)</f>
        <v>BC</v>
      </c>
      <c r="I444" s="113"/>
      <c r="K444" s="31"/>
      <c r="L444" s="31"/>
    </row>
    <row r="445" spans="1:12" ht="20.100000000000001" customHeight="1">
      <c r="A445" s="108" t="s">
        <v>66</v>
      </c>
      <c r="B445" s="109"/>
      <c r="C445" s="108">
        <v>1400</v>
      </c>
      <c r="D445" s="109">
        <v>2</v>
      </c>
      <c r="E445" s="105" t="str">
        <f>DEC2HEX(C445/D445+IF(MOD(C445,2)&gt;0,1,0),6)</f>
        <v>0002BC</v>
      </c>
      <c r="F445" s="8">
        <v>440</v>
      </c>
      <c r="G445" s="8" t="str">
        <f t="shared" si="6"/>
        <v>1B8</v>
      </c>
      <c r="H445" s="36"/>
      <c r="I445" s="113"/>
      <c r="J445" s="25" t="str">
        <f>DEC2HEX(20480 + QUOTIENT(F445,8)*8)</f>
        <v>51B8</v>
      </c>
      <c r="K445" s="25" t="str">
        <f>DEC2HEX(40960 + QUOTIENT(F445-HEX2DEC(L445),8)*8)</f>
        <v>A010</v>
      </c>
      <c r="L445" s="59" t="s">
        <v>19</v>
      </c>
    </row>
    <row r="446" spans="1:12" ht="20.100000000000001" customHeight="1">
      <c r="A446" s="108"/>
      <c r="B446" s="110"/>
      <c r="C446" s="108"/>
      <c r="D446" s="110"/>
      <c r="E446" s="106"/>
      <c r="F446" s="60">
        <v>441</v>
      </c>
      <c r="G446" s="60" t="str">
        <f t="shared" si="6"/>
        <v>1B9</v>
      </c>
      <c r="H446" s="61"/>
      <c r="I446" s="113"/>
      <c r="K446" s="31"/>
      <c r="L446" s="31"/>
    </row>
    <row r="447" spans="1:12" ht="20.100000000000001" customHeight="1">
      <c r="A447" s="108"/>
      <c r="B447" s="110"/>
      <c r="C447" s="108"/>
      <c r="D447" s="110"/>
      <c r="E447" s="106"/>
      <c r="F447" s="60">
        <v>442</v>
      </c>
      <c r="G447" s="60" t="str">
        <f t="shared" si="6"/>
        <v>1BA</v>
      </c>
      <c r="H447" s="61"/>
      <c r="I447" s="113"/>
      <c r="K447" s="31"/>
      <c r="L447" s="31"/>
    </row>
    <row r="448" spans="1:12" ht="20.100000000000001" customHeight="1">
      <c r="A448" s="108"/>
      <c r="B448" s="110"/>
      <c r="C448" s="108"/>
      <c r="D448" s="110"/>
      <c r="E448" s="106"/>
      <c r="F448" s="60">
        <v>443</v>
      </c>
      <c r="G448" s="60" t="str">
        <f t="shared" si="6"/>
        <v>1BB</v>
      </c>
      <c r="H448" s="62"/>
      <c r="I448" s="113"/>
      <c r="K448" s="31"/>
      <c r="L448" s="31"/>
    </row>
    <row r="449" spans="1:12" ht="20.100000000000001" customHeight="1">
      <c r="A449" s="108"/>
      <c r="B449" s="110"/>
      <c r="C449" s="108"/>
      <c r="D449" s="110"/>
      <c r="E449" s="106"/>
      <c r="F449" s="60">
        <v>444</v>
      </c>
      <c r="G449" s="60" t="str">
        <f t="shared" si="6"/>
        <v>1BC</v>
      </c>
      <c r="H449" s="62"/>
      <c r="I449" s="113"/>
      <c r="K449" s="31"/>
      <c r="L449" s="31"/>
    </row>
    <row r="450" spans="1:12" ht="20.100000000000001" customHeight="1">
      <c r="A450" s="108"/>
      <c r="B450" s="110"/>
      <c r="C450" s="108"/>
      <c r="D450" s="110"/>
      <c r="E450" s="106"/>
      <c r="F450" s="60">
        <v>445</v>
      </c>
      <c r="G450" s="60" t="str">
        <f t="shared" si="6"/>
        <v>1BD</v>
      </c>
      <c r="H450" s="63" t="str">
        <f>LEFT(E445, LEN(E445)-4)</f>
        <v>00</v>
      </c>
      <c r="I450" s="113"/>
      <c r="K450" s="31"/>
      <c r="L450" s="31"/>
    </row>
    <row r="451" spans="1:12" ht="20.100000000000001" customHeight="1">
      <c r="A451" s="108"/>
      <c r="B451" s="110"/>
      <c r="C451" s="108"/>
      <c r="D451" s="110"/>
      <c r="E451" s="106"/>
      <c r="F451" s="60">
        <v>446</v>
      </c>
      <c r="G451" s="60" t="str">
        <f t="shared" si="6"/>
        <v>1BE</v>
      </c>
      <c r="H451" s="63" t="str">
        <f>MID(E445, 3,2)</f>
        <v>02</v>
      </c>
      <c r="I451" s="113"/>
      <c r="K451" s="31"/>
      <c r="L451" s="31"/>
    </row>
    <row r="452" spans="1:12" ht="20.100000000000001" customHeight="1">
      <c r="A452" s="108"/>
      <c r="B452" s="111"/>
      <c r="C452" s="108"/>
      <c r="D452" s="111"/>
      <c r="E452" s="107"/>
      <c r="F452" s="60">
        <v>447</v>
      </c>
      <c r="G452" s="60" t="str">
        <f t="shared" si="6"/>
        <v>1BF</v>
      </c>
      <c r="H452" s="64" t="str">
        <f>RIGHT(E445,LEN(E445)-4)</f>
        <v>BC</v>
      </c>
      <c r="I452" s="113"/>
      <c r="K452" s="31"/>
      <c r="L452" s="31"/>
    </row>
    <row r="453" spans="1:12" ht="20.100000000000001" customHeight="1">
      <c r="A453" s="108" t="s">
        <v>67</v>
      </c>
      <c r="B453" s="109"/>
      <c r="C453" s="108">
        <v>557</v>
      </c>
      <c r="D453" s="109">
        <v>2</v>
      </c>
      <c r="E453" s="105" t="str">
        <f>DEC2HEX(C453/D453+IF(MOD(C453,2)&gt;0,1,0),6)</f>
        <v>000117</v>
      </c>
      <c r="F453" s="8">
        <v>448</v>
      </c>
      <c r="G453" s="8" t="str">
        <f t="shared" ref="G453:G516" si="7">DEC2HEX(F453,3)</f>
        <v>1C0</v>
      </c>
      <c r="H453" s="36"/>
      <c r="I453" s="113"/>
      <c r="J453" s="25" t="str">
        <f>DEC2HEX(20480 + QUOTIENT(F453,8)*8)</f>
        <v>51C0</v>
      </c>
      <c r="K453" s="25" t="str">
        <f>DEC2HEX(40960 + QUOTIENT(F453-HEX2DEC(L453),8)*8)</f>
        <v>A018</v>
      </c>
      <c r="L453" s="59" t="s">
        <v>19</v>
      </c>
    </row>
    <row r="454" spans="1:12" ht="20.100000000000001" customHeight="1">
      <c r="A454" s="108"/>
      <c r="B454" s="110"/>
      <c r="C454" s="108"/>
      <c r="D454" s="110"/>
      <c r="E454" s="106"/>
      <c r="F454" s="60">
        <v>449</v>
      </c>
      <c r="G454" s="60" t="str">
        <f t="shared" si="7"/>
        <v>1C1</v>
      </c>
      <c r="H454" s="61"/>
      <c r="I454" s="113"/>
      <c r="K454" s="31"/>
      <c r="L454" s="31"/>
    </row>
    <row r="455" spans="1:12" ht="20.100000000000001" customHeight="1">
      <c r="A455" s="108"/>
      <c r="B455" s="110"/>
      <c r="C455" s="108"/>
      <c r="D455" s="110"/>
      <c r="E455" s="106"/>
      <c r="F455" s="60">
        <v>450</v>
      </c>
      <c r="G455" s="60" t="str">
        <f t="shared" si="7"/>
        <v>1C2</v>
      </c>
      <c r="H455" s="61"/>
      <c r="I455" s="113"/>
      <c r="K455" s="31"/>
      <c r="L455" s="31"/>
    </row>
    <row r="456" spans="1:12" ht="20.100000000000001" customHeight="1">
      <c r="A456" s="108"/>
      <c r="B456" s="110"/>
      <c r="C456" s="108"/>
      <c r="D456" s="110"/>
      <c r="E456" s="106"/>
      <c r="F456" s="60">
        <v>451</v>
      </c>
      <c r="G456" s="60" t="str">
        <f t="shared" si="7"/>
        <v>1C3</v>
      </c>
      <c r="H456" s="62"/>
      <c r="I456" s="113"/>
      <c r="K456" s="31"/>
      <c r="L456" s="31"/>
    </row>
    <row r="457" spans="1:12" ht="20.100000000000001" customHeight="1">
      <c r="A457" s="108"/>
      <c r="B457" s="110"/>
      <c r="C457" s="108"/>
      <c r="D457" s="110"/>
      <c r="E457" s="106"/>
      <c r="F457" s="60">
        <v>452</v>
      </c>
      <c r="G457" s="60" t="str">
        <f t="shared" si="7"/>
        <v>1C4</v>
      </c>
      <c r="H457" s="62"/>
      <c r="I457" s="113"/>
      <c r="K457" s="31"/>
      <c r="L457" s="31"/>
    </row>
    <row r="458" spans="1:12" ht="20.100000000000001" customHeight="1">
      <c r="A458" s="108"/>
      <c r="B458" s="110"/>
      <c r="C458" s="108"/>
      <c r="D458" s="110"/>
      <c r="E458" s="106"/>
      <c r="F458" s="60">
        <v>453</v>
      </c>
      <c r="G458" s="60" t="str">
        <f t="shared" si="7"/>
        <v>1C5</v>
      </c>
      <c r="H458" s="63" t="str">
        <f>LEFT(E453, LEN(E453)-4)</f>
        <v>00</v>
      </c>
      <c r="I458" s="113"/>
      <c r="K458" s="31"/>
      <c r="L458" s="31"/>
    </row>
    <row r="459" spans="1:12" ht="20.100000000000001" customHeight="1">
      <c r="A459" s="108"/>
      <c r="B459" s="110"/>
      <c r="C459" s="108"/>
      <c r="D459" s="110"/>
      <c r="E459" s="106"/>
      <c r="F459" s="60">
        <v>454</v>
      </c>
      <c r="G459" s="60" t="str">
        <f t="shared" si="7"/>
        <v>1C6</v>
      </c>
      <c r="H459" s="63" t="str">
        <f>MID(E453, 3,2)</f>
        <v>01</v>
      </c>
      <c r="I459" s="113"/>
      <c r="K459" s="31"/>
      <c r="L459" s="31"/>
    </row>
    <row r="460" spans="1:12" ht="20.100000000000001" customHeight="1">
      <c r="A460" s="108"/>
      <c r="B460" s="111"/>
      <c r="C460" s="108"/>
      <c r="D460" s="111"/>
      <c r="E460" s="107"/>
      <c r="F460" s="60">
        <v>455</v>
      </c>
      <c r="G460" s="60" t="str">
        <f t="shared" si="7"/>
        <v>1C7</v>
      </c>
      <c r="H460" s="64" t="str">
        <f>RIGHT(E453,LEN(E453)-4)</f>
        <v>17</v>
      </c>
      <c r="I460" s="113"/>
      <c r="K460" s="31"/>
      <c r="L460" s="31"/>
    </row>
    <row r="461" spans="1:12" ht="20.100000000000001" customHeight="1">
      <c r="A461" s="101" t="s">
        <v>75</v>
      </c>
      <c r="B461" s="102"/>
      <c r="C461" s="101">
        <v>685</v>
      </c>
      <c r="D461" s="102">
        <v>2</v>
      </c>
      <c r="E461" s="105" t="str">
        <f>DEC2HEX(C461/D461+IF(MOD(C461,2)&gt;0,1,0),6)</f>
        <v>000157</v>
      </c>
      <c r="F461" s="8">
        <v>456</v>
      </c>
      <c r="G461" s="8" t="str">
        <f t="shared" si="7"/>
        <v>1C8</v>
      </c>
      <c r="H461" s="36"/>
      <c r="I461" s="113"/>
      <c r="J461" s="25" t="str">
        <f>DEC2HEX(20480 + QUOTIENT(F461,8)*8)</f>
        <v>51C8</v>
      </c>
      <c r="K461" s="25" t="str">
        <f>DEC2HEX(40960 + QUOTIENT(F461-HEX2DEC(L461),8)*8)</f>
        <v>A020</v>
      </c>
      <c r="L461" s="59" t="s">
        <v>19</v>
      </c>
    </row>
    <row r="462" spans="1:12" ht="20.100000000000001" customHeight="1">
      <c r="A462" s="101"/>
      <c r="B462" s="103"/>
      <c r="C462" s="101"/>
      <c r="D462" s="103"/>
      <c r="E462" s="106"/>
      <c r="F462" s="60">
        <v>457</v>
      </c>
      <c r="G462" s="60" t="str">
        <f t="shared" si="7"/>
        <v>1C9</v>
      </c>
      <c r="H462" s="61"/>
      <c r="I462" s="113"/>
      <c r="K462" s="31"/>
      <c r="L462" s="31"/>
    </row>
    <row r="463" spans="1:12" ht="20.100000000000001" customHeight="1">
      <c r="A463" s="101"/>
      <c r="B463" s="103"/>
      <c r="C463" s="101"/>
      <c r="D463" s="103"/>
      <c r="E463" s="106"/>
      <c r="F463" s="60">
        <v>458</v>
      </c>
      <c r="G463" s="60" t="str">
        <f t="shared" si="7"/>
        <v>1CA</v>
      </c>
      <c r="H463" s="61"/>
      <c r="I463" s="113"/>
      <c r="K463" s="31"/>
      <c r="L463" s="31"/>
    </row>
    <row r="464" spans="1:12" ht="20.100000000000001" customHeight="1">
      <c r="A464" s="101"/>
      <c r="B464" s="103"/>
      <c r="C464" s="101"/>
      <c r="D464" s="103"/>
      <c r="E464" s="106"/>
      <c r="F464" s="60">
        <v>459</v>
      </c>
      <c r="G464" s="60" t="str">
        <f t="shared" si="7"/>
        <v>1CB</v>
      </c>
      <c r="H464" s="62"/>
      <c r="I464" s="113"/>
      <c r="K464" s="31"/>
      <c r="L464" s="31"/>
    </row>
    <row r="465" spans="1:12" ht="20.100000000000001" customHeight="1">
      <c r="A465" s="101"/>
      <c r="B465" s="103"/>
      <c r="C465" s="101"/>
      <c r="D465" s="103"/>
      <c r="E465" s="106"/>
      <c r="F465" s="60">
        <v>460</v>
      </c>
      <c r="G465" s="60" t="str">
        <f t="shared" si="7"/>
        <v>1CC</v>
      </c>
      <c r="H465" s="62"/>
      <c r="I465" s="113"/>
      <c r="K465" s="31"/>
      <c r="L465" s="31"/>
    </row>
    <row r="466" spans="1:12" ht="20.100000000000001" customHeight="1">
      <c r="A466" s="101"/>
      <c r="B466" s="103"/>
      <c r="C466" s="101"/>
      <c r="D466" s="103"/>
      <c r="E466" s="106"/>
      <c r="F466" s="60">
        <v>461</v>
      </c>
      <c r="G466" s="60" t="str">
        <f t="shared" si="7"/>
        <v>1CD</v>
      </c>
      <c r="H466" s="63" t="str">
        <f>LEFT(E461, LEN(E461)-4)</f>
        <v>00</v>
      </c>
      <c r="I466" s="113"/>
      <c r="K466" s="31"/>
      <c r="L466" s="31"/>
    </row>
    <row r="467" spans="1:12" ht="20.100000000000001" customHeight="1">
      <c r="A467" s="101"/>
      <c r="B467" s="103"/>
      <c r="C467" s="101"/>
      <c r="D467" s="103"/>
      <c r="E467" s="106"/>
      <c r="F467" s="60">
        <v>462</v>
      </c>
      <c r="G467" s="60" t="str">
        <f t="shared" si="7"/>
        <v>1CE</v>
      </c>
      <c r="H467" s="63" t="str">
        <f>MID(E461, 3,2)</f>
        <v>01</v>
      </c>
      <c r="I467" s="113"/>
      <c r="K467" s="31"/>
      <c r="L467" s="31"/>
    </row>
    <row r="468" spans="1:12" ht="20.100000000000001" customHeight="1">
      <c r="A468" s="101"/>
      <c r="B468" s="104"/>
      <c r="C468" s="101"/>
      <c r="D468" s="104"/>
      <c r="E468" s="107"/>
      <c r="F468" s="60">
        <v>463</v>
      </c>
      <c r="G468" s="60" t="str">
        <f t="shared" si="7"/>
        <v>1CF</v>
      </c>
      <c r="H468" s="64" t="str">
        <f>RIGHT(E461,LEN(E461)-4)</f>
        <v>57</v>
      </c>
      <c r="I468" s="113"/>
      <c r="K468" s="31"/>
      <c r="L468" s="31"/>
    </row>
    <row r="469" spans="1:12" ht="20.100000000000001" customHeight="1">
      <c r="A469" s="108" t="s">
        <v>15</v>
      </c>
      <c r="B469" s="109"/>
      <c r="C469" s="108">
        <v>1400</v>
      </c>
      <c r="D469" s="109">
        <v>2</v>
      </c>
      <c r="E469" s="105" t="str">
        <f>DEC2HEX(C469/D469+IF(MOD(C469,2)&gt;0,1,0),6)</f>
        <v>0002BC</v>
      </c>
      <c r="F469" s="8">
        <v>464</v>
      </c>
      <c r="G469" s="8" t="str">
        <f t="shared" si="7"/>
        <v>1D0</v>
      </c>
      <c r="H469" s="36"/>
      <c r="I469" s="113"/>
      <c r="J469" s="25" t="str">
        <f>DEC2HEX(20480 + QUOTIENT(F469,8)*8)</f>
        <v>51D0</v>
      </c>
      <c r="K469" s="25" t="str">
        <f>DEC2HEX(40960 + QUOTIENT(F469-HEX2DEC(L469),8)*8)</f>
        <v>A028</v>
      </c>
      <c r="L469" s="59" t="s">
        <v>19</v>
      </c>
    </row>
    <row r="470" spans="1:12" ht="20.100000000000001" customHeight="1">
      <c r="A470" s="108"/>
      <c r="B470" s="110"/>
      <c r="C470" s="108"/>
      <c r="D470" s="110"/>
      <c r="E470" s="106"/>
      <c r="F470" s="60">
        <v>465</v>
      </c>
      <c r="G470" s="60" t="str">
        <f t="shared" si="7"/>
        <v>1D1</v>
      </c>
      <c r="H470" s="61"/>
      <c r="I470" s="113"/>
      <c r="K470" s="31"/>
      <c r="L470" s="31"/>
    </row>
    <row r="471" spans="1:12" ht="20.100000000000001" customHeight="1">
      <c r="A471" s="108"/>
      <c r="B471" s="110"/>
      <c r="C471" s="108"/>
      <c r="D471" s="110"/>
      <c r="E471" s="106"/>
      <c r="F471" s="60">
        <v>466</v>
      </c>
      <c r="G471" s="60" t="str">
        <f t="shared" si="7"/>
        <v>1D2</v>
      </c>
      <c r="H471" s="61"/>
      <c r="I471" s="113"/>
      <c r="K471" s="31"/>
      <c r="L471" s="31"/>
    </row>
    <row r="472" spans="1:12" ht="20.100000000000001" customHeight="1">
      <c r="A472" s="108"/>
      <c r="B472" s="110"/>
      <c r="C472" s="108"/>
      <c r="D472" s="110"/>
      <c r="E472" s="106"/>
      <c r="F472" s="60">
        <v>467</v>
      </c>
      <c r="G472" s="60" t="str">
        <f t="shared" si="7"/>
        <v>1D3</v>
      </c>
      <c r="H472" s="62"/>
      <c r="I472" s="113"/>
      <c r="K472" s="31"/>
      <c r="L472" s="31"/>
    </row>
    <row r="473" spans="1:12" ht="20.100000000000001" customHeight="1">
      <c r="A473" s="108"/>
      <c r="B473" s="110"/>
      <c r="C473" s="108"/>
      <c r="D473" s="110"/>
      <c r="E473" s="106"/>
      <c r="F473" s="60">
        <v>468</v>
      </c>
      <c r="G473" s="60" t="str">
        <f t="shared" si="7"/>
        <v>1D4</v>
      </c>
      <c r="H473" s="62"/>
      <c r="I473" s="113"/>
      <c r="K473" s="31"/>
      <c r="L473" s="31"/>
    </row>
    <row r="474" spans="1:12" ht="20.100000000000001" customHeight="1">
      <c r="A474" s="108"/>
      <c r="B474" s="110"/>
      <c r="C474" s="108"/>
      <c r="D474" s="110"/>
      <c r="E474" s="106"/>
      <c r="F474" s="60">
        <v>469</v>
      </c>
      <c r="G474" s="60" t="str">
        <f t="shared" si="7"/>
        <v>1D5</v>
      </c>
      <c r="H474" s="63" t="str">
        <f>LEFT(E469, LEN(E469)-4)</f>
        <v>00</v>
      </c>
      <c r="I474" s="113"/>
      <c r="K474" s="31"/>
      <c r="L474" s="31"/>
    </row>
    <row r="475" spans="1:12" ht="20.100000000000001" customHeight="1">
      <c r="A475" s="108"/>
      <c r="B475" s="110"/>
      <c r="C475" s="108"/>
      <c r="D475" s="110"/>
      <c r="E475" s="106"/>
      <c r="F475" s="60">
        <v>470</v>
      </c>
      <c r="G475" s="60" t="str">
        <f t="shared" si="7"/>
        <v>1D6</v>
      </c>
      <c r="H475" s="63" t="str">
        <f>MID(E469, 3,2)</f>
        <v>02</v>
      </c>
      <c r="I475" s="113"/>
      <c r="K475" s="31"/>
      <c r="L475" s="31"/>
    </row>
    <row r="476" spans="1:12" ht="20.100000000000001" customHeight="1">
      <c r="A476" s="108"/>
      <c r="B476" s="111"/>
      <c r="C476" s="108"/>
      <c r="D476" s="111"/>
      <c r="E476" s="107"/>
      <c r="F476" s="60">
        <v>471</v>
      </c>
      <c r="G476" s="60" t="str">
        <f t="shared" si="7"/>
        <v>1D7</v>
      </c>
      <c r="H476" s="64" t="str">
        <f>RIGHT(E469,LEN(E469)-4)</f>
        <v>BC</v>
      </c>
      <c r="I476" s="113"/>
      <c r="K476" s="31"/>
      <c r="L476" s="31"/>
    </row>
    <row r="477" spans="1:12" ht="20.100000000000001" customHeight="1">
      <c r="A477" s="101" t="s">
        <v>76</v>
      </c>
      <c r="B477" s="102"/>
      <c r="C477" s="101">
        <v>188</v>
      </c>
      <c r="D477" s="102">
        <v>2</v>
      </c>
      <c r="E477" s="105" t="str">
        <f>DEC2HEX(C477/D477+IF(MOD(C477,2)&gt;0,1,0),6)</f>
        <v>00005E</v>
      </c>
      <c r="F477" s="8">
        <v>472</v>
      </c>
      <c r="G477" s="8" t="str">
        <f t="shared" si="7"/>
        <v>1D8</v>
      </c>
      <c r="H477" s="36"/>
      <c r="I477" s="113"/>
      <c r="J477" s="25" t="str">
        <f>DEC2HEX(20480 + QUOTIENT(F477,8)*8)</f>
        <v>51D8</v>
      </c>
      <c r="K477" s="25" t="str">
        <f>DEC2HEX(40960 + QUOTIENT(F477-HEX2DEC(L477),8)*8)</f>
        <v>A030</v>
      </c>
      <c r="L477" s="59" t="s">
        <v>19</v>
      </c>
    </row>
    <row r="478" spans="1:12" ht="20.100000000000001" customHeight="1">
      <c r="A478" s="101"/>
      <c r="B478" s="103"/>
      <c r="C478" s="101"/>
      <c r="D478" s="103"/>
      <c r="E478" s="106"/>
      <c r="F478" s="60">
        <v>473</v>
      </c>
      <c r="G478" s="60" t="str">
        <f t="shared" si="7"/>
        <v>1D9</v>
      </c>
      <c r="H478" s="61"/>
      <c r="I478" s="113"/>
      <c r="K478" s="31"/>
      <c r="L478" s="31"/>
    </row>
    <row r="479" spans="1:12" ht="20.100000000000001" customHeight="1">
      <c r="A479" s="101"/>
      <c r="B479" s="103"/>
      <c r="C479" s="101"/>
      <c r="D479" s="103"/>
      <c r="E479" s="106"/>
      <c r="F479" s="60">
        <v>474</v>
      </c>
      <c r="G479" s="60" t="str">
        <f t="shared" si="7"/>
        <v>1DA</v>
      </c>
      <c r="H479" s="61"/>
      <c r="I479" s="113"/>
      <c r="K479" s="31"/>
      <c r="L479" s="31"/>
    </row>
    <row r="480" spans="1:12" ht="20.100000000000001" customHeight="1">
      <c r="A480" s="101"/>
      <c r="B480" s="103"/>
      <c r="C480" s="101"/>
      <c r="D480" s="103"/>
      <c r="E480" s="106"/>
      <c r="F480" s="60">
        <v>475</v>
      </c>
      <c r="G480" s="60" t="str">
        <f t="shared" si="7"/>
        <v>1DB</v>
      </c>
      <c r="H480" s="62"/>
      <c r="I480" s="113"/>
      <c r="K480" s="31"/>
      <c r="L480" s="31"/>
    </row>
    <row r="481" spans="1:12" ht="20.100000000000001" customHeight="1">
      <c r="A481" s="101"/>
      <c r="B481" s="103"/>
      <c r="C481" s="101"/>
      <c r="D481" s="103"/>
      <c r="E481" s="106"/>
      <c r="F481" s="60">
        <v>476</v>
      </c>
      <c r="G481" s="60" t="str">
        <f t="shared" si="7"/>
        <v>1DC</v>
      </c>
      <c r="H481" s="62"/>
      <c r="I481" s="113"/>
      <c r="K481" s="31"/>
      <c r="L481" s="31"/>
    </row>
    <row r="482" spans="1:12" ht="20.100000000000001" customHeight="1">
      <c r="A482" s="101"/>
      <c r="B482" s="103"/>
      <c r="C482" s="101"/>
      <c r="D482" s="103"/>
      <c r="E482" s="106"/>
      <c r="F482" s="60">
        <v>477</v>
      </c>
      <c r="G482" s="60" t="str">
        <f t="shared" si="7"/>
        <v>1DD</v>
      </c>
      <c r="H482" s="63" t="str">
        <f>LEFT(E477, LEN(E477)-4)</f>
        <v>00</v>
      </c>
      <c r="I482" s="113"/>
      <c r="K482" s="31"/>
      <c r="L482" s="31"/>
    </row>
    <row r="483" spans="1:12" ht="20.100000000000001" customHeight="1">
      <c r="A483" s="101"/>
      <c r="B483" s="103"/>
      <c r="C483" s="101"/>
      <c r="D483" s="103"/>
      <c r="E483" s="106"/>
      <c r="F483" s="60">
        <v>478</v>
      </c>
      <c r="G483" s="60" t="str">
        <f t="shared" si="7"/>
        <v>1DE</v>
      </c>
      <c r="H483" s="63" t="str">
        <f>MID(E477, 3,2)</f>
        <v>00</v>
      </c>
      <c r="I483" s="113"/>
      <c r="K483" s="31"/>
      <c r="L483" s="31"/>
    </row>
    <row r="484" spans="1:12" ht="20.100000000000001" customHeight="1">
      <c r="A484" s="101"/>
      <c r="B484" s="104"/>
      <c r="C484" s="101"/>
      <c r="D484" s="104"/>
      <c r="E484" s="107"/>
      <c r="F484" s="60">
        <v>479</v>
      </c>
      <c r="G484" s="60" t="str">
        <f t="shared" si="7"/>
        <v>1DF</v>
      </c>
      <c r="H484" s="64" t="str">
        <f>RIGHT(E477,LEN(E477)-4)</f>
        <v>5E</v>
      </c>
      <c r="I484" s="113"/>
      <c r="K484" s="31"/>
      <c r="L484" s="31"/>
    </row>
    <row r="485" spans="1:12" ht="20.100000000000001" customHeight="1">
      <c r="A485" s="101" t="s">
        <v>16</v>
      </c>
      <c r="B485" s="102"/>
      <c r="C485" s="101">
        <v>660</v>
      </c>
      <c r="D485" s="102">
        <v>2</v>
      </c>
      <c r="E485" s="105" t="str">
        <f>DEC2HEX(C485/D485+IF(MOD(C485,2)&gt;0,1,0),6)</f>
        <v>00014A</v>
      </c>
      <c r="F485" s="8">
        <v>480</v>
      </c>
      <c r="G485" s="8" t="str">
        <f t="shared" si="7"/>
        <v>1E0</v>
      </c>
      <c r="H485" s="36"/>
      <c r="I485" s="113"/>
      <c r="J485" s="25" t="str">
        <f>DEC2HEX(20480 + QUOTIENT(F485,8)*8)</f>
        <v>51E0</v>
      </c>
      <c r="K485" s="25" t="str">
        <f>DEC2HEX(40960 + QUOTIENT(F485-HEX2DEC(L485),8)*8)</f>
        <v>A038</v>
      </c>
      <c r="L485" s="59" t="s">
        <v>19</v>
      </c>
    </row>
    <row r="486" spans="1:12" ht="20.100000000000001" customHeight="1">
      <c r="A486" s="101"/>
      <c r="B486" s="103"/>
      <c r="C486" s="101"/>
      <c r="D486" s="103"/>
      <c r="E486" s="106"/>
      <c r="F486" s="60">
        <v>481</v>
      </c>
      <c r="G486" s="60" t="str">
        <f t="shared" si="7"/>
        <v>1E1</v>
      </c>
      <c r="H486" s="61"/>
      <c r="I486" s="113"/>
      <c r="K486" s="31"/>
      <c r="L486" s="31"/>
    </row>
    <row r="487" spans="1:12" ht="20.100000000000001" customHeight="1">
      <c r="A487" s="101"/>
      <c r="B487" s="103"/>
      <c r="C487" s="101"/>
      <c r="D487" s="103"/>
      <c r="E487" s="106"/>
      <c r="F487" s="60">
        <v>482</v>
      </c>
      <c r="G487" s="60" t="str">
        <f t="shared" si="7"/>
        <v>1E2</v>
      </c>
      <c r="H487" s="61"/>
      <c r="I487" s="113"/>
      <c r="K487" s="31"/>
      <c r="L487" s="31"/>
    </row>
    <row r="488" spans="1:12" ht="20.100000000000001" customHeight="1">
      <c r="A488" s="101"/>
      <c r="B488" s="103"/>
      <c r="C488" s="101"/>
      <c r="D488" s="103"/>
      <c r="E488" s="106"/>
      <c r="F488" s="60">
        <v>483</v>
      </c>
      <c r="G488" s="60" t="str">
        <f t="shared" si="7"/>
        <v>1E3</v>
      </c>
      <c r="H488" s="62"/>
      <c r="I488" s="113"/>
      <c r="K488" s="31"/>
      <c r="L488" s="31"/>
    </row>
    <row r="489" spans="1:12" ht="20.100000000000001" customHeight="1">
      <c r="A489" s="101"/>
      <c r="B489" s="103"/>
      <c r="C489" s="101"/>
      <c r="D489" s="103"/>
      <c r="E489" s="106"/>
      <c r="F489" s="60">
        <v>484</v>
      </c>
      <c r="G489" s="60" t="str">
        <f t="shared" si="7"/>
        <v>1E4</v>
      </c>
      <c r="H489" s="62"/>
      <c r="I489" s="113"/>
      <c r="K489" s="31"/>
      <c r="L489" s="31"/>
    </row>
    <row r="490" spans="1:12" ht="20.100000000000001" customHeight="1">
      <c r="A490" s="101"/>
      <c r="B490" s="103"/>
      <c r="C490" s="101"/>
      <c r="D490" s="103"/>
      <c r="E490" s="106"/>
      <c r="F490" s="60">
        <v>485</v>
      </c>
      <c r="G490" s="60" t="str">
        <f t="shared" si="7"/>
        <v>1E5</v>
      </c>
      <c r="H490" s="63" t="str">
        <f>LEFT(E485, LEN(E485)-4)</f>
        <v>00</v>
      </c>
      <c r="I490" s="113"/>
      <c r="K490" s="31"/>
      <c r="L490" s="31"/>
    </row>
    <row r="491" spans="1:12" ht="20.100000000000001" customHeight="1">
      <c r="A491" s="101"/>
      <c r="B491" s="103"/>
      <c r="C491" s="101"/>
      <c r="D491" s="103"/>
      <c r="E491" s="106"/>
      <c r="F491" s="60">
        <v>486</v>
      </c>
      <c r="G491" s="60" t="str">
        <f t="shared" si="7"/>
        <v>1E6</v>
      </c>
      <c r="H491" s="63" t="str">
        <f>MID(E485, 3,2)</f>
        <v>01</v>
      </c>
      <c r="I491" s="113"/>
      <c r="K491" s="31"/>
      <c r="L491" s="31"/>
    </row>
    <row r="492" spans="1:12" ht="20.100000000000001" customHeight="1">
      <c r="A492" s="101"/>
      <c r="B492" s="104"/>
      <c r="C492" s="101"/>
      <c r="D492" s="104"/>
      <c r="E492" s="107"/>
      <c r="F492" s="60">
        <v>487</v>
      </c>
      <c r="G492" s="60" t="str">
        <f t="shared" si="7"/>
        <v>1E7</v>
      </c>
      <c r="H492" s="64" t="str">
        <f>RIGHT(E485,LEN(E485)-4)</f>
        <v>4A</v>
      </c>
      <c r="I492" s="113"/>
      <c r="K492" s="31"/>
      <c r="L492" s="31"/>
    </row>
    <row r="493" spans="1:12" ht="20.100000000000001" customHeight="1">
      <c r="A493" s="101" t="s">
        <v>77</v>
      </c>
      <c r="B493" s="102"/>
      <c r="C493" s="101">
        <v>1400</v>
      </c>
      <c r="D493" s="102">
        <v>2</v>
      </c>
      <c r="E493" s="105" t="str">
        <f>DEC2HEX(C493/D493+IF(MOD(C493,2)&gt;0,1,0),6)</f>
        <v>0002BC</v>
      </c>
      <c r="F493" s="8">
        <v>488</v>
      </c>
      <c r="G493" s="8" t="str">
        <f t="shared" si="7"/>
        <v>1E8</v>
      </c>
      <c r="H493" s="36"/>
      <c r="I493" s="113"/>
      <c r="J493" s="25" t="str">
        <f>DEC2HEX(20480 + QUOTIENT(F493,8)*8)</f>
        <v>51E8</v>
      </c>
      <c r="K493" s="25" t="str">
        <f>DEC2HEX(40960 + QUOTIENT(F493-HEX2DEC(L493),8)*8)</f>
        <v>A040</v>
      </c>
      <c r="L493" s="59" t="s">
        <v>19</v>
      </c>
    </row>
    <row r="494" spans="1:12" ht="20.100000000000001" customHeight="1">
      <c r="A494" s="101"/>
      <c r="B494" s="103"/>
      <c r="C494" s="101"/>
      <c r="D494" s="103"/>
      <c r="E494" s="106"/>
      <c r="F494" s="60">
        <v>489</v>
      </c>
      <c r="G494" s="60" t="str">
        <f t="shared" si="7"/>
        <v>1E9</v>
      </c>
      <c r="H494" s="61"/>
      <c r="I494" s="113"/>
      <c r="K494" s="31"/>
      <c r="L494" s="31"/>
    </row>
    <row r="495" spans="1:12" ht="20.100000000000001" customHeight="1">
      <c r="A495" s="101"/>
      <c r="B495" s="103"/>
      <c r="C495" s="101"/>
      <c r="D495" s="103"/>
      <c r="E495" s="106"/>
      <c r="F495" s="60">
        <v>490</v>
      </c>
      <c r="G495" s="60" t="str">
        <f t="shared" si="7"/>
        <v>1EA</v>
      </c>
      <c r="H495" s="61"/>
      <c r="I495" s="113"/>
      <c r="K495" s="31"/>
      <c r="L495" s="31"/>
    </row>
    <row r="496" spans="1:12" ht="20.100000000000001" customHeight="1">
      <c r="A496" s="101"/>
      <c r="B496" s="103"/>
      <c r="C496" s="101"/>
      <c r="D496" s="103"/>
      <c r="E496" s="106"/>
      <c r="F496" s="60">
        <v>491</v>
      </c>
      <c r="G496" s="60" t="str">
        <f t="shared" si="7"/>
        <v>1EB</v>
      </c>
      <c r="H496" s="62"/>
      <c r="I496" s="113"/>
      <c r="K496" s="31"/>
      <c r="L496" s="31"/>
    </row>
    <row r="497" spans="1:12" ht="20.100000000000001" customHeight="1">
      <c r="A497" s="101"/>
      <c r="B497" s="103"/>
      <c r="C497" s="101"/>
      <c r="D497" s="103"/>
      <c r="E497" s="106"/>
      <c r="F497" s="60">
        <v>492</v>
      </c>
      <c r="G497" s="60" t="str">
        <f t="shared" si="7"/>
        <v>1EC</v>
      </c>
      <c r="H497" s="62"/>
      <c r="I497" s="113"/>
      <c r="K497" s="31"/>
      <c r="L497" s="31"/>
    </row>
    <row r="498" spans="1:12" ht="20.100000000000001" customHeight="1">
      <c r="A498" s="101"/>
      <c r="B498" s="103"/>
      <c r="C498" s="101"/>
      <c r="D498" s="103"/>
      <c r="E498" s="106"/>
      <c r="F498" s="60">
        <v>493</v>
      </c>
      <c r="G498" s="60" t="str">
        <f t="shared" si="7"/>
        <v>1ED</v>
      </c>
      <c r="H498" s="63" t="str">
        <f>LEFT(E493, LEN(E493)-4)</f>
        <v>00</v>
      </c>
      <c r="I498" s="113"/>
      <c r="K498" s="31"/>
      <c r="L498" s="31"/>
    </row>
    <row r="499" spans="1:12" ht="20.100000000000001" customHeight="1">
      <c r="A499" s="101"/>
      <c r="B499" s="103"/>
      <c r="C499" s="101"/>
      <c r="D499" s="103"/>
      <c r="E499" s="106"/>
      <c r="F499" s="60">
        <v>494</v>
      </c>
      <c r="G499" s="60" t="str">
        <f t="shared" si="7"/>
        <v>1EE</v>
      </c>
      <c r="H499" s="63" t="str">
        <f>MID(E493, 3,2)</f>
        <v>02</v>
      </c>
      <c r="I499" s="113"/>
      <c r="K499" s="31"/>
      <c r="L499" s="31"/>
    </row>
    <row r="500" spans="1:12" ht="20.100000000000001" customHeight="1">
      <c r="A500" s="101"/>
      <c r="B500" s="104"/>
      <c r="C500" s="101"/>
      <c r="D500" s="104"/>
      <c r="E500" s="107"/>
      <c r="F500" s="60">
        <v>495</v>
      </c>
      <c r="G500" s="60" t="str">
        <f t="shared" si="7"/>
        <v>1EF</v>
      </c>
      <c r="H500" s="64" t="str">
        <f>RIGHT(E493,LEN(E493)-4)</f>
        <v>BC</v>
      </c>
      <c r="I500" s="113"/>
      <c r="K500" s="31"/>
      <c r="L500" s="31"/>
    </row>
    <row r="501" spans="1:12" ht="20.100000000000001" customHeight="1">
      <c r="A501" s="101" t="s">
        <v>79</v>
      </c>
      <c r="B501" s="102"/>
      <c r="C501" s="101">
        <v>1014</v>
      </c>
      <c r="D501" s="102">
        <v>2</v>
      </c>
      <c r="E501" s="105" t="str">
        <f>DEC2HEX(C501/D501+IF(MOD(C501,2)&gt;0,1,0),6)</f>
        <v>0001FB</v>
      </c>
      <c r="F501" s="8">
        <v>496</v>
      </c>
      <c r="G501" s="8" t="str">
        <f t="shared" si="7"/>
        <v>1F0</v>
      </c>
      <c r="H501" s="36"/>
      <c r="I501" s="113"/>
      <c r="J501" s="25" t="str">
        <f>DEC2HEX(20480 + QUOTIENT(F501,8)*8)</f>
        <v>51F0</v>
      </c>
      <c r="K501" s="25" t="str">
        <f>DEC2HEX(40960 + QUOTIENT(F501-HEX2DEC(L501),8)*8)</f>
        <v>A048</v>
      </c>
      <c r="L501" s="59" t="s">
        <v>19</v>
      </c>
    </row>
    <row r="502" spans="1:12" ht="20.100000000000001" customHeight="1">
      <c r="A502" s="101"/>
      <c r="B502" s="103"/>
      <c r="C502" s="101"/>
      <c r="D502" s="103"/>
      <c r="E502" s="106"/>
      <c r="F502" s="60">
        <v>497</v>
      </c>
      <c r="G502" s="60" t="str">
        <f t="shared" si="7"/>
        <v>1F1</v>
      </c>
      <c r="H502" s="61"/>
      <c r="I502" s="113"/>
      <c r="K502" s="31"/>
      <c r="L502" s="31"/>
    </row>
    <row r="503" spans="1:12" ht="20.100000000000001" customHeight="1">
      <c r="A503" s="101"/>
      <c r="B503" s="103"/>
      <c r="C503" s="101"/>
      <c r="D503" s="103"/>
      <c r="E503" s="106"/>
      <c r="F503" s="60">
        <v>498</v>
      </c>
      <c r="G503" s="60" t="str">
        <f t="shared" si="7"/>
        <v>1F2</v>
      </c>
      <c r="H503" s="61"/>
      <c r="I503" s="113"/>
      <c r="K503" s="31"/>
      <c r="L503" s="31"/>
    </row>
    <row r="504" spans="1:12" ht="20.100000000000001" customHeight="1">
      <c r="A504" s="101"/>
      <c r="B504" s="103"/>
      <c r="C504" s="101"/>
      <c r="D504" s="103"/>
      <c r="E504" s="106"/>
      <c r="F504" s="60">
        <v>499</v>
      </c>
      <c r="G504" s="60" t="str">
        <f t="shared" si="7"/>
        <v>1F3</v>
      </c>
      <c r="H504" s="62"/>
      <c r="I504" s="113"/>
      <c r="K504" s="31"/>
      <c r="L504" s="31"/>
    </row>
    <row r="505" spans="1:12" ht="20.100000000000001" customHeight="1">
      <c r="A505" s="101"/>
      <c r="B505" s="103"/>
      <c r="C505" s="101"/>
      <c r="D505" s="103"/>
      <c r="E505" s="106"/>
      <c r="F505" s="60">
        <v>500</v>
      </c>
      <c r="G505" s="60" t="str">
        <f t="shared" si="7"/>
        <v>1F4</v>
      </c>
      <c r="H505" s="62"/>
      <c r="I505" s="113"/>
      <c r="K505" s="31"/>
      <c r="L505" s="31"/>
    </row>
    <row r="506" spans="1:12" ht="20.100000000000001" customHeight="1">
      <c r="A506" s="101"/>
      <c r="B506" s="103"/>
      <c r="C506" s="101"/>
      <c r="D506" s="103"/>
      <c r="E506" s="106"/>
      <c r="F506" s="60">
        <v>501</v>
      </c>
      <c r="G506" s="60" t="str">
        <f t="shared" si="7"/>
        <v>1F5</v>
      </c>
      <c r="H506" s="63" t="str">
        <f>LEFT(E501, LEN(E501)-4)</f>
        <v>00</v>
      </c>
      <c r="I506" s="113"/>
      <c r="K506" s="31"/>
      <c r="L506" s="31"/>
    </row>
    <row r="507" spans="1:12" ht="20.100000000000001" customHeight="1">
      <c r="A507" s="101"/>
      <c r="B507" s="103"/>
      <c r="C507" s="101"/>
      <c r="D507" s="103"/>
      <c r="E507" s="106"/>
      <c r="F507" s="60">
        <v>502</v>
      </c>
      <c r="G507" s="60" t="str">
        <f t="shared" si="7"/>
        <v>1F6</v>
      </c>
      <c r="H507" s="63" t="str">
        <f>MID(E501, 3,2)</f>
        <v>01</v>
      </c>
      <c r="I507" s="113"/>
      <c r="K507" s="31"/>
      <c r="L507" s="31"/>
    </row>
    <row r="508" spans="1:12" ht="20.100000000000001" customHeight="1">
      <c r="A508" s="101"/>
      <c r="B508" s="104"/>
      <c r="C508" s="101"/>
      <c r="D508" s="104"/>
      <c r="E508" s="107"/>
      <c r="F508" s="60">
        <v>503</v>
      </c>
      <c r="G508" s="60" t="str">
        <f t="shared" si="7"/>
        <v>1F7</v>
      </c>
      <c r="H508" s="64" t="str">
        <f>RIGHT(E501,LEN(E501)-4)</f>
        <v>FB</v>
      </c>
      <c r="I508" s="113"/>
      <c r="K508" s="31"/>
      <c r="L508" s="31"/>
    </row>
    <row r="509" spans="1:12" ht="20.100000000000001" customHeight="1">
      <c r="A509" s="101" t="s">
        <v>80</v>
      </c>
      <c r="B509" s="102"/>
      <c r="C509" s="101">
        <v>169</v>
      </c>
      <c r="D509" s="102">
        <v>2</v>
      </c>
      <c r="E509" s="105" t="str">
        <f>DEC2HEX(C509/D509+IF(MOD(C509,2)&gt;0,1,0),6)</f>
        <v>000055</v>
      </c>
      <c r="F509" s="8">
        <v>504</v>
      </c>
      <c r="G509" s="8" t="str">
        <f t="shared" si="7"/>
        <v>1F8</v>
      </c>
      <c r="H509" s="36"/>
      <c r="I509" s="113"/>
      <c r="J509" s="25" t="str">
        <f>DEC2HEX(20480 + QUOTIENT(F509,8)*8)</f>
        <v>51F8</v>
      </c>
      <c r="K509" s="25" t="str">
        <f>DEC2HEX(40960 + QUOTIENT(F509-HEX2DEC(L509),8)*8)</f>
        <v>A050</v>
      </c>
      <c r="L509" s="59" t="s">
        <v>19</v>
      </c>
    </row>
    <row r="510" spans="1:12" ht="20.100000000000001" customHeight="1">
      <c r="A510" s="101"/>
      <c r="B510" s="103"/>
      <c r="C510" s="101"/>
      <c r="D510" s="103"/>
      <c r="E510" s="106"/>
      <c r="F510" s="60">
        <v>505</v>
      </c>
      <c r="G510" s="60" t="str">
        <f t="shared" si="7"/>
        <v>1F9</v>
      </c>
      <c r="H510" s="61"/>
      <c r="I510" s="113"/>
      <c r="K510" s="31"/>
      <c r="L510" s="31"/>
    </row>
    <row r="511" spans="1:12" ht="20.100000000000001" customHeight="1">
      <c r="A511" s="101"/>
      <c r="B511" s="103"/>
      <c r="C511" s="101"/>
      <c r="D511" s="103"/>
      <c r="E511" s="106"/>
      <c r="F511" s="60">
        <v>506</v>
      </c>
      <c r="G511" s="60" t="str">
        <f t="shared" si="7"/>
        <v>1FA</v>
      </c>
      <c r="H511" s="61"/>
      <c r="I511" s="113"/>
      <c r="K511" s="31"/>
      <c r="L511" s="31"/>
    </row>
    <row r="512" spans="1:12" ht="20.100000000000001" customHeight="1">
      <c r="A512" s="101"/>
      <c r="B512" s="103"/>
      <c r="C512" s="101"/>
      <c r="D512" s="103"/>
      <c r="E512" s="106"/>
      <c r="F512" s="60">
        <v>507</v>
      </c>
      <c r="G512" s="60" t="str">
        <f t="shared" si="7"/>
        <v>1FB</v>
      </c>
      <c r="H512" s="62"/>
      <c r="I512" s="113"/>
      <c r="K512" s="31"/>
      <c r="L512" s="31"/>
    </row>
    <row r="513" spans="1:29" ht="20.100000000000001" customHeight="1">
      <c r="A513" s="101"/>
      <c r="B513" s="103"/>
      <c r="C513" s="101"/>
      <c r="D513" s="103"/>
      <c r="E513" s="106"/>
      <c r="F513" s="60">
        <v>508</v>
      </c>
      <c r="G513" s="60" t="str">
        <f t="shared" si="7"/>
        <v>1FC</v>
      </c>
      <c r="H513" s="62"/>
      <c r="I513" s="113"/>
      <c r="K513" s="31"/>
      <c r="L513" s="31"/>
    </row>
    <row r="514" spans="1:29" ht="20.100000000000001" customHeight="1">
      <c r="A514" s="101"/>
      <c r="B514" s="103"/>
      <c r="C514" s="101"/>
      <c r="D514" s="103"/>
      <c r="E514" s="106"/>
      <c r="F514" s="60">
        <v>509</v>
      </c>
      <c r="G514" s="60" t="str">
        <f t="shared" si="7"/>
        <v>1FD</v>
      </c>
      <c r="H514" s="63" t="str">
        <f>LEFT(E509, LEN(E509)-4)</f>
        <v>00</v>
      </c>
      <c r="I514" s="113"/>
      <c r="K514" s="31"/>
      <c r="L514" s="31"/>
    </row>
    <row r="515" spans="1:29" ht="20.100000000000001" customHeight="1">
      <c r="A515" s="101"/>
      <c r="B515" s="103"/>
      <c r="C515" s="101"/>
      <c r="D515" s="103"/>
      <c r="E515" s="106"/>
      <c r="F515" s="60">
        <v>510</v>
      </c>
      <c r="G515" s="60" t="str">
        <f t="shared" si="7"/>
        <v>1FE</v>
      </c>
      <c r="H515" s="63" t="str">
        <f>MID(E509, 3,2)</f>
        <v>00</v>
      </c>
      <c r="I515" s="113"/>
      <c r="K515" s="31"/>
      <c r="L515" s="31"/>
    </row>
    <row r="516" spans="1:29" ht="20.100000000000001" customHeight="1">
      <c r="A516" s="101"/>
      <c r="B516" s="104"/>
      <c r="C516" s="101"/>
      <c r="D516" s="104"/>
      <c r="E516" s="107"/>
      <c r="F516" s="60">
        <v>511</v>
      </c>
      <c r="G516" s="60" t="str">
        <f t="shared" si="7"/>
        <v>1FF</v>
      </c>
      <c r="H516" s="64" t="str">
        <f>RIGHT(E509,LEN(E509)-4)</f>
        <v>55</v>
      </c>
      <c r="I516" s="113"/>
      <c r="K516" s="31"/>
      <c r="L516" s="31"/>
    </row>
    <row r="517" spans="1:29" ht="20.100000000000001" customHeight="1">
      <c r="A517" s="65"/>
      <c r="B517" s="66"/>
      <c r="C517" s="66"/>
      <c r="D517" s="66"/>
      <c r="E517" s="66"/>
      <c r="F517" s="67"/>
      <c r="G517" s="67"/>
      <c r="H517" s="67"/>
    </row>
    <row r="518" spans="1:29" ht="20.100000000000001" customHeight="1">
      <c r="A518" s="65"/>
      <c r="B518" s="66"/>
      <c r="C518" s="66"/>
      <c r="D518" s="66"/>
      <c r="E518" s="97" t="s">
        <v>20</v>
      </c>
      <c r="F518" s="97"/>
      <c r="G518" s="97"/>
      <c r="H518" s="97"/>
      <c r="I518" s="97"/>
      <c r="J518" s="97"/>
      <c r="K518" s="195" t="s">
        <v>21</v>
      </c>
      <c r="L518" s="196"/>
      <c r="M518" s="196"/>
      <c r="N518" s="196"/>
      <c r="O518" s="196"/>
      <c r="P518" s="197"/>
      <c r="Y518" s="68"/>
      <c r="Z518" s="68"/>
      <c r="AA518" s="68"/>
      <c r="AB518" s="68"/>
      <c r="AC518" s="68"/>
    </row>
    <row r="519" spans="1:29" ht="30.75" customHeight="1">
      <c r="A519" s="69" t="s">
        <v>23</v>
      </c>
      <c r="B519" s="70" t="s">
        <v>24</v>
      </c>
      <c r="C519" s="70" t="s">
        <v>25</v>
      </c>
      <c r="D519" s="70" t="s">
        <v>26</v>
      </c>
      <c r="E519" s="71">
        <v>5</v>
      </c>
      <c r="F519" s="71">
        <v>4</v>
      </c>
      <c r="G519" s="71">
        <v>3</v>
      </c>
      <c r="H519" s="71">
        <v>2</v>
      </c>
      <c r="I519" s="71">
        <v>1</v>
      </c>
      <c r="J519" s="92">
        <v>0.5</v>
      </c>
      <c r="K519" s="93">
        <v>10</v>
      </c>
      <c r="L519" s="26">
        <v>6</v>
      </c>
      <c r="M519" s="26">
        <v>5</v>
      </c>
      <c r="N519" s="26">
        <v>3</v>
      </c>
      <c r="O519" s="26">
        <v>2</v>
      </c>
      <c r="P519" s="26">
        <v>1</v>
      </c>
      <c r="Y519" s="73"/>
      <c r="Z519" s="73"/>
      <c r="AA519" s="73"/>
      <c r="AB519" s="73"/>
      <c r="AC519" s="73"/>
    </row>
    <row r="520" spans="1:29" ht="20.100000000000001" customHeight="1">
      <c r="A520" s="99" t="s">
        <v>27</v>
      </c>
      <c r="B520" s="99"/>
      <c r="C520" s="99"/>
      <c r="D520" s="99"/>
      <c r="E520" s="74" t="str">
        <f>J141</f>
        <v>5088</v>
      </c>
      <c r="F520" s="75" t="str">
        <f>J133</f>
        <v>5080</v>
      </c>
      <c r="G520" s="74" t="str">
        <f>J125</f>
        <v>5078</v>
      </c>
      <c r="H520" s="74" t="str">
        <f>J117</f>
        <v>5070</v>
      </c>
      <c r="I520" s="74" t="str">
        <f>J109</f>
        <v>5068</v>
      </c>
      <c r="J520" s="74">
        <v>5058</v>
      </c>
      <c r="K520" s="74">
        <v>5048</v>
      </c>
      <c r="L520" s="74">
        <v>5060</v>
      </c>
      <c r="M520" s="74">
        <v>5050</v>
      </c>
      <c r="N520" s="74">
        <v>5040</v>
      </c>
      <c r="O520" s="74">
        <v>5038</v>
      </c>
      <c r="P520" s="74">
        <v>5020</v>
      </c>
      <c r="Y520" s="76"/>
      <c r="Z520" s="76"/>
      <c r="AA520" s="76"/>
      <c r="AB520" s="76"/>
      <c r="AC520" s="76"/>
    </row>
    <row r="521" spans="1:29" ht="21.75" customHeight="1">
      <c r="A521" s="100" t="s">
        <v>28</v>
      </c>
      <c r="B521" s="6" t="s">
        <v>68</v>
      </c>
      <c r="C521" s="6" t="s">
        <v>84</v>
      </c>
      <c r="D521" s="77">
        <f xml:space="preserve"> SUM(E521*$E$519,F521*$F$519,G521*$G$519,H521*$H$519,I521*$I$519,J521*$J$519)</f>
        <v>5</v>
      </c>
      <c r="E521" s="79">
        <v>1</v>
      </c>
      <c r="F521" s="95">
        <v>0</v>
      </c>
      <c r="G521" s="78">
        <v>0</v>
      </c>
      <c r="H521" s="78">
        <v>0</v>
      </c>
      <c r="I521" s="78">
        <v>0</v>
      </c>
      <c r="J521" s="7">
        <v>0</v>
      </c>
      <c r="K521" s="67"/>
      <c r="L521" s="76"/>
      <c r="M521" s="76"/>
      <c r="N521" s="76"/>
      <c r="O521" s="76"/>
      <c r="P521" s="76"/>
      <c r="Q521" s="76"/>
      <c r="R521" s="76"/>
      <c r="S521" s="76"/>
      <c r="T521" s="76"/>
      <c r="U521" s="76"/>
      <c r="V521" s="76"/>
      <c r="W521" s="76"/>
      <c r="X521" s="76"/>
      <c r="Y521" s="76"/>
      <c r="Z521" s="76"/>
      <c r="AA521" s="76"/>
      <c r="AB521" s="76"/>
      <c r="AC521" s="76"/>
    </row>
    <row r="522" spans="1:29" ht="21" customHeight="1">
      <c r="A522" s="100"/>
      <c r="B522" s="6" t="s">
        <v>69</v>
      </c>
      <c r="C522" s="6" t="s">
        <v>85</v>
      </c>
      <c r="D522" s="77">
        <f t="shared" ref="D522:D531" si="8" xml:space="preserve"> SUM(E522*$E$519,F522*$F$519,G522*$G$519,H522*$H$519,I522*$I$519,J522*$J$519)</f>
        <v>6</v>
      </c>
      <c r="E522" s="79">
        <v>1</v>
      </c>
      <c r="F522" s="95">
        <v>0</v>
      </c>
      <c r="G522" s="78">
        <v>0</v>
      </c>
      <c r="H522" s="78">
        <v>0</v>
      </c>
      <c r="I522" s="78">
        <v>1</v>
      </c>
      <c r="J522" s="7">
        <v>0</v>
      </c>
      <c r="K522" s="192" t="s">
        <v>22</v>
      </c>
      <c r="L522" s="193"/>
      <c r="M522" s="193"/>
      <c r="N522" s="193"/>
      <c r="O522" s="193"/>
      <c r="P522" s="193"/>
      <c r="Q522" s="193"/>
      <c r="R522" s="194"/>
      <c r="S522" s="76"/>
      <c r="T522" s="76"/>
      <c r="U522" s="76"/>
      <c r="V522" s="76"/>
      <c r="W522" s="76"/>
      <c r="X522" s="76"/>
      <c r="Y522" s="76"/>
      <c r="Z522" s="76"/>
      <c r="AA522" s="76"/>
      <c r="AB522" s="76"/>
      <c r="AC522" s="76"/>
    </row>
    <row r="523" spans="1:29" ht="20.100000000000001" customHeight="1">
      <c r="A523" s="100"/>
      <c r="B523" s="6" t="s">
        <v>70</v>
      </c>
      <c r="C523" s="6" t="s">
        <v>86</v>
      </c>
      <c r="D523" s="77">
        <f t="shared" si="8"/>
        <v>6</v>
      </c>
      <c r="E523" s="79">
        <v>1</v>
      </c>
      <c r="F523" s="95">
        <v>0</v>
      </c>
      <c r="G523" s="78">
        <v>0</v>
      </c>
      <c r="H523" s="78">
        <v>0</v>
      </c>
      <c r="I523" s="78">
        <v>1</v>
      </c>
      <c r="J523" s="7">
        <v>0</v>
      </c>
      <c r="K523" s="94">
        <v>800</v>
      </c>
      <c r="L523" s="94">
        <v>700</v>
      </c>
      <c r="M523" s="94">
        <v>600</v>
      </c>
      <c r="N523" s="94">
        <v>500</v>
      </c>
      <c r="O523" s="72">
        <v>400</v>
      </c>
      <c r="P523" s="72">
        <v>300</v>
      </c>
      <c r="Q523" s="72">
        <v>200</v>
      </c>
      <c r="R523" s="72">
        <v>100</v>
      </c>
      <c r="S523" s="76"/>
      <c r="T523" s="76"/>
      <c r="U523" s="76"/>
      <c r="V523" s="76"/>
      <c r="W523" s="76"/>
      <c r="X523" s="76"/>
      <c r="Y523" s="76"/>
      <c r="Z523" s="76"/>
      <c r="AA523" s="76"/>
      <c r="AB523" s="76"/>
      <c r="AC523" s="76"/>
    </row>
    <row r="524" spans="1:29" ht="20.100000000000001" customHeight="1">
      <c r="A524" s="100"/>
      <c r="B524" s="6" t="s">
        <v>71</v>
      </c>
      <c r="C524" s="6" t="s">
        <v>87</v>
      </c>
      <c r="D524" s="77">
        <f t="shared" si="8"/>
        <v>4</v>
      </c>
      <c r="E524" s="78">
        <v>0</v>
      </c>
      <c r="F524" s="96">
        <v>1</v>
      </c>
      <c r="G524" s="78">
        <v>0</v>
      </c>
      <c r="H524" s="78">
        <v>0</v>
      </c>
      <c r="I524" s="78">
        <v>0</v>
      </c>
      <c r="J524" s="7">
        <v>0</v>
      </c>
      <c r="K524" s="74">
        <v>5098</v>
      </c>
      <c r="L524" s="74">
        <v>5018</v>
      </c>
      <c r="M524" s="74">
        <v>5090</v>
      </c>
      <c r="N524" s="74">
        <v>5010</v>
      </c>
      <c r="O524" s="74">
        <v>5030</v>
      </c>
      <c r="P524" s="74">
        <v>5028</v>
      </c>
      <c r="Q524" s="74">
        <v>5008</v>
      </c>
      <c r="R524" s="74" t="str">
        <f>J5</f>
        <v>5000</v>
      </c>
      <c r="S524" s="76"/>
      <c r="T524" s="76"/>
      <c r="U524" s="76"/>
      <c r="V524" s="76"/>
      <c r="W524" s="76"/>
      <c r="X524" s="76"/>
      <c r="Y524" s="76"/>
      <c r="Z524" s="76"/>
      <c r="AA524" s="76"/>
      <c r="AB524" s="76"/>
      <c r="AC524" s="76"/>
    </row>
    <row r="525" spans="1:29" ht="20.100000000000001" customHeight="1">
      <c r="A525" s="100"/>
      <c r="B525" s="7" t="s">
        <v>75</v>
      </c>
      <c r="C525" s="6" t="s">
        <v>88</v>
      </c>
      <c r="D525" s="77">
        <f t="shared" si="8"/>
        <v>3.5</v>
      </c>
      <c r="E525" s="78">
        <v>0</v>
      </c>
      <c r="F525" s="95">
        <v>0</v>
      </c>
      <c r="G525" s="78">
        <v>1</v>
      </c>
      <c r="H525" s="78">
        <v>0</v>
      </c>
      <c r="I525" s="78">
        <v>0</v>
      </c>
      <c r="J525" s="7">
        <v>1</v>
      </c>
      <c r="K525" s="67"/>
      <c r="L525" s="76"/>
      <c r="M525" s="76"/>
      <c r="N525" s="76"/>
      <c r="O525" s="76"/>
      <c r="P525" s="76"/>
      <c r="Q525" s="76"/>
      <c r="R525" s="76"/>
      <c r="S525" s="76"/>
      <c r="T525" s="76"/>
      <c r="U525" s="76"/>
      <c r="V525" s="76"/>
      <c r="W525" s="76"/>
      <c r="X525" s="76"/>
      <c r="Y525" s="76"/>
      <c r="Z525" s="76"/>
      <c r="AA525" s="76"/>
      <c r="AB525" s="76"/>
      <c r="AC525" s="76"/>
    </row>
    <row r="526" spans="1:29" ht="20.100000000000001" customHeight="1">
      <c r="A526" s="100"/>
      <c r="B526" s="7" t="s">
        <v>15</v>
      </c>
      <c r="C526" s="6" t="s">
        <v>101</v>
      </c>
      <c r="D526" s="77">
        <f t="shared" si="8"/>
        <v>90</v>
      </c>
      <c r="E526" s="78">
        <v>18</v>
      </c>
      <c r="F526" s="78">
        <v>0</v>
      </c>
      <c r="G526" s="78">
        <v>0</v>
      </c>
      <c r="H526" s="78">
        <v>0</v>
      </c>
      <c r="I526" s="78">
        <v>0</v>
      </c>
      <c r="J526" s="7">
        <v>0</v>
      </c>
      <c r="K526" s="67"/>
      <c r="L526" s="76"/>
      <c r="M526" s="76"/>
      <c r="N526" s="76"/>
      <c r="O526" s="76"/>
      <c r="P526" s="76"/>
      <c r="Q526" s="76"/>
      <c r="R526" s="76"/>
      <c r="S526" s="76"/>
      <c r="T526" s="76"/>
      <c r="U526" s="76"/>
      <c r="V526" s="76"/>
      <c r="W526" s="76"/>
      <c r="X526" s="76"/>
      <c r="Y526" s="76"/>
      <c r="Z526" s="76"/>
      <c r="AA526" s="76"/>
      <c r="AB526" s="76"/>
      <c r="AC526" s="76"/>
    </row>
    <row r="527" spans="1:29" ht="20.100000000000001" customHeight="1">
      <c r="A527" s="100"/>
      <c r="B527" s="7" t="s">
        <v>76</v>
      </c>
      <c r="C527" s="6" t="s">
        <v>89</v>
      </c>
      <c r="D527" s="77">
        <f t="shared" si="8"/>
        <v>3</v>
      </c>
      <c r="E527" s="78">
        <v>0</v>
      </c>
      <c r="F527" s="78">
        <v>0</v>
      </c>
      <c r="G527" s="78">
        <v>1</v>
      </c>
      <c r="H527" s="78">
        <v>0</v>
      </c>
      <c r="I527" s="78">
        <v>0</v>
      </c>
      <c r="J527" s="7">
        <v>0</v>
      </c>
      <c r="K527" s="67"/>
      <c r="L527" s="76"/>
      <c r="M527" s="76"/>
      <c r="N527" s="76"/>
      <c r="O527" s="76"/>
      <c r="P527" s="76"/>
      <c r="Q527" s="76"/>
      <c r="R527" s="76"/>
      <c r="S527" s="76"/>
      <c r="T527" s="76"/>
      <c r="U527" s="76"/>
      <c r="V527" s="76"/>
      <c r="W527" s="76"/>
      <c r="X527" s="76"/>
      <c r="Y527" s="76"/>
      <c r="Z527" s="76"/>
      <c r="AA527" s="76"/>
      <c r="AB527" s="76"/>
      <c r="AC527" s="76"/>
    </row>
    <row r="528" spans="1:29" ht="20.100000000000001" customHeight="1">
      <c r="A528" s="100"/>
      <c r="B528" s="7" t="s">
        <v>16</v>
      </c>
      <c r="C528" s="6" t="s">
        <v>90</v>
      </c>
      <c r="D528" s="77">
        <f t="shared" si="8"/>
        <v>0.5</v>
      </c>
      <c r="E528" s="79">
        <v>0</v>
      </c>
      <c r="F528" s="79">
        <v>0</v>
      </c>
      <c r="G528" s="79">
        <v>0</v>
      </c>
      <c r="H528" s="79">
        <v>0</v>
      </c>
      <c r="I528" s="79">
        <v>0</v>
      </c>
      <c r="J528" s="7">
        <v>1</v>
      </c>
      <c r="K528" s="67"/>
      <c r="L528" s="76"/>
      <c r="M528" s="73"/>
      <c r="N528" s="76"/>
      <c r="O528" s="76"/>
      <c r="P528" s="76"/>
      <c r="Q528" s="76"/>
      <c r="R528" s="76"/>
      <c r="S528" s="76"/>
      <c r="T528" s="76"/>
      <c r="U528" s="73"/>
      <c r="V528" s="73"/>
      <c r="W528" s="76"/>
      <c r="X528" s="76"/>
      <c r="Y528" s="76"/>
      <c r="Z528" s="76"/>
      <c r="AA528" s="76"/>
      <c r="AB528" s="76"/>
      <c r="AC528" s="76"/>
    </row>
    <row r="529" spans="1:29" ht="20.100000000000001" customHeight="1">
      <c r="A529" s="100"/>
      <c r="B529" s="7" t="s">
        <v>77</v>
      </c>
      <c r="C529" s="6" t="s">
        <v>91</v>
      </c>
      <c r="D529" s="77">
        <f t="shared" si="8"/>
        <v>2</v>
      </c>
      <c r="E529" s="79">
        <v>0</v>
      </c>
      <c r="F529" s="79">
        <v>0</v>
      </c>
      <c r="G529" s="79">
        <v>0</v>
      </c>
      <c r="H529" s="79">
        <v>1</v>
      </c>
      <c r="I529" s="78">
        <v>0</v>
      </c>
      <c r="J529" s="7">
        <v>0</v>
      </c>
      <c r="K529" s="67"/>
      <c r="L529" s="76"/>
      <c r="M529" s="76"/>
      <c r="N529" s="76"/>
      <c r="O529" s="76"/>
      <c r="P529" s="76"/>
      <c r="Q529" s="76"/>
      <c r="R529" s="76"/>
      <c r="S529" s="76"/>
      <c r="T529" s="76"/>
      <c r="U529" s="76"/>
      <c r="V529" s="76"/>
      <c r="W529" s="76"/>
      <c r="X529" s="76"/>
      <c r="Y529" s="76"/>
      <c r="Z529" s="76"/>
      <c r="AA529" s="76"/>
      <c r="AB529" s="76"/>
      <c r="AC529" s="76"/>
    </row>
    <row r="530" spans="1:29" ht="20.100000000000001" customHeight="1">
      <c r="A530" s="100"/>
      <c r="B530" s="6" t="s">
        <v>78</v>
      </c>
      <c r="C530" s="6" t="s">
        <v>84</v>
      </c>
      <c r="D530" s="77">
        <f t="shared" si="8"/>
        <v>5</v>
      </c>
      <c r="E530" s="79">
        <v>1</v>
      </c>
      <c r="F530" s="95">
        <v>0</v>
      </c>
      <c r="G530" s="78">
        <v>0</v>
      </c>
      <c r="H530" s="78">
        <v>0</v>
      </c>
      <c r="I530" s="78">
        <v>0</v>
      </c>
      <c r="J530" s="7">
        <v>0</v>
      </c>
      <c r="K530" s="67"/>
      <c r="L530" s="76"/>
      <c r="M530" s="76"/>
      <c r="N530" s="76"/>
      <c r="O530" s="76"/>
      <c r="P530" s="76"/>
      <c r="Q530" s="76"/>
      <c r="R530" s="76"/>
      <c r="S530" s="76"/>
      <c r="T530" s="76"/>
      <c r="U530" s="76"/>
      <c r="V530" s="76"/>
      <c r="W530" s="76"/>
      <c r="X530" s="76"/>
      <c r="Y530" s="76"/>
      <c r="Z530" s="76"/>
      <c r="AA530" s="76"/>
      <c r="AB530" s="76"/>
      <c r="AC530" s="76"/>
    </row>
    <row r="531" spans="1:29" ht="20.100000000000001" customHeight="1">
      <c r="A531" s="100"/>
      <c r="B531" s="7" t="s">
        <v>80</v>
      </c>
      <c r="C531" s="6" t="s">
        <v>89</v>
      </c>
      <c r="D531" s="77">
        <f t="shared" si="8"/>
        <v>3</v>
      </c>
      <c r="E531" s="78">
        <v>0</v>
      </c>
      <c r="F531" s="78">
        <v>0</v>
      </c>
      <c r="G531" s="78">
        <v>1</v>
      </c>
      <c r="H531" s="78">
        <v>0</v>
      </c>
      <c r="I531" s="78">
        <v>0</v>
      </c>
      <c r="J531" s="7">
        <v>0</v>
      </c>
      <c r="K531" s="67"/>
      <c r="L531" s="76"/>
      <c r="M531" s="76"/>
      <c r="N531" s="76"/>
      <c r="O531" s="76"/>
      <c r="P531" s="76"/>
      <c r="Q531" s="76"/>
      <c r="R531" s="76"/>
      <c r="S531" s="76"/>
      <c r="T531" s="76"/>
      <c r="U531" s="76"/>
      <c r="V531" s="76"/>
      <c r="W531" s="76"/>
      <c r="X531" s="76"/>
      <c r="Y531" s="76"/>
      <c r="Z531" s="76"/>
      <c r="AA531" s="76"/>
      <c r="AB531" s="76"/>
      <c r="AC531" s="76"/>
    </row>
    <row r="532" spans="1:29" ht="20.100000000000001" customHeight="1">
      <c r="A532" s="80"/>
      <c r="B532" s="81"/>
      <c r="C532" s="82"/>
      <c r="D532" s="82"/>
      <c r="E532" s="83"/>
      <c r="F532" s="83"/>
      <c r="G532" s="83"/>
      <c r="H532" s="83"/>
      <c r="I532" s="83"/>
      <c r="J532" s="83"/>
      <c r="K532" s="73"/>
      <c r="L532" s="73"/>
      <c r="M532" s="73"/>
      <c r="N532" s="73"/>
      <c r="O532" s="73"/>
      <c r="P532" s="73"/>
      <c r="Q532" s="73"/>
      <c r="R532" s="73"/>
      <c r="S532" s="73"/>
      <c r="T532" s="73"/>
      <c r="U532" s="73"/>
      <c r="V532" s="73"/>
      <c r="W532" s="73"/>
      <c r="X532" s="73"/>
      <c r="Y532" s="73"/>
      <c r="Z532" s="73"/>
      <c r="AA532" s="73"/>
      <c r="AB532" s="73"/>
      <c r="AC532" s="73"/>
    </row>
    <row r="533" spans="1:29" ht="20.100000000000001" customHeight="1">
      <c r="A533" s="100" t="s">
        <v>29</v>
      </c>
      <c r="B533" s="6" t="s">
        <v>68</v>
      </c>
      <c r="C533" s="6" t="s">
        <v>92</v>
      </c>
      <c r="D533" s="77">
        <f xml:space="preserve"> SUM(E533*$E$519,F533*$F$519,G533*$G$519,H533*$H$519,I533*$I$519,J533*$J$519)</f>
        <v>0</v>
      </c>
      <c r="E533" s="79">
        <v>0</v>
      </c>
      <c r="F533" s="79">
        <v>0</v>
      </c>
      <c r="G533" s="79">
        <v>0</v>
      </c>
      <c r="H533" s="79">
        <v>0</v>
      </c>
      <c r="I533" s="79">
        <v>0</v>
      </c>
      <c r="J533" s="79">
        <v>0</v>
      </c>
      <c r="K533" s="73"/>
      <c r="L533" s="73"/>
      <c r="M533" s="73"/>
      <c r="N533" s="73"/>
      <c r="O533" s="73"/>
      <c r="P533" s="73"/>
      <c r="Q533" s="73"/>
      <c r="R533" s="73"/>
      <c r="S533" s="73"/>
      <c r="T533" s="73"/>
      <c r="U533" s="73"/>
      <c r="V533" s="73"/>
      <c r="W533" s="73"/>
      <c r="X533" s="73"/>
      <c r="Y533" s="76"/>
      <c r="Z533" s="73"/>
      <c r="AA533" s="76"/>
      <c r="AB533" s="73"/>
      <c r="AC533" s="76"/>
    </row>
    <row r="534" spans="1:29" ht="20.100000000000001" customHeight="1">
      <c r="A534" s="100"/>
      <c r="B534" s="6" t="s">
        <v>69</v>
      </c>
      <c r="C534" s="6" t="s">
        <v>93</v>
      </c>
      <c r="D534" s="77">
        <f t="shared" ref="D534:D543" si="9" xml:space="preserve"> SUM(E534*$E$519,F534*$F$519,G534*$G$519,H534*$H$519,I534*$I$519,J534*$J$519)</f>
        <v>0</v>
      </c>
      <c r="E534" s="79">
        <v>0</v>
      </c>
      <c r="F534" s="79">
        <v>0</v>
      </c>
      <c r="G534" s="79">
        <v>0</v>
      </c>
      <c r="H534" s="79">
        <v>0</v>
      </c>
      <c r="I534" s="79">
        <v>0</v>
      </c>
      <c r="J534" s="79">
        <v>0</v>
      </c>
      <c r="K534" s="73"/>
      <c r="L534" s="73"/>
      <c r="M534" s="73"/>
      <c r="N534" s="73"/>
      <c r="O534" s="73"/>
      <c r="P534" s="73"/>
      <c r="Q534" s="73"/>
      <c r="R534" s="73"/>
      <c r="S534" s="73"/>
      <c r="T534" s="73"/>
      <c r="U534" s="73"/>
      <c r="V534" s="73"/>
      <c r="W534" s="73"/>
      <c r="X534" s="73"/>
      <c r="Y534" s="76"/>
      <c r="Z534" s="73"/>
      <c r="AA534" s="76"/>
      <c r="AB534" s="73"/>
      <c r="AC534" s="76"/>
    </row>
    <row r="535" spans="1:29" ht="20.100000000000001" customHeight="1">
      <c r="A535" s="100"/>
      <c r="B535" s="6" t="s">
        <v>70</v>
      </c>
      <c r="C535" s="6" t="s">
        <v>30</v>
      </c>
      <c r="D535" s="77">
        <f t="shared" si="9"/>
        <v>0</v>
      </c>
      <c r="E535" s="79">
        <v>0</v>
      </c>
      <c r="F535" s="79">
        <v>0</v>
      </c>
      <c r="G535" s="79">
        <v>0</v>
      </c>
      <c r="H535" s="79">
        <v>0</v>
      </c>
      <c r="I535" s="79">
        <v>0</v>
      </c>
      <c r="J535" s="79">
        <v>0</v>
      </c>
      <c r="K535" s="73"/>
      <c r="L535" s="73"/>
      <c r="M535" s="73"/>
      <c r="N535" s="73"/>
      <c r="O535" s="73"/>
      <c r="P535" s="73"/>
      <c r="Q535" s="73"/>
      <c r="R535" s="73"/>
      <c r="S535" s="73"/>
      <c r="T535" s="73"/>
      <c r="U535" s="73"/>
      <c r="V535" s="73"/>
      <c r="W535" s="73"/>
      <c r="X535" s="73"/>
      <c r="Y535" s="76"/>
      <c r="Z535" s="73"/>
      <c r="AA535" s="76"/>
      <c r="AB535" s="73"/>
      <c r="AC535" s="76"/>
    </row>
    <row r="536" spans="1:29" ht="20.100000000000001" customHeight="1">
      <c r="A536" s="100"/>
      <c r="B536" s="6" t="s">
        <v>71</v>
      </c>
      <c r="C536" s="6" t="s">
        <v>94</v>
      </c>
      <c r="D536" s="77">
        <f t="shared" si="9"/>
        <v>0</v>
      </c>
      <c r="E536" s="79">
        <v>0</v>
      </c>
      <c r="F536" s="79">
        <v>0</v>
      </c>
      <c r="G536" s="79">
        <v>0</v>
      </c>
      <c r="H536" s="79">
        <v>0</v>
      </c>
      <c r="I536" s="79">
        <v>0</v>
      </c>
      <c r="J536" s="79">
        <v>0</v>
      </c>
      <c r="K536" s="73"/>
      <c r="L536" s="73"/>
      <c r="M536" s="73"/>
      <c r="N536" s="73"/>
      <c r="O536" s="73"/>
      <c r="P536" s="73"/>
      <c r="Q536" s="73"/>
      <c r="R536" s="73"/>
      <c r="S536" s="73"/>
      <c r="T536" s="73"/>
      <c r="U536" s="73"/>
      <c r="V536" s="73"/>
      <c r="W536" s="73"/>
      <c r="X536" s="73"/>
      <c r="Y536" s="76"/>
      <c r="Z536" s="73"/>
      <c r="AA536" s="73"/>
      <c r="AB536" s="73"/>
      <c r="AC536" s="76"/>
    </row>
    <row r="537" spans="1:29" ht="20.100000000000001" customHeight="1">
      <c r="A537" s="100"/>
      <c r="B537" s="7" t="s">
        <v>75</v>
      </c>
      <c r="C537" s="6" t="s">
        <v>95</v>
      </c>
      <c r="D537" s="77">
        <f t="shared" si="9"/>
        <v>0</v>
      </c>
      <c r="E537" s="79">
        <v>0</v>
      </c>
      <c r="F537" s="79">
        <v>0</v>
      </c>
      <c r="G537" s="79">
        <v>0</v>
      </c>
      <c r="H537" s="79">
        <v>0</v>
      </c>
      <c r="I537" s="79">
        <v>0</v>
      </c>
      <c r="J537" s="79">
        <v>0</v>
      </c>
      <c r="K537" s="73"/>
      <c r="L537" s="73"/>
      <c r="M537" s="73"/>
      <c r="N537" s="73"/>
      <c r="O537" s="73"/>
      <c r="P537" s="73"/>
      <c r="Q537" s="73"/>
      <c r="R537" s="73"/>
      <c r="S537" s="73"/>
      <c r="T537" s="73"/>
      <c r="U537" s="73"/>
      <c r="V537" s="73"/>
      <c r="W537" s="73"/>
      <c r="X537" s="73"/>
      <c r="Y537" s="76"/>
      <c r="Z537" s="73"/>
      <c r="AA537" s="76"/>
      <c r="AB537" s="73"/>
      <c r="AC537" s="76"/>
    </row>
    <row r="538" spans="1:29" ht="20.100000000000001" customHeight="1">
      <c r="A538" s="100"/>
      <c r="B538" s="7" t="s">
        <v>15</v>
      </c>
      <c r="C538" s="6" t="s">
        <v>96</v>
      </c>
      <c r="D538" s="77">
        <f t="shared" si="9"/>
        <v>0</v>
      </c>
      <c r="E538" s="79">
        <v>0</v>
      </c>
      <c r="F538" s="79">
        <v>0</v>
      </c>
      <c r="G538" s="79">
        <v>0</v>
      </c>
      <c r="H538" s="79">
        <v>0</v>
      </c>
      <c r="I538" s="79">
        <v>0</v>
      </c>
      <c r="J538" s="79">
        <v>0</v>
      </c>
      <c r="K538" s="73"/>
      <c r="L538" s="73"/>
      <c r="M538" s="73"/>
      <c r="N538" s="73"/>
      <c r="O538" s="73"/>
      <c r="P538" s="73"/>
      <c r="Q538" s="73"/>
      <c r="R538" s="73"/>
      <c r="S538" s="73"/>
      <c r="T538" s="73"/>
      <c r="U538" s="73"/>
      <c r="V538" s="73"/>
      <c r="W538" s="73"/>
      <c r="X538" s="73"/>
      <c r="Y538" s="76"/>
      <c r="Z538" s="73"/>
      <c r="AA538" s="76"/>
      <c r="AB538" s="73"/>
      <c r="AC538" s="76"/>
    </row>
    <row r="539" spans="1:29" ht="20.100000000000001" customHeight="1">
      <c r="A539" s="100"/>
      <c r="B539" s="7" t="s">
        <v>76</v>
      </c>
      <c r="C539" s="6" t="s">
        <v>97</v>
      </c>
      <c r="D539" s="77">
        <f t="shared" si="9"/>
        <v>0</v>
      </c>
      <c r="E539" s="79">
        <v>0</v>
      </c>
      <c r="F539" s="79">
        <v>0</v>
      </c>
      <c r="G539" s="79">
        <v>0</v>
      </c>
      <c r="H539" s="79">
        <v>0</v>
      </c>
      <c r="I539" s="79">
        <v>0</v>
      </c>
      <c r="J539" s="79">
        <v>0</v>
      </c>
      <c r="K539" s="73"/>
      <c r="L539" s="73"/>
      <c r="M539" s="73"/>
      <c r="N539" s="73"/>
      <c r="O539" s="73"/>
      <c r="P539" s="73"/>
      <c r="Q539" s="73"/>
      <c r="R539" s="73"/>
      <c r="S539" s="73"/>
      <c r="T539" s="73"/>
      <c r="U539" s="73"/>
      <c r="V539" s="73"/>
      <c r="W539" s="73"/>
      <c r="X539" s="73"/>
      <c r="Y539" s="76"/>
      <c r="Z539" s="73"/>
      <c r="AA539" s="76"/>
      <c r="AB539" s="73"/>
      <c r="AC539" s="73"/>
    </row>
    <row r="540" spans="1:29" ht="20.100000000000001" customHeight="1">
      <c r="A540" s="100"/>
      <c r="B540" s="7" t="s">
        <v>16</v>
      </c>
      <c r="C540" s="6" t="s">
        <v>98</v>
      </c>
      <c r="D540" s="77">
        <f t="shared" si="9"/>
        <v>0</v>
      </c>
      <c r="E540" s="79">
        <v>0</v>
      </c>
      <c r="F540" s="79">
        <v>0</v>
      </c>
      <c r="G540" s="79">
        <v>0</v>
      </c>
      <c r="H540" s="79">
        <v>0</v>
      </c>
      <c r="I540" s="79">
        <v>0</v>
      </c>
      <c r="J540" s="79">
        <v>0</v>
      </c>
      <c r="K540" s="73"/>
      <c r="L540" s="73"/>
      <c r="M540" s="73"/>
      <c r="N540" s="73"/>
      <c r="O540" s="73"/>
      <c r="P540" s="73"/>
      <c r="Q540" s="73"/>
      <c r="R540" s="73"/>
      <c r="S540" s="73"/>
      <c r="T540" s="73"/>
      <c r="U540" s="73"/>
      <c r="V540" s="73"/>
      <c r="W540" s="73"/>
      <c r="X540" s="73"/>
      <c r="Y540" s="73"/>
      <c r="Z540" s="73"/>
      <c r="AA540" s="76"/>
      <c r="AB540" s="73"/>
      <c r="AC540" s="76"/>
    </row>
    <row r="541" spans="1:29" ht="20.100000000000001" customHeight="1">
      <c r="A541" s="100"/>
      <c r="B541" s="7" t="s">
        <v>77</v>
      </c>
      <c r="C541" s="6" t="s">
        <v>99</v>
      </c>
      <c r="D541" s="77">
        <f t="shared" si="9"/>
        <v>0</v>
      </c>
      <c r="E541" s="79">
        <v>0</v>
      </c>
      <c r="F541" s="79">
        <v>0</v>
      </c>
      <c r="G541" s="79">
        <v>0</v>
      </c>
      <c r="H541" s="79">
        <v>0</v>
      </c>
      <c r="I541" s="79">
        <v>0</v>
      </c>
      <c r="J541" s="79">
        <v>0</v>
      </c>
      <c r="K541" s="73"/>
      <c r="L541" s="73"/>
      <c r="M541" s="73"/>
      <c r="N541" s="73"/>
      <c r="O541" s="73"/>
      <c r="P541" s="73"/>
      <c r="Q541" s="73"/>
      <c r="R541" s="73"/>
      <c r="S541" s="73"/>
      <c r="T541" s="73"/>
      <c r="U541" s="73"/>
      <c r="V541" s="73"/>
      <c r="W541" s="73"/>
      <c r="X541" s="73"/>
      <c r="Y541" s="73"/>
      <c r="Z541" s="73"/>
      <c r="AA541" s="76"/>
      <c r="AB541" s="73"/>
      <c r="AC541" s="76"/>
    </row>
    <row r="542" spans="1:29" ht="20.100000000000001" customHeight="1">
      <c r="A542" s="100"/>
      <c r="B542" s="6" t="s">
        <v>78</v>
      </c>
      <c r="C542" s="6" t="s">
        <v>100</v>
      </c>
      <c r="D542" s="77">
        <f t="shared" si="9"/>
        <v>0</v>
      </c>
      <c r="E542" s="79">
        <v>0</v>
      </c>
      <c r="F542" s="79">
        <v>0</v>
      </c>
      <c r="G542" s="79">
        <v>0</v>
      </c>
      <c r="H542" s="79">
        <v>0</v>
      </c>
      <c r="I542" s="79">
        <v>0</v>
      </c>
      <c r="J542" s="79">
        <v>0</v>
      </c>
      <c r="K542" s="73"/>
      <c r="L542" s="73"/>
      <c r="M542" s="73"/>
      <c r="N542" s="73"/>
      <c r="O542" s="73"/>
      <c r="P542" s="73"/>
      <c r="Q542" s="73"/>
      <c r="R542" s="73"/>
      <c r="S542" s="73"/>
      <c r="T542" s="73"/>
      <c r="U542" s="73"/>
      <c r="V542" s="73"/>
      <c r="W542" s="73"/>
      <c r="X542" s="73"/>
      <c r="Y542" s="73"/>
      <c r="Z542" s="73"/>
      <c r="AA542" s="76"/>
      <c r="AB542" s="73"/>
      <c r="AC542" s="76"/>
    </row>
    <row r="543" spans="1:29" ht="20.100000000000001" customHeight="1">
      <c r="A543" s="100"/>
      <c r="B543" s="7" t="s">
        <v>80</v>
      </c>
      <c r="C543" s="6" t="s">
        <v>31</v>
      </c>
      <c r="D543" s="77">
        <f t="shared" si="9"/>
        <v>0</v>
      </c>
      <c r="E543" s="79">
        <v>0</v>
      </c>
      <c r="F543" s="79">
        <v>0</v>
      </c>
      <c r="G543" s="79">
        <v>0</v>
      </c>
      <c r="H543" s="79">
        <v>0</v>
      </c>
      <c r="I543" s="79">
        <v>0</v>
      </c>
      <c r="J543" s="79">
        <v>0</v>
      </c>
      <c r="K543" s="73"/>
      <c r="L543" s="73"/>
      <c r="M543" s="73"/>
      <c r="N543" s="73"/>
      <c r="O543" s="73"/>
      <c r="P543" s="73"/>
      <c r="Q543" s="73"/>
      <c r="R543" s="73"/>
      <c r="S543" s="73"/>
      <c r="T543" s="73"/>
      <c r="U543" s="73"/>
      <c r="V543" s="73"/>
      <c r="W543" s="73"/>
      <c r="X543" s="73"/>
      <c r="Y543" s="73"/>
      <c r="Z543" s="73"/>
      <c r="AA543" s="76"/>
      <c r="AB543" s="73"/>
      <c r="AC543" s="76"/>
    </row>
    <row r="544" spans="1:29" ht="20.100000000000001" customHeight="1">
      <c r="A544" s="84"/>
      <c r="B544" s="85"/>
      <c r="C544" s="66"/>
      <c r="D544" s="66"/>
      <c r="E544" s="66"/>
      <c r="F544" s="67"/>
      <c r="G544" s="67"/>
      <c r="H544" s="86"/>
    </row>
    <row r="545" spans="1:8" ht="20.100000000000001" customHeight="1">
      <c r="A545" s="84"/>
      <c r="B545" s="85"/>
      <c r="C545" s="66"/>
      <c r="D545" s="66"/>
      <c r="E545" s="66"/>
      <c r="F545" s="67"/>
      <c r="G545" s="67"/>
      <c r="H545" s="86"/>
    </row>
    <row r="546" spans="1:8" ht="20.100000000000001" customHeight="1">
      <c r="A546" s="87" t="s">
        <v>32</v>
      </c>
      <c r="B546" s="88" t="s">
        <v>33</v>
      </c>
      <c r="C546" s="98" t="s">
        <v>34</v>
      </c>
      <c r="D546" s="98"/>
      <c r="E546" s="66"/>
      <c r="F546" s="67"/>
      <c r="G546" s="67"/>
      <c r="H546" s="86"/>
    </row>
    <row r="547" spans="1:8" ht="20.100000000000001" customHeight="1">
      <c r="A547" s="87"/>
      <c r="B547" s="88"/>
      <c r="C547" s="88"/>
      <c r="D547" s="66"/>
      <c r="E547" s="66"/>
      <c r="F547" s="67"/>
      <c r="G547" s="67"/>
      <c r="H547" s="86"/>
    </row>
    <row r="548" spans="1:8" ht="20.100000000000001" customHeight="1">
      <c r="A548" s="87" t="s">
        <v>35</v>
      </c>
      <c r="B548" s="88" t="s">
        <v>36</v>
      </c>
      <c r="C548" s="98" t="s">
        <v>37</v>
      </c>
      <c r="D548" s="98"/>
      <c r="E548" s="67"/>
      <c r="F548" s="67"/>
      <c r="G548" s="86"/>
    </row>
    <row r="549" spans="1:8" ht="20.100000000000001" customHeight="1">
      <c r="A549" s="89">
        <v>1</v>
      </c>
      <c r="B549" s="88" t="s">
        <v>38</v>
      </c>
      <c r="C549" s="98" t="s">
        <v>39</v>
      </c>
      <c r="D549" s="98"/>
      <c r="E549" s="67"/>
      <c r="F549" s="67"/>
      <c r="G549" s="67"/>
    </row>
    <row r="550" spans="1:8" ht="20.100000000000001" customHeight="1">
      <c r="A550" s="89">
        <v>2</v>
      </c>
      <c r="B550" s="88" t="s">
        <v>40</v>
      </c>
      <c r="C550" s="98" t="s">
        <v>41</v>
      </c>
      <c r="D550" s="98"/>
      <c r="E550" s="67"/>
      <c r="F550" s="67"/>
      <c r="G550" s="67"/>
    </row>
    <row r="551" spans="1:8" ht="20.100000000000001" customHeight="1">
      <c r="A551" s="89">
        <v>3</v>
      </c>
      <c r="B551" s="88" t="s">
        <v>42</v>
      </c>
      <c r="C551" s="98" t="s">
        <v>43</v>
      </c>
      <c r="D551" s="98"/>
      <c r="E551" s="67"/>
      <c r="F551" s="67"/>
      <c r="G551" s="67"/>
    </row>
    <row r="552" spans="1:8" ht="20.100000000000001" customHeight="1">
      <c r="A552" s="89">
        <v>4</v>
      </c>
      <c r="B552" s="88" t="s">
        <v>73</v>
      </c>
      <c r="C552" s="98" t="s">
        <v>44</v>
      </c>
      <c r="D552" s="98"/>
      <c r="E552" s="67"/>
      <c r="F552" s="67"/>
      <c r="G552" s="86"/>
    </row>
    <row r="553" spans="1:8" ht="20.100000000000001" customHeight="1">
      <c r="A553" s="89">
        <v>5</v>
      </c>
      <c r="B553" s="88" t="s">
        <v>45</v>
      </c>
      <c r="C553" s="98" t="s">
        <v>46</v>
      </c>
      <c r="D553" s="98"/>
      <c r="E553" s="67"/>
      <c r="F553" s="67"/>
      <c r="G553" s="86"/>
    </row>
    <row r="554" spans="1:8" ht="20.100000000000001" customHeight="1">
      <c r="A554" s="89">
        <v>6</v>
      </c>
      <c r="B554" s="88" t="s">
        <v>47</v>
      </c>
      <c r="C554" s="98" t="s">
        <v>48</v>
      </c>
      <c r="D554" s="98"/>
      <c r="E554" s="67"/>
      <c r="F554" s="67"/>
      <c r="G554" s="86"/>
    </row>
    <row r="555" spans="1:8" ht="20.100000000000001" customHeight="1">
      <c r="A555" s="89">
        <v>7</v>
      </c>
      <c r="B555" s="88" t="s">
        <v>74</v>
      </c>
      <c r="C555" s="98" t="s">
        <v>49</v>
      </c>
      <c r="D555" s="98"/>
      <c r="E555" s="67"/>
      <c r="F555" s="67"/>
      <c r="G555" s="86"/>
    </row>
    <row r="556" spans="1:8" ht="20.100000000000001" customHeight="1">
      <c r="A556" s="90"/>
      <c r="B556" s="66"/>
      <c r="C556" s="66"/>
      <c r="D556" s="66"/>
      <c r="E556" s="66"/>
      <c r="F556" s="67"/>
      <c r="G556" s="67"/>
      <c r="H556" s="86"/>
    </row>
    <row r="557" spans="1:8" ht="20.100000000000001" customHeight="1">
      <c r="A557" s="84"/>
      <c r="B557" s="66"/>
      <c r="C557" s="66"/>
      <c r="D557" s="66"/>
      <c r="E557" s="66"/>
      <c r="F557" s="67"/>
      <c r="G557" s="67"/>
      <c r="H557" s="67"/>
    </row>
    <row r="558" spans="1:8" ht="20.100000000000001" customHeight="1">
      <c r="A558" s="87" t="s">
        <v>32</v>
      </c>
      <c r="B558" s="88" t="s">
        <v>50</v>
      </c>
      <c r="C558" s="98" t="s">
        <v>34</v>
      </c>
      <c r="D558" s="98"/>
      <c r="E558" s="66"/>
      <c r="F558" s="67"/>
      <c r="G558" s="67"/>
      <c r="H558" s="67"/>
    </row>
    <row r="559" spans="1:8" ht="20.100000000000001" customHeight="1">
      <c r="A559" s="87"/>
      <c r="B559" s="88"/>
      <c r="C559" s="88"/>
      <c r="D559" s="66"/>
      <c r="E559" s="66"/>
      <c r="F559" s="67"/>
      <c r="G559" s="67"/>
      <c r="H559" s="67"/>
    </row>
    <row r="560" spans="1:8" ht="20.100000000000001" customHeight="1">
      <c r="A560" s="87" t="s">
        <v>35</v>
      </c>
      <c r="B560" s="88" t="s">
        <v>72</v>
      </c>
      <c r="C560" s="98" t="s">
        <v>51</v>
      </c>
      <c r="D560" s="98"/>
      <c r="E560" s="66"/>
      <c r="F560" s="67"/>
      <c r="G560" s="67"/>
      <c r="H560" s="86"/>
    </row>
    <row r="561" spans="1:8" ht="20.100000000000001" customHeight="1">
      <c r="A561" s="89">
        <v>1</v>
      </c>
      <c r="B561" s="88" t="s">
        <v>52</v>
      </c>
      <c r="C561" s="98" t="s">
        <v>53</v>
      </c>
      <c r="D561" s="98"/>
      <c r="E561" s="66"/>
      <c r="F561" s="67"/>
      <c r="G561" s="67"/>
      <c r="H561" s="86"/>
    </row>
    <row r="562" spans="1:8" ht="20.100000000000001" customHeight="1">
      <c r="A562" s="89">
        <v>2</v>
      </c>
      <c r="B562" s="88" t="s">
        <v>54</v>
      </c>
      <c r="C562" s="98" t="s">
        <v>55</v>
      </c>
      <c r="D562" s="98"/>
      <c r="E562" s="66"/>
      <c r="F562" s="67"/>
      <c r="G562" s="67"/>
      <c r="H562" s="86"/>
    </row>
    <row r="563" spans="1:8" ht="20.100000000000001" customHeight="1">
      <c r="A563" s="89">
        <v>3</v>
      </c>
      <c r="B563" s="88" t="s">
        <v>45</v>
      </c>
      <c r="C563" s="98" t="s">
        <v>56</v>
      </c>
      <c r="D563" s="98"/>
      <c r="E563" s="66"/>
      <c r="F563" s="67"/>
      <c r="G563" s="67"/>
      <c r="H563" s="86"/>
    </row>
    <row r="564" spans="1:8" ht="20.100000000000001" customHeight="1">
      <c r="A564" s="89">
        <v>4</v>
      </c>
      <c r="B564" s="88" t="s">
        <v>47</v>
      </c>
      <c r="C564" s="98" t="s">
        <v>57</v>
      </c>
      <c r="D564" s="98"/>
      <c r="E564" s="66"/>
      <c r="F564" s="67"/>
      <c r="G564" s="67"/>
      <c r="H564" s="86"/>
    </row>
    <row r="565" spans="1:8" ht="20.100000000000001" customHeight="1">
      <c r="A565" s="89">
        <v>5</v>
      </c>
      <c r="B565" s="88" t="s">
        <v>58</v>
      </c>
      <c r="C565" s="98" t="s">
        <v>59</v>
      </c>
      <c r="D565" s="98"/>
      <c r="E565" s="66"/>
      <c r="F565" s="67"/>
      <c r="G565" s="67"/>
      <c r="H565" s="67"/>
    </row>
    <row r="566" spans="1:8" ht="20.100000000000001" customHeight="1">
      <c r="A566" s="89">
        <v>6</v>
      </c>
      <c r="B566" s="88" t="s">
        <v>60</v>
      </c>
      <c r="C566" s="98" t="s">
        <v>61</v>
      </c>
      <c r="D566" s="98"/>
      <c r="E566" s="66"/>
      <c r="F566" s="67"/>
      <c r="G566" s="67"/>
      <c r="H566" s="67"/>
    </row>
    <row r="567" spans="1:8" ht="20.100000000000001" customHeight="1">
      <c r="A567" s="89">
        <v>7</v>
      </c>
      <c r="B567" s="88" t="s">
        <v>62</v>
      </c>
      <c r="C567" s="98" t="s">
        <v>63</v>
      </c>
      <c r="D567" s="98"/>
      <c r="E567" s="66"/>
      <c r="F567" s="67"/>
      <c r="G567" s="67"/>
      <c r="H567" s="67"/>
    </row>
    <row r="568" spans="1:8" ht="20.100000000000001" customHeight="1">
      <c r="A568" s="90"/>
      <c r="B568" s="66"/>
      <c r="C568" s="66"/>
      <c r="D568" s="66"/>
      <c r="E568" s="66"/>
      <c r="F568" s="67"/>
      <c r="G568" s="67"/>
      <c r="H568" s="86"/>
    </row>
    <row r="569" spans="1:8" ht="20.100000000000001" customHeight="1">
      <c r="A569" s="90"/>
      <c r="B569" s="66"/>
      <c r="C569" s="66"/>
      <c r="D569" s="66"/>
      <c r="E569" s="66"/>
      <c r="F569" s="67"/>
      <c r="G569" s="67"/>
      <c r="H569" s="86"/>
    </row>
    <row r="570" spans="1:8" ht="20.100000000000001" customHeight="1">
      <c r="A570" s="90"/>
      <c r="B570" s="66"/>
      <c r="C570" s="66"/>
      <c r="D570" s="66"/>
      <c r="E570" s="66"/>
      <c r="F570" s="67"/>
      <c r="G570" s="67"/>
      <c r="H570" s="86"/>
    </row>
    <row r="571" spans="1:8" ht="20.100000000000001" customHeight="1">
      <c r="A571" s="90"/>
      <c r="B571" s="66"/>
      <c r="C571" s="66"/>
      <c r="D571" s="66"/>
      <c r="E571" s="66"/>
      <c r="F571" s="67"/>
      <c r="G571" s="67"/>
      <c r="H571" s="86"/>
    </row>
    <row r="572" spans="1:8" ht="20.100000000000001" customHeight="1">
      <c r="A572" s="90"/>
      <c r="B572" s="66"/>
      <c r="C572" s="66"/>
      <c r="D572" s="66"/>
      <c r="E572" s="66"/>
      <c r="F572" s="67"/>
      <c r="G572" s="67"/>
      <c r="H572" s="86"/>
    </row>
    <row r="573" spans="1:8" ht="20.100000000000001" customHeight="1">
      <c r="A573" s="68"/>
      <c r="B573" s="66"/>
      <c r="C573" s="66"/>
      <c r="D573" s="66"/>
      <c r="E573" s="66"/>
      <c r="F573" s="67"/>
      <c r="G573" s="67"/>
      <c r="H573" s="67"/>
    </row>
    <row r="574" spans="1:8" ht="20.100000000000001" customHeight="1">
      <c r="A574" s="68"/>
      <c r="B574" s="66"/>
      <c r="C574" s="66"/>
      <c r="D574" s="66"/>
      <c r="E574" s="66"/>
      <c r="F574" s="67"/>
      <c r="G574" s="67"/>
      <c r="H574" s="67"/>
    </row>
    <row r="575" spans="1:8" ht="20.100000000000001" customHeight="1">
      <c r="A575" s="68"/>
      <c r="B575" s="66"/>
      <c r="C575" s="66"/>
      <c r="D575" s="66"/>
      <c r="E575" s="66"/>
      <c r="F575" s="67"/>
      <c r="G575" s="67"/>
      <c r="H575" s="67"/>
    </row>
    <row r="576" spans="1:8" ht="20.100000000000001" customHeight="1">
      <c r="A576" s="68"/>
      <c r="B576" s="66"/>
      <c r="C576" s="66"/>
      <c r="D576" s="66"/>
      <c r="E576" s="66"/>
      <c r="F576" s="67"/>
      <c r="G576" s="67"/>
      <c r="H576" s="86"/>
    </row>
    <row r="577" spans="1:8" ht="20.100000000000001" customHeight="1">
      <c r="A577" s="68"/>
      <c r="B577" s="66"/>
      <c r="C577" s="66"/>
      <c r="D577" s="66"/>
      <c r="E577" s="66"/>
      <c r="F577" s="67"/>
      <c r="G577" s="67"/>
      <c r="H577" s="86"/>
    </row>
    <row r="578" spans="1:8" ht="20.100000000000001" customHeight="1">
      <c r="A578" s="68"/>
      <c r="B578" s="66"/>
      <c r="C578" s="66"/>
      <c r="D578" s="66"/>
      <c r="E578" s="66"/>
      <c r="F578" s="67"/>
      <c r="G578" s="67"/>
      <c r="H578" s="86"/>
    </row>
    <row r="579" spans="1:8" ht="20.100000000000001" customHeight="1">
      <c r="A579" s="68"/>
      <c r="B579" s="66"/>
      <c r="C579" s="66"/>
      <c r="D579" s="66"/>
      <c r="E579" s="66"/>
      <c r="F579" s="67"/>
      <c r="G579" s="67"/>
      <c r="H579" s="86"/>
    </row>
    <row r="580" spans="1:8" ht="20.100000000000001" customHeight="1">
      <c r="A580" s="68"/>
      <c r="B580" s="66"/>
      <c r="C580" s="66"/>
      <c r="D580" s="66"/>
      <c r="E580" s="66"/>
      <c r="F580" s="67"/>
      <c r="G580" s="67"/>
      <c r="H580" s="86"/>
    </row>
    <row r="581" spans="1:8" ht="20.100000000000001" customHeight="1">
      <c r="A581" s="68"/>
      <c r="B581" s="66"/>
      <c r="C581" s="66"/>
      <c r="D581" s="66"/>
      <c r="E581" s="66"/>
      <c r="F581" s="67"/>
      <c r="G581" s="67"/>
      <c r="H581" s="67"/>
    </row>
    <row r="582" spans="1:8" ht="20.100000000000001" customHeight="1">
      <c r="A582" s="68"/>
      <c r="B582" s="66"/>
      <c r="C582" s="66"/>
      <c r="D582" s="66"/>
      <c r="E582" s="66"/>
      <c r="F582" s="67"/>
      <c r="G582" s="67"/>
      <c r="H582" s="67"/>
    </row>
    <row r="583" spans="1:8" ht="20.100000000000001" customHeight="1">
      <c r="A583" s="68"/>
      <c r="B583" s="66"/>
      <c r="C583" s="66"/>
      <c r="D583" s="66"/>
      <c r="E583" s="66"/>
      <c r="F583" s="67"/>
      <c r="G583" s="67"/>
      <c r="H583" s="67"/>
    </row>
    <row r="584" spans="1:8" ht="20.100000000000001" customHeight="1">
      <c r="A584" s="68"/>
      <c r="B584" s="66"/>
      <c r="C584" s="66"/>
      <c r="D584" s="66"/>
      <c r="E584" s="66"/>
      <c r="F584" s="67"/>
      <c r="G584" s="67"/>
      <c r="H584" s="86"/>
    </row>
    <row r="585" spans="1:8" ht="20.100000000000001" customHeight="1">
      <c r="A585" s="68"/>
      <c r="B585" s="66"/>
      <c r="C585" s="66"/>
      <c r="D585" s="66"/>
      <c r="E585" s="66"/>
      <c r="F585" s="67"/>
      <c r="G585" s="67"/>
      <c r="H585" s="86"/>
    </row>
    <row r="586" spans="1:8" ht="20.100000000000001" customHeight="1">
      <c r="A586" s="68"/>
      <c r="B586" s="66"/>
      <c r="C586" s="66"/>
      <c r="D586" s="66"/>
      <c r="E586" s="66"/>
      <c r="F586" s="67"/>
      <c r="G586" s="67"/>
      <c r="H586" s="86"/>
    </row>
    <row r="587" spans="1:8" ht="20.100000000000001" customHeight="1">
      <c r="A587" s="68"/>
      <c r="B587" s="66"/>
      <c r="C587" s="66"/>
      <c r="D587" s="66"/>
      <c r="E587" s="66"/>
      <c r="F587" s="67"/>
      <c r="G587" s="67"/>
      <c r="H587" s="86"/>
    </row>
    <row r="588" spans="1:8" ht="20.100000000000001" customHeight="1">
      <c r="A588" s="68"/>
      <c r="B588" s="66"/>
      <c r="C588" s="66"/>
      <c r="D588" s="66"/>
      <c r="E588" s="66"/>
      <c r="F588" s="67"/>
      <c r="G588" s="67"/>
      <c r="H588" s="86"/>
    </row>
    <row r="589" spans="1:8" ht="20.100000000000001" customHeight="1">
      <c r="A589" s="84"/>
      <c r="B589" s="66"/>
      <c r="C589" s="91"/>
      <c r="D589" s="91"/>
      <c r="E589" s="66"/>
      <c r="F589" s="67"/>
      <c r="G589" s="67"/>
      <c r="H589" s="67"/>
    </row>
    <row r="590" spans="1:8" ht="20.100000000000001" customHeight="1">
      <c r="A590" s="84"/>
      <c r="B590" s="66"/>
      <c r="C590" s="66"/>
      <c r="D590" s="66"/>
      <c r="E590" s="66"/>
      <c r="F590" s="67"/>
      <c r="G590" s="67"/>
      <c r="H590" s="67"/>
    </row>
    <row r="591" spans="1:8" ht="20.100000000000001" customHeight="1">
      <c r="A591" s="84"/>
      <c r="B591" s="66"/>
      <c r="C591" s="66"/>
      <c r="D591" s="66"/>
      <c r="E591" s="66"/>
      <c r="F591" s="67"/>
      <c r="G591" s="67"/>
      <c r="H591" s="67"/>
    </row>
    <row r="592" spans="1:8" ht="20.100000000000001" customHeight="1">
      <c r="A592" s="84"/>
      <c r="B592" s="66"/>
      <c r="C592" s="66"/>
      <c r="D592" s="66"/>
      <c r="E592" s="66"/>
      <c r="F592" s="67"/>
      <c r="G592" s="67"/>
      <c r="H592" s="86"/>
    </row>
    <row r="593" spans="1:8" ht="20.100000000000001" customHeight="1">
      <c r="A593" s="84"/>
      <c r="B593" s="66"/>
      <c r="C593" s="66"/>
      <c r="D593" s="66"/>
      <c r="E593" s="66"/>
      <c r="F593" s="67"/>
      <c r="G593" s="67"/>
      <c r="H593" s="86"/>
    </row>
    <row r="594" spans="1:8" ht="20.100000000000001" customHeight="1">
      <c r="A594" s="84"/>
      <c r="B594" s="66"/>
      <c r="C594" s="66"/>
      <c r="D594" s="66"/>
      <c r="E594" s="66"/>
      <c r="F594" s="67"/>
      <c r="G594" s="67"/>
      <c r="H594" s="86"/>
    </row>
    <row r="595" spans="1:8" ht="20.100000000000001" customHeight="1">
      <c r="A595" s="84"/>
      <c r="B595" s="66"/>
      <c r="C595" s="66"/>
      <c r="D595" s="66"/>
      <c r="E595" s="66"/>
      <c r="F595" s="67"/>
      <c r="G595" s="67"/>
      <c r="H595" s="86"/>
    </row>
    <row r="596" spans="1:8" ht="20.100000000000001" customHeight="1">
      <c r="A596" s="84"/>
      <c r="B596" s="66"/>
      <c r="C596" s="66"/>
      <c r="D596" s="66"/>
      <c r="E596" s="66"/>
      <c r="F596" s="67"/>
      <c r="G596" s="67"/>
      <c r="H596" s="86"/>
    </row>
    <row r="597" spans="1:8" ht="20.100000000000001" customHeight="1">
      <c r="A597" s="90"/>
      <c r="B597" s="66"/>
      <c r="C597" s="66"/>
      <c r="D597" s="66"/>
      <c r="E597" s="66"/>
      <c r="F597" s="67"/>
      <c r="G597" s="67"/>
      <c r="H597" s="67"/>
    </row>
    <row r="598" spans="1:8" ht="20.100000000000001" customHeight="1">
      <c r="A598" s="90"/>
      <c r="B598" s="66"/>
      <c r="C598" s="66"/>
      <c r="D598" s="66"/>
      <c r="E598" s="66"/>
      <c r="F598" s="67"/>
      <c r="G598" s="67"/>
      <c r="H598" s="67"/>
    </row>
    <row r="599" spans="1:8" ht="20.100000000000001" customHeight="1">
      <c r="A599" s="90"/>
      <c r="B599" s="66"/>
      <c r="C599" s="66"/>
      <c r="D599" s="66"/>
      <c r="E599" s="66"/>
      <c r="F599" s="67"/>
      <c r="G599" s="67"/>
      <c r="H599" s="67"/>
    </row>
    <row r="600" spans="1:8" ht="20.100000000000001" customHeight="1">
      <c r="A600" s="90"/>
      <c r="B600" s="66"/>
      <c r="C600" s="66"/>
      <c r="D600" s="66"/>
      <c r="E600" s="66"/>
      <c r="F600" s="67"/>
      <c r="G600" s="67"/>
      <c r="H600" s="86"/>
    </row>
    <row r="601" spans="1:8" ht="20.100000000000001" customHeight="1">
      <c r="A601" s="90"/>
      <c r="B601" s="66"/>
      <c r="C601" s="66"/>
      <c r="D601" s="66"/>
      <c r="E601" s="66"/>
      <c r="F601" s="67"/>
      <c r="G601" s="67"/>
      <c r="H601" s="86"/>
    </row>
    <row r="602" spans="1:8" ht="20.100000000000001" customHeight="1">
      <c r="A602" s="90"/>
      <c r="B602" s="66"/>
      <c r="C602" s="66"/>
      <c r="D602" s="66"/>
      <c r="E602" s="66"/>
      <c r="F602" s="67"/>
      <c r="G602" s="67"/>
      <c r="H602" s="86"/>
    </row>
    <row r="603" spans="1:8" ht="20.100000000000001" customHeight="1">
      <c r="A603" s="90"/>
      <c r="B603" s="66"/>
      <c r="C603" s="66"/>
      <c r="D603" s="66"/>
      <c r="E603" s="66"/>
      <c r="F603" s="67"/>
      <c r="G603" s="67"/>
      <c r="H603" s="86"/>
    </row>
    <row r="604" spans="1:8" ht="20.100000000000001" customHeight="1">
      <c r="A604" s="90"/>
      <c r="B604" s="66"/>
      <c r="C604" s="66"/>
      <c r="D604" s="66"/>
      <c r="E604" s="66"/>
      <c r="F604" s="67"/>
      <c r="G604" s="67"/>
      <c r="H604" s="86"/>
    </row>
    <row r="605" spans="1:8" ht="20.100000000000001" customHeight="1">
      <c r="F605" s="67"/>
      <c r="G605" s="67"/>
    </row>
    <row r="606" spans="1:8" ht="20.100000000000001" customHeight="1">
      <c r="F606" s="67"/>
      <c r="G606" s="67"/>
    </row>
    <row r="607" spans="1:8" ht="20.100000000000001" customHeight="1">
      <c r="F607" s="67"/>
      <c r="G607" s="67"/>
    </row>
    <row r="608" spans="1:8" ht="20.100000000000001" customHeight="1">
      <c r="F608" s="67"/>
      <c r="G608" s="67"/>
    </row>
    <row r="609" spans="6:7" ht="20.100000000000001" customHeight="1">
      <c r="F609" s="67"/>
      <c r="G609" s="67"/>
    </row>
    <row r="610" spans="6:7" ht="20.100000000000001" customHeight="1">
      <c r="F610" s="67"/>
      <c r="G610" s="67"/>
    </row>
    <row r="611" spans="6:7" ht="20.100000000000001" customHeight="1">
      <c r="F611" s="67"/>
      <c r="G611" s="67"/>
    </row>
    <row r="612" spans="6:7" ht="20.100000000000001" customHeight="1">
      <c r="F612" s="67"/>
      <c r="G612" s="67"/>
    </row>
    <row r="613" spans="6:7" ht="20.100000000000001" customHeight="1">
      <c r="F613" s="67"/>
      <c r="G613" s="67"/>
    </row>
    <row r="614" spans="6:7" ht="20.100000000000001" customHeight="1">
      <c r="F614" s="67"/>
      <c r="G614" s="67"/>
    </row>
    <row r="615" spans="6:7" ht="20.100000000000001" customHeight="1">
      <c r="F615" s="67"/>
      <c r="G615" s="67"/>
    </row>
    <row r="616" spans="6:7" ht="20.100000000000001" customHeight="1">
      <c r="F616" s="67"/>
      <c r="G616" s="67"/>
    </row>
    <row r="617" spans="6:7" ht="20.100000000000001" customHeight="1">
      <c r="F617" s="67"/>
      <c r="G617" s="67"/>
    </row>
    <row r="618" spans="6:7" ht="20.100000000000001" customHeight="1">
      <c r="F618" s="67"/>
      <c r="G618" s="67"/>
    </row>
    <row r="619" spans="6:7" ht="20.100000000000001" customHeight="1">
      <c r="F619" s="67"/>
      <c r="G619" s="67"/>
    </row>
    <row r="620" spans="6:7" ht="20.100000000000001" customHeight="1">
      <c r="F620" s="67"/>
      <c r="G620" s="67"/>
    </row>
    <row r="621" spans="6:7" ht="20.100000000000001" customHeight="1">
      <c r="F621" s="67"/>
      <c r="G621" s="67"/>
    </row>
    <row r="622" spans="6:7" ht="20.100000000000001" customHeight="1">
      <c r="F622" s="67"/>
      <c r="G622" s="67"/>
    </row>
    <row r="623" spans="6:7" ht="20.100000000000001" customHeight="1">
      <c r="F623" s="67"/>
      <c r="G623" s="67"/>
    </row>
    <row r="624" spans="6:7" ht="20.100000000000001" customHeight="1">
      <c r="F624" s="67"/>
      <c r="G624" s="67"/>
    </row>
    <row r="625" spans="6:7" ht="20.100000000000001" customHeight="1">
      <c r="F625" s="67"/>
      <c r="G625" s="67"/>
    </row>
    <row r="626" spans="6:7" ht="20.100000000000001" customHeight="1">
      <c r="F626" s="67"/>
      <c r="G626" s="67"/>
    </row>
    <row r="627" spans="6:7" ht="20.100000000000001" customHeight="1">
      <c r="F627" s="67"/>
      <c r="G627" s="67"/>
    </row>
    <row r="628" spans="6:7" ht="20.100000000000001" customHeight="1">
      <c r="F628" s="67"/>
      <c r="G628" s="67"/>
    </row>
    <row r="629" spans="6:7" ht="20.100000000000001" customHeight="1">
      <c r="F629" s="67"/>
      <c r="G629" s="67"/>
    </row>
    <row r="630" spans="6:7" ht="20.100000000000001" customHeight="1">
      <c r="F630" s="67"/>
      <c r="G630" s="67"/>
    </row>
    <row r="631" spans="6:7" ht="20.100000000000001" customHeight="1">
      <c r="F631" s="67"/>
      <c r="G631" s="67"/>
    </row>
    <row r="632" spans="6:7" ht="20.100000000000001" customHeight="1">
      <c r="F632" s="67"/>
      <c r="G632" s="67"/>
    </row>
    <row r="633" spans="6:7" ht="20.100000000000001" customHeight="1">
      <c r="F633" s="67"/>
      <c r="G633" s="67"/>
    </row>
    <row r="634" spans="6:7" ht="20.100000000000001" customHeight="1">
      <c r="F634" s="67"/>
      <c r="G634" s="67"/>
    </row>
    <row r="635" spans="6:7" ht="20.100000000000001" customHeight="1">
      <c r="F635" s="67"/>
      <c r="G635" s="67"/>
    </row>
    <row r="636" spans="6:7" ht="20.100000000000001" customHeight="1">
      <c r="F636" s="67"/>
      <c r="G636" s="67"/>
    </row>
    <row r="637" spans="6:7" ht="20.100000000000001" customHeight="1">
      <c r="F637" s="67"/>
      <c r="G637" s="67"/>
    </row>
    <row r="638" spans="6:7" ht="20.100000000000001" customHeight="1">
      <c r="F638" s="67"/>
      <c r="G638" s="67"/>
    </row>
    <row r="639" spans="6:7" ht="20.100000000000001" customHeight="1">
      <c r="F639" s="67"/>
      <c r="G639" s="67"/>
    </row>
    <row r="640" spans="6:7" ht="20.100000000000001" customHeight="1">
      <c r="F640" s="67"/>
      <c r="G640" s="67"/>
    </row>
    <row r="641" spans="6:7" ht="20.100000000000001" customHeight="1">
      <c r="F641" s="67"/>
      <c r="G641" s="67"/>
    </row>
    <row r="642" spans="6:7" ht="20.100000000000001" customHeight="1">
      <c r="F642" s="67"/>
      <c r="G642" s="67"/>
    </row>
    <row r="643" spans="6:7" ht="20.100000000000001" customHeight="1">
      <c r="F643" s="67"/>
      <c r="G643" s="67"/>
    </row>
    <row r="644" spans="6:7" ht="20.100000000000001" customHeight="1">
      <c r="F644" s="67"/>
      <c r="G644" s="67"/>
    </row>
    <row r="645" spans="6:7" ht="20.100000000000001" customHeight="1">
      <c r="F645" s="67"/>
      <c r="G645" s="67"/>
    </row>
    <row r="646" spans="6:7" ht="20.100000000000001" customHeight="1">
      <c r="F646" s="67"/>
      <c r="G646" s="67"/>
    </row>
    <row r="647" spans="6:7" ht="20.100000000000001" customHeight="1">
      <c r="F647" s="67"/>
      <c r="G647" s="67"/>
    </row>
    <row r="648" spans="6:7" ht="20.100000000000001" customHeight="1">
      <c r="F648" s="67"/>
      <c r="G648" s="67"/>
    </row>
    <row r="649" spans="6:7" ht="20.100000000000001" customHeight="1">
      <c r="F649" s="67"/>
      <c r="G649" s="67"/>
    </row>
    <row r="650" spans="6:7" ht="20.100000000000001" customHeight="1">
      <c r="F650" s="67"/>
      <c r="G650" s="67"/>
    </row>
    <row r="651" spans="6:7" ht="20.100000000000001" customHeight="1">
      <c r="F651" s="67"/>
      <c r="G651" s="67"/>
    </row>
    <row r="652" spans="6:7" ht="20.100000000000001" customHeight="1">
      <c r="F652" s="67"/>
      <c r="G652" s="67"/>
    </row>
    <row r="653" spans="6:7" ht="20.100000000000001" customHeight="1">
      <c r="F653" s="67"/>
      <c r="G653" s="67"/>
    </row>
    <row r="654" spans="6:7" ht="20.100000000000001" customHeight="1">
      <c r="F654" s="67"/>
      <c r="G654" s="67"/>
    </row>
    <row r="655" spans="6:7" ht="20.100000000000001" customHeight="1">
      <c r="F655" s="67"/>
      <c r="G655" s="67"/>
    </row>
    <row r="656" spans="6:7" ht="20.100000000000001" customHeight="1">
      <c r="F656" s="67"/>
      <c r="G656" s="67"/>
    </row>
    <row r="657" spans="6:7" ht="20.100000000000001" customHeight="1">
      <c r="F657" s="67"/>
      <c r="G657" s="67"/>
    </row>
    <row r="658" spans="6:7" ht="20.100000000000001" customHeight="1">
      <c r="F658" s="67"/>
      <c r="G658" s="67"/>
    </row>
    <row r="659" spans="6:7" ht="20.100000000000001" customHeight="1">
      <c r="F659" s="67"/>
      <c r="G659" s="67"/>
    </row>
    <row r="660" spans="6:7" ht="20.100000000000001" customHeight="1">
      <c r="F660" s="67"/>
      <c r="G660" s="67"/>
    </row>
    <row r="661" spans="6:7" ht="20.100000000000001" customHeight="1">
      <c r="F661" s="67"/>
      <c r="G661" s="67"/>
    </row>
    <row r="662" spans="6:7" ht="20.100000000000001" customHeight="1">
      <c r="F662" s="67"/>
      <c r="G662" s="67"/>
    </row>
    <row r="663" spans="6:7" ht="20.100000000000001" customHeight="1">
      <c r="F663" s="67"/>
      <c r="G663" s="67"/>
    </row>
    <row r="664" spans="6:7" ht="20.100000000000001" customHeight="1">
      <c r="F664" s="67"/>
      <c r="G664" s="67"/>
    </row>
    <row r="665" spans="6:7" ht="20.100000000000001" customHeight="1">
      <c r="F665" s="67"/>
      <c r="G665" s="67"/>
    </row>
    <row r="666" spans="6:7" ht="20.100000000000001" customHeight="1">
      <c r="F666" s="67"/>
      <c r="G666" s="67"/>
    </row>
    <row r="667" spans="6:7" ht="20.100000000000001" customHeight="1">
      <c r="F667" s="67"/>
      <c r="G667" s="67"/>
    </row>
    <row r="668" spans="6:7" ht="20.100000000000001" customHeight="1">
      <c r="F668" s="67"/>
      <c r="G668" s="67"/>
    </row>
    <row r="669" spans="6:7" ht="20.100000000000001" customHeight="1">
      <c r="F669" s="67"/>
      <c r="G669" s="67"/>
    </row>
    <row r="670" spans="6:7" ht="20.100000000000001" customHeight="1">
      <c r="F670" s="67"/>
      <c r="G670" s="67"/>
    </row>
    <row r="671" spans="6:7" ht="20.100000000000001" customHeight="1">
      <c r="F671" s="67"/>
      <c r="G671" s="67"/>
    </row>
    <row r="672" spans="6:7" ht="20.100000000000001" customHeight="1">
      <c r="F672" s="67"/>
      <c r="G672" s="67"/>
    </row>
    <row r="673" spans="6:7" ht="20.100000000000001" customHeight="1">
      <c r="F673" s="67"/>
      <c r="G673" s="67"/>
    </row>
    <row r="674" spans="6:7" ht="20.100000000000001" customHeight="1">
      <c r="F674" s="67"/>
      <c r="G674" s="67"/>
    </row>
    <row r="675" spans="6:7" ht="20.100000000000001" customHeight="1">
      <c r="F675" s="67"/>
      <c r="G675" s="67"/>
    </row>
    <row r="676" spans="6:7" ht="20.100000000000001" customHeight="1">
      <c r="F676" s="67"/>
      <c r="G676" s="67"/>
    </row>
    <row r="677" spans="6:7" ht="20.100000000000001" customHeight="1">
      <c r="F677" s="67"/>
      <c r="G677" s="67"/>
    </row>
    <row r="678" spans="6:7" ht="20.100000000000001" customHeight="1">
      <c r="F678" s="67"/>
      <c r="G678" s="67"/>
    </row>
    <row r="679" spans="6:7" ht="20.100000000000001" customHeight="1">
      <c r="F679" s="67"/>
      <c r="G679" s="67"/>
    </row>
    <row r="680" spans="6:7" ht="20.100000000000001" customHeight="1">
      <c r="F680" s="67"/>
      <c r="G680" s="67"/>
    </row>
    <row r="681" spans="6:7" ht="20.100000000000001" customHeight="1">
      <c r="F681" s="67"/>
      <c r="G681" s="67"/>
    </row>
    <row r="682" spans="6:7" ht="20.100000000000001" customHeight="1">
      <c r="F682" s="67"/>
      <c r="G682" s="67"/>
    </row>
    <row r="683" spans="6:7" ht="20.100000000000001" customHeight="1">
      <c r="F683" s="67"/>
      <c r="G683" s="67"/>
    </row>
    <row r="684" spans="6:7" ht="20.100000000000001" customHeight="1">
      <c r="F684" s="67"/>
      <c r="G684" s="67"/>
    </row>
    <row r="685" spans="6:7" ht="20.100000000000001" customHeight="1">
      <c r="F685" s="67"/>
      <c r="G685" s="67"/>
    </row>
    <row r="686" spans="6:7" ht="20.100000000000001" customHeight="1">
      <c r="F686" s="67"/>
      <c r="G686" s="67"/>
    </row>
    <row r="687" spans="6:7" ht="20.100000000000001" customHeight="1">
      <c r="F687" s="67"/>
      <c r="G687" s="67"/>
    </row>
    <row r="688" spans="6:7" ht="20.100000000000001" customHeight="1">
      <c r="F688" s="67"/>
      <c r="G688" s="67"/>
    </row>
    <row r="689" spans="6:7" ht="20.100000000000001" customHeight="1">
      <c r="F689" s="67"/>
      <c r="G689" s="67"/>
    </row>
    <row r="690" spans="6:7" ht="20.100000000000001" customHeight="1">
      <c r="F690" s="67"/>
      <c r="G690" s="67"/>
    </row>
    <row r="691" spans="6:7" ht="20.100000000000001" customHeight="1">
      <c r="F691" s="67"/>
      <c r="G691" s="67"/>
    </row>
    <row r="692" spans="6:7" ht="20.100000000000001" customHeight="1">
      <c r="F692" s="67"/>
      <c r="G692" s="67"/>
    </row>
    <row r="693" spans="6:7" ht="20.100000000000001" customHeight="1">
      <c r="F693" s="67"/>
      <c r="G693" s="67"/>
    </row>
    <row r="694" spans="6:7" ht="20.100000000000001" customHeight="1">
      <c r="F694" s="67"/>
      <c r="G694" s="67"/>
    </row>
    <row r="695" spans="6:7" ht="20.100000000000001" customHeight="1">
      <c r="F695" s="67"/>
      <c r="G695" s="67"/>
    </row>
    <row r="696" spans="6:7" ht="20.100000000000001" customHeight="1">
      <c r="F696" s="67"/>
      <c r="G696" s="67"/>
    </row>
    <row r="697" spans="6:7" ht="20.100000000000001" customHeight="1">
      <c r="F697" s="67"/>
      <c r="G697" s="67"/>
    </row>
    <row r="698" spans="6:7" ht="20.100000000000001" customHeight="1">
      <c r="F698" s="67"/>
      <c r="G698" s="67"/>
    </row>
    <row r="699" spans="6:7" ht="20.100000000000001" customHeight="1">
      <c r="F699" s="67"/>
      <c r="G699" s="67"/>
    </row>
    <row r="700" spans="6:7" ht="20.100000000000001" customHeight="1">
      <c r="F700" s="67"/>
      <c r="G700" s="67"/>
    </row>
    <row r="701" spans="6:7" ht="20.100000000000001" customHeight="1">
      <c r="F701" s="67"/>
      <c r="G701" s="67"/>
    </row>
    <row r="702" spans="6:7" ht="20.100000000000001" customHeight="1">
      <c r="F702" s="67"/>
      <c r="G702" s="67"/>
    </row>
    <row r="703" spans="6:7" ht="20.100000000000001" customHeight="1">
      <c r="F703" s="67"/>
      <c r="G703" s="67"/>
    </row>
    <row r="704" spans="6:7" ht="20.100000000000001" customHeight="1">
      <c r="F704" s="67"/>
      <c r="G704" s="67"/>
    </row>
    <row r="705" spans="6:7" ht="20.100000000000001" customHeight="1">
      <c r="F705" s="67"/>
      <c r="G705" s="67"/>
    </row>
    <row r="706" spans="6:7" ht="20.100000000000001" customHeight="1">
      <c r="F706" s="67"/>
      <c r="G706" s="67"/>
    </row>
    <row r="707" spans="6:7" ht="20.100000000000001" customHeight="1">
      <c r="F707" s="67"/>
      <c r="G707" s="67"/>
    </row>
    <row r="708" spans="6:7" ht="20.100000000000001" customHeight="1">
      <c r="F708" s="67"/>
      <c r="G708" s="67"/>
    </row>
    <row r="709" spans="6:7" ht="20.100000000000001" customHeight="1">
      <c r="F709" s="67"/>
      <c r="G709" s="67"/>
    </row>
    <row r="710" spans="6:7" ht="20.100000000000001" customHeight="1">
      <c r="F710" s="67"/>
      <c r="G710" s="67"/>
    </row>
    <row r="711" spans="6:7" ht="20.100000000000001" customHeight="1">
      <c r="F711" s="67"/>
      <c r="G711" s="67"/>
    </row>
    <row r="712" spans="6:7" ht="20.100000000000001" customHeight="1">
      <c r="F712" s="67"/>
      <c r="G712" s="67"/>
    </row>
    <row r="713" spans="6:7" ht="20.100000000000001" customHeight="1">
      <c r="F713" s="67"/>
      <c r="G713" s="67"/>
    </row>
    <row r="714" spans="6:7" ht="20.100000000000001" customHeight="1">
      <c r="F714" s="67"/>
      <c r="G714" s="67"/>
    </row>
    <row r="715" spans="6:7" ht="20.100000000000001" customHeight="1">
      <c r="F715" s="67"/>
      <c r="G715" s="67"/>
    </row>
    <row r="716" spans="6:7" ht="20.100000000000001" customHeight="1">
      <c r="F716" s="67"/>
      <c r="G716" s="67"/>
    </row>
    <row r="717" spans="6:7" ht="20.100000000000001" customHeight="1">
      <c r="F717" s="67"/>
      <c r="G717" s="67"/>
    </row>
    <row r="718" spans="6:7" ht="20.100000000000001" customHeight="1">
      <c r="F718" s="67"/>
      <c r="G718" s="67"/>
    </row>
    <row r="719" spans="6:7" ht="20.100000000000001" customHeight="1">
      <c r="F719" s="67"/>
      <c r="G719" s="67"/>
    </row>
    <row r="720" spans="6:7" ht="20.100000000000001" customHeight="1">
      <c r="F720" s="67"/>
      <c r="G720" s="67"/>
    </row>
    <row r="721" spans="6:7" ht="20.100000000000001" customHeight="1">
      <c r="F721" s="67"/>
      <c r="G721" s="67"/>
    </row>
    <row r="722" spans="6:7" ht="20.100000000000001" customHeight="1">
      <c r="F722" s="67"/>
      <c r="G722" s="67"/>
    </row>
    <row r="723" spans="6:7" ht="20.100000000000001" customHeight="1">
      <c r="F723" s="67"/>
      <c r="G723" s="67"/>
    </row>
    <row r="724" spans="6:7" ht="20.100000000000001" customHeight="1">
      <c r="F724" s="67"/>
      <c r="G724" s="67"/>
    </row>
    <row r="725" spans="6:7" ht="20.100000000000001" customHeight="1">
      <c r="F725" s="67"/>
      <c r="G725" s="67"/>
    </row>
    <row r="726" spans="6:7" ht="20.100000000000001" customHeight="1">
      <c r="F726" s="67"/>
      <c r="G726" s="67"/>
    </row>
    <row r="727" spans="6:7" ht="20.100000000000001" customHeight="1">
      <c r="F727" s="67"/>
      <c r="G727" s="67"/>
    </row>
    <row r="728" spans="6:7" ht="20.100000000000001" customHeight="1">
      <c r="F728" s="67"/>
      <c r="G728" s="67"/>
    </row>
    <row r="729" spans="6:7" ht="20.100000000000001" customHeight="1">
      <c r="F729" s="67"/>
      <c r="G729" s="67"/>
    </row>
    <row r="730" spans="6:7" ht="20.100000000000001" customHeight="1">
      <c r="F730" s="67"/>
      <c r="G730" s="67"/>
    </row>
    <row r="731" spans="6:7" ht="20.100000000000001" customHeight="1">
      <c r="F731" s="67"/>
      <c r="G731" s="67"/>
    </row>
    <row r="732" spans="6:7" ht="20.100000000000001" customHeight="1">
      <c r="F732" s="67"/>
      <c r="G732" s="67"/>
    </row>
    <row r="733" spans="6:7" ht="20.100000000000001" customHeight="1">
      <c r="F733" s="67"/>
      <c r="G733" s="67"/>
    </row>
    <row r="734" spans="6:7" ht="20.100000000000001" customHeight="1">
      <c r="F734" s="67"/>
      <c r="G734" s="67"/>
    </row>
    <row r="735" spans="6:7" ht="20.100000000000001" customHeight="1">
      <c r="F735" s="67"/>
      <c r="G735" s="67"/>
    </row>
    <row r="736" spans="6:7" ht="20.100000000000001" customHeight="1">
      <c r="F736" s="67"/>
      <c r="G736" s="67"/>
    </row>
    <row r="737" spans="6:7" ht="20.100000000000001" customHeight="1">
      <c r="F737" s="67"/>
      <c r="G737" s="67"/>
    </row>
    <row r="738" spans="6:7" ht="20.100000000000001" customHeight="1">
      <c r="F738" s="67"/>
      <c r="G738" s="67"/>
    </row>
    <row r="739" spans="6:7" ht="20.100000000000001" customHeight="1">
      <c r="F739" s="67"/>
      <c r="G739" s="67"/>
    </row>
    <row r="740" spans="6:7" ht="20.100000000000001" customHeight="1">
      <c r="F740" s="67"/>
      <c r="G740" s="67"/>
    </row>
    <row r="741" spans="6:7" ht="20.100000000000001" customHeight="1">
      <c r="F741" s="67"/>
      <c r="G741" s="67"/>
    </row>
    <row r="742" spans="6:7" ht="20.100000000000001" customHeight="1">
      <c r="F742" s="67"/>
      <c r="G742" s="67"/>
    </row>
    <row r="743" spans="6:7" ht="20.100000000000001" customHeight="1">
      <c r="F743" s="67"/>
      <c r="G743" s="67"/>
    </row>
    <row r="744" spans="6:7" ht="20.100000000000001" customHeight="1">
      <c r="F744" s="67"/>
      <c r="G744" s="67"/>
    </row>
    <row r="745" spans="6:7" ht="20.100000000000001" customHeight="1">
      <c r="F745" s="67"/>
      <c r="G745" s="67"/>
    </row>
    <row r="746" spans="6:7" ht="20.100000000000001" customHeight="1">
      <c r="F746" s="67"/>
      <c r="G746" s="67"/>
    </row>
    <row r="747" spans="6:7" ht="20.100000000000001" customHeight="1">
      <c r="F747" s="67"/>
      <c r="G747" s="67"/>
    </row>
    <row r="748" spans="6:7" ht="20.100000000000001" customHeight="1">
      <c r="F748" s="67"/>
      <c r="G748" s="67"/>
    </row>
    <row r="749" spans="6:7" ht="20.100000000000001" customHeight="1">
      <c r="F749" s="67"/>
      <c r="G749" s="67"/>
    </row>
    <row r="750" spans="6:7" ht="20.100000000000001" customHeight="1">
      <c r="F750" s="67"/>
      <c r="G750" s="67"/>
    </row>
    <row r="751" spans="6:7" ht="20.100000000000001" customHeight="1">
      <c r="F751" s="67"/>
      <c r="G751" s="67"/>
    </row>
    <row r="752" spans="6:7" ht="20.100000000000001" customHeight="1">
      <c r="F752" s="67"/>
      <c r="G752" s="67"/>
    </row>
    <row r="753" spans="6:7" ht="20.100000000000001" customHeight="1">
      <c r="F753" s="67"/>
      <c r="G753" s="67"/>
    </row>
    <row r="754" spans="6:7" ht="20.100000000000001" customHeight="1">
      <c r="F754" s="67"/>
      <c r="G754" s="67"/>
    </row>
    <row r="755" spans="6:7" ht="20.100000000000001" customHeight="1">
      <c r="F755" s="67"/>
      <c r="G755" s="67"/>
    </row>
    <row r="756" spans="6:7" ht="20.100000000000001" customHeight="1">
      <c r="F756" s="67"/>
      <c r="G756" s="67"/>
    </row>
    <row r="757" spans="6:7" ht="20.100000000000001" customHeight="1">
      <c r="F757" s="67"/>
      <c r="G757" s="67"/>
    </row>
    <row r="758" spans="6:7" ht="20.100000000000001" customHeight="1">
      <c r="F758" s="67"/>
      <c r="G758" s="67"/>
    </row>
    <row r="759" spans="6:7" ht="20.100000000000001" customHeight="1">
      <c r="F759" s="67"/>
      <c r="G759" s="67"/>
    </row>
    <row r="760" spans="6:7" ht="20.100000000000001" customHeight="1">
      <c r="F760" s="67"/>
      <c r="G760" s="67"/>
    </row>
    <row r="761" spans="6:7" ht="20.100000000000001" customHeight="1">
      <c r="F761" s="67"/>
      <c r="G761" s="67"/>
    </row>
    <row r="762" spans="6:7" ht="20.100000000000001" customHeight="1">
      <c r="F762" s="67"/>
      <c r="G762" s="67"/>
    </row>
    <row r="763" spans="6:7" ht="20.100000000000001" customHeight="1">
      <c r="F763" s="67"/>
      <c r="G763" s="67"/>
    </row>
    <row r="764" spans="6:7" ht="20.100000000000001" customHeight="1">
      <c r="F764" s="67"/>
      <c r="G764" s="67"/>
    </row>
    <row r="765" spans="6:7" ht="20.100000000000001" customHeight="1">
      <c r="F765" s="67"/>
      <c r="G765" s="67"/>
    </row>
    <row r="766" spans="6:7" ht="20.100000000000001" customHeight="1">
      <c r="F766" s="67"/>
      <c r="G766" s="67"/>
    </row>
    <row r="767" spans="6:7" ht="20.100000000000001" customHeight="1">
      <c r="F767" s="67"/>
      <c r="G767" s="67"/>
    </row>
    <row r="768" spans="6:7" ht="20.100000000000001" customHeight="1">
      <c r="F768" s="67"/>
      <c r="G768" s="67"/>
    </row>
    <row r="769" spans="6:7" ht="20.100000000000001" customHeight="1">
      <c r="F769" s="67"/>
      <c r="G769" s="67"/>
    </row>
    <row r="770" spans="6:7" ht="20.100000000000001" customHeight="1">
      <c r="F770" s="67"/>
      <c r="G770" s="67"/>
    </row>
    <row r="771" spans="6:7" ht="20.100000000000001" customHeight="1">
      <c r="F771" s="67"/>
      <c r="G771" s="67"/>
    </row>
    <row r="772" spans="6:7" ht="20.100000000000001" customHeight="1">
      <c r="F772" s="67"/>
      <c r="G772" s="67"/>
    </row>
    <row r="773" spans="6:7" ht="20.100000000000001" customHeight="1">
      <c r="F773" s="67"/>
      <c r="G773" s="67"/>
    </row>
    <row r="774" spans="6:7" ht="20.100000000000001" customHeight="1">
      <c r="F774" s="67"/>
      <c r="G774" s="67"/>
    </row>
    <row r="775" spans="6:7" ht="20.100000000000001" customHeight="1">
      <c r="F775" s="67"/>
      <c r="G775" s="67"/>
    </row>
    <row r="776" spans="6:7" ht="20.100000000000001" customHeight="1">
      <c r="F776" s="67"/>
      <c r="G776" s="67"/>
    </row>
    <row r="777" spans="6:7" ht="20.100000000000001" customHeight="1">
      <c r="F777" s="67"/>
      <c r="G777" s="67"/>
    </row>
    <row r="778" spans="6:7" ht="20.100000000000001" customHeight="1">
      <c r="F778" s="67"/>
      <c r="G778" s="67"/>
    </row>
    <row r="779" spans="6:7" ht="20.100000000000001" customHeight="1">
      <c r="F779" s="67"/>
      <c r="G779" s="67"/>
    </row>
    <row r="780" spans="6:7" ht="20.100000000000001" customHeight="1">
      <c r="F780" s="67"/>
      <c r="G780" s="67"/>
    </row>
    <row r="781" spans="6:7" ht="20.100000000000001" customHeight="1">
      <c r="F781" s="67"/>
      <c r="G781" s="67"/>
    </row>
    <row r="782" spans="6:7" ht="20.100000000000001" customHeight="1">
      <c r="F782" s="67"/>
      <c r="G782" s="67"/>
    </row>
    <row r="783" spans="6:7" ht="20.100000000000001" customHeight="1">
      <c r="F783" s="67"/>
      <c r="G783" s="67"/>
    </row>
    <row r="784" spans="6:7" ht="20.100000000000001" customHeight="1">
      <c r="F784" s="67"/>
      <c r="G784" s="67"/>
    </row>
    <row r="785" spans="6:7" ht="20.100000000000001" customHeight="1">
      <c r="F785" s="67"/>
      <c r="G785" s="67"/>
    </row>
    <row r="786" spans="6:7" ht="20.100000000000001" customHeight="1">
      <c r="F786" s="67"/>
      <c r="G786" s="67"/>
    </row>
    <row r="787" spans="6:7" ht="20.100000000000001" customHeight="1">
      <c r="F787" s="67"/>
      <c r="G787" s="67"/>
    </row>
    <row r="788" spans="6:7" ht="20.100000000000001" customHeight="1">
      <c r="F788" s="67"/>
      <c r="G788" s="67"/>
    </row>
    <row r="789" spans="6:7" ht="20.100000000000001" customHeight="1">
      <c r="F789" s="67"/>
      <c r="G789" s="67"/>
    </row>
    <row r="790" spans="6:7" ht="20.100000000000001" customHeight="1">
      <c r="F790" s="67"/>
      <c r="G790" s="67"/>
    </row>
    <row r="791" spans="6:7" ht="20.100000000000001" customHeight="1">
      <c r="F791" s="67"/>
      <c r="G791" s="67"/>
    </row>
    <row r="792" spans="6:7" ht="20.100000000000001" customHeight="1">
      <c r="F792" s="67"/>
      <c r="G792" s="67"/>
    </row>
    <row r="793" spans="6:7" ht="20.100000000000001" customHeight="1">
      <c r="F793" s="67"/>
      <c r="G793" s="67"/>
    </row>
    <row r="794" spans="6:7" ht="20.100000000000001" customHeight="1">
      <c r="F794" s="67"/>
      <c r="G794" s="67"/>
    </row>
    <row r="795" spans="6:7" ht="20.100000000000001" customHeight="1">
      <c r="F795" s="67"/>
      <c r="G795" s="67"/>
    </row>
    <row r="796" spans="6:7" ht="20.100000000000001" customHeight="1">
      <c r="F796" s="67"/>
      <c r="G796" s="67"/>
    </row>
    <row r="797" spans="6:7" ht="20.100000000000001" customHeight="1">
      <c r="F797" s="67"/>
      <c r="G797" s="67"/>
    </row>
    <row r="798" spans="6:7" ht="20.100000000000001" customHeight="1">
      <c r="F798" s="67"/>
      <c r="G798" s="67"/>
    </row>
    <row r="799" spans="6:7" ht="20.100000000000001" customHeight="1">
      <c r="F799" s="67"/>
      <c r="G799" s="67"/>
    </row>
    <row r="800" spans="6:7" ht="20.100000000000001" customHeight="1">
      <c r="F800" s="67"/>
      <c r="G800" s="67"/>
    </row>
    <row r="801" spans="6:7" ht="20.100000000000001" customHeight="1">
      <c r="F801" s="67"/>
      <c r="G801" s="67"/>
    </row>
    <row r="802" spans="6:7" ht="20.100000000000001" customHeight="1">
      <c r="F802" s="67"/>
      <c r="G802" s="67"/>
    </row>
    <row r="803" spans="6:7" ht="20.100000000000001" customHeight="1">
      <c r="F803" s="67"/>
      <c r="G803" s="67"/>
    </row>
    <row r="804" spans="6:7" ht="20.100000000000001" customHeight="1">
      <c r="F804" s="67"/>
      <c r="G804" s="67"/>
    </row>
    <row r="805" spans="6:7" ht="20.100000000000001" customHeight="1">
      <c r="F805" s="67"/>
      <c r="G805" s="67"/>
    </row>
    <row r="806" spans="6:7" ht="20.100000000000001" customHeight="1">
      <c r="F806" s="67"/>
      <c r="G806" s="67"/>
    </row>
    <row r="807" spans="6:7" ht="20.100000000000001" customHeight="1">
      <c r="F807" s="67"/>
      <c r="G807" s="67"/>
    </row>
    <row r="808" spans="6:7" ht="20.100000000000001" customHeight="1">
      <c r="F808" s="67"/>
      <c r="G808" s="67"/>
    </row>
    <row r="809" spans="6:7" ht="20.100000000000001" customHeight="1">
      <c r="F809" s="67"/>
      <c r="G809" s="67"/>
    </row>
    <row r="810" spans="6:7" ht="20.100000000000001" customHeight="1">
      <c r="F810" s="67"/>
      <c r="G810" s="67"/>
    </row>
    <row r="811" spans="6:7" ht="20.100000000000001" customHeight="1">
      <c r="F811" s="67"/>
      <c r="G811" s="67"/>
    </row>
    <row r="812" spans="6:7" ht="20.100000000000001" customHeight="1">
      <c r="F812" s="67"/>
      <c r="G812" s="67"/>
    </row>
    <row r="813" spans="6:7" ht="20.100000000000001" customHeight="1">
      <c r="F813" s="67"/>
      <c r="G813" s="67"/>
    </row>
    <row r="814" spans="6:7" ht="20.100000000000001" customHeight="1">
      <c r="F814" s="67"/>
      <c r="G814" s="67"/>
    </row>
    <row r="815" spans="6:7" ht="20.100000000000001" customHeight="1">
      <c r="F815" s="67"/>
      <c r="G815" s="67"/>
    </row>
    <row r="816" spans="6:7" ht="20.100000000000001" customHeight="1">
      <c r="F816" s="67"/>
      <c r="G816" s="67"/>
    </row>
    <row r="817" spans="6:7" ht="20.100000000000001" customHeight="1">
      <c r="F817" s="67"/>
      <c r="G817" s="67"/>
    </row>
    <row r="818" spans="6:7" ht="20.100000000000001" customHeight="1">
      <c r="F818" s="67"/>
      <c r="G818" s="67"/>
    </row>
  </sheetData>
  <mergeCells count="358">
    <mergeCell ref="K522:R522"/>
    <mergeCell ref="K518:P518"/>
    <mergeCell ref="B2:I2"/>
    <mergeCell ref="J3:K3"/>
    <mergeCell ref="A5:A12"/>
    <mergeCell ref="B5:B12"/>
    <mergeCell ref="C5:C12"/>
    <mergeCell ref="D5:D12"/>
    <mergeCell ref="E5:E12"/>
    <mergeCell ref="I5:I164"/>
    <mergeCell ref="K5:K164"/>
    <mergeCell ref="A13:A20"/>
    <mergeCell ref="B13:B20"/>
    <mergeCell ref="C13:C20"/>
    <mergeCell ref="D13:D20"/>
    <mergeCell ref="E13:E20"/>
    <mergeCell ref="A21:A28"/>
    <mergeCell ref="B21:B28"/>
    <mergeCell ref="C21:C28"/>
    <mergeCell ref="D21:D28"/>
    <mergeCell ref="E21:E28"/>
    <mergeCell ref="A29:A36"/>
    <mergeCell ref="B29:B36"/>
    <mergeCell ref="C29:C36"/>
    <mergeCell ref="D29:D36"/>
    <mergeCell ref="E29:E36"/>
    <mergeCell ref="A37:A44"/>
    <mergeCell ref="B37:B44"/>
    <mergeCell ref="C37:C44"/>
    <mergeCell ref="D37:D44"/>
    <mergeCell ref="E37:E44"/>
    <mergeCell ref="A45:A52"/>
    <mergeCell ref="B45:B52"/>
    <mergeCell ref="C45:C52"/>
    <mergeCell ref="D45:D52"/>
    <mergeCell ref="E45:E52"/>
    <mergeCell ref="A53:A60"/>
    <mergeCell ref="B53:B60"/>
    <mergeCell ref="C53:C60"/>
    <mergeCell ref="D53:D60"/>
    <mergeCell ref="E53:E60"/>
    <mergeCell ref="A61:A68"/>
    <mergeCell ref="B61:B68"/>
    <mergeCell ref="C61:C68"/>
    <mergeCell ref="D61:D68"/>
    <mergeCell ref="E61:E68"/>
    <mergeCell ref="A69:A76"/>
    <mergeCell ref="B69:B76"/>
    <mergeCell ref="C69:C76"/>
    <mergeCell ref="D69:D76"/>
    <mergeCell ref="E69:E76"/>
    <mergeCell ref="A77:A84"/>
    <mergeCell ref="B77:B84"/>
    <mergeCell ref="C77:C84"/>
    <mergeCell ref="D77:D84"/>
    <mergeCell ref="E77:E84"/>
    <mergeCell ref="A85:A92"/>
    <mergeCell ref="B85:B92"/>
    <mergeCell ref="C85:C92"/>
    <mergeCell ref="D85:D92"/>
    <mergeCell ref="E85:E92"/>
    <mergeCell ref="A93:A100"/>
    <mergeCell ref="B93:B100"/>
    <mergeCell ref="C93:C100"/>
    <mergeCell ref="D93:D100"/>
    <mergeCell ref="E93:E100"/>
    <mergeCell ref="A101:A108"/>
    <mergeCell ref="B101:B108"/>
    <mergeCell ref="C101:C108"/>
    <mergeCell ref="D101:D108"/>
    <mergeCell ref="E101:E108"/>
    <mergeCell ref="A109:A116"/>
    <mergeCell ref="B109:B116"/>
    <mergeCell ref="C109:C116"/>
    <mergeCell ref="D109:D116"/>
    <mergeCell ref="E109:E116"/>
    <mergeCell ref="A117:A124"/>
    <mergeCell ref="B117:B124"/>
    <mergeCell ref="C117:C124"/>
    <mergeCell ref="D117:D124"/>
    <mergeCell ref="E117:E124"/>
    <mergeCell ref="A125:A132"/>
    <mergeCell ref="B125:B132"/>
    <mergeCell ref="C125:C132"/>
    <mergeCell ref="D125:D132"/>
    <mergeCell ref="E125:E132"/>
    <mergeCell ref="A133:A140"/>
    <mergeCell ref="B133:B140"/>
    <mergeCell ref="C133:C140"/>
    <mergeCell ref="D133:D140"/>
    <mergeCell ref="E133:E140"/>
    <mergeCell ref="A141:A148"/>
    <mergeCell ref="B141:B148"/>
    <mergeCell ref="C141:C148"/>
    <mergeCell ref="D141:D148"/>
    <mergeCell ref="E141:E148"/>
    <mergeCell ref="A149:A156"/>
    <mergeCell ref="B149:B156"/>
    <mergeCell ref="C149:C156"/>
    <mergeCell ref="D149:D156"/>
    <mergeCell ref="E149:E156"/>
    <mergeCell ref="A157:A164"/>
    <mergeCell ref="B157:B164"/>
    <mergeCell ref="C157:C164"/>
    <mergeCell ref="D157:D164"/>
    <mergeCell ref="E157:E164"/>
    <mergeCell ref="A165:A172"/>
    <mergeCell ref="B165:B172"/>
    <mergeCell ref="C165:C172"/>
    <mergeCell ref="D165:D172"/>
    <mergeCell ref="E165:E172"/>
    <mergeCell ref="M165:P165"/>
    <mergeCell ref="A173:A180"/>
    <mergeCell ref="B173:B180"/>
    <mergeCell ref="C173:C180"/>
    <mergeCell ref="D173:D180"/>
    <mergeCell ref="E173:E180"/>
    <mergeCell ref="I165:I166"/>
    <mergeCell ref="I167:I252"/>
    <mergeCell ref="A181:A188"/>
    <mergeCell ref="B181:B188"/>
    <mergeCell ref="C181:C188"/>
    <mergeCell ref="D181:D188"/>
    <mergeCell ref="E181:E188"/>
    <mergeCell ref="A189:A196"/>
    <mergeCell ref="B189:B196"/>
    <mergeCell ref="C189:C196"/>
    <mergeCell ref="D189:D196"/>
    <mergeCell ref="E189:E196"/>
    <mergeCell ref="A213:A220"/>
    <mergeCell ref="B213:B220"/>
    <mergeCell ref="C213:C220"/>
    <mergeCell ref="D213:D220"/>
    <mergeCell ref="E213:E220"/>
    <mergeCell ref="E229:E236"/>
    <mergeCell ref="A197:A204"/>
    <mergeCell ref="B197:B204"/>
    <mergeCell ref="C197:C204"/>
    <mergeCell ref="D197:D204"/>
    <mergeCell ref="E197:E204"/>
    <mergeCell ref="A205:A212"/>
    <mergeCell ref="B205:B212"/>
    <mergeCell ref="C205:C212"/>
    <mergeCell ref="D205:D212"/>
    <mergeCell ref="E205:E212"/>
    <mergeCell ref="A237:A244"/>
    <mergeCell ref="B237:B244"/>
    <mergeCell ref="C237:C244"/>
    <mergeCell ref="D237:D244"/>
    <mergeCell ref="E237:E244"/>
    <mergeCell ref="A221:A228"/>
    <mergeCell ref="B221:B228"/>
    <mergeCell ref="C221:C228"/>
    <mergeCell ref="D221:D228"/>
    <mergeCell ref="E221:E228"/>
    <mergeCell ref="A229:A236"/>
    <mergeCell ref="B229:B236"/>
    <mergeCell ref="C229:C236"/>
    <mergeCell ref="D229:D236"/>
    <mergeCell ref="M253:P253"/>
    <mergeCell ref="A261:A268"/>
    <mergeCell ref="B261:B268"/>
    <mergeCell ref="C261:C268"/>
    <mergeCell ref="A245:A252"/>
    <mergeCell ref="B245:B252"/>
    <mergeCell ref="C245:C252"/>
    <mergeCell ref="D245:D252"/>
    <mergeCell ref="E245:E252"/>
    <mergeCell ref="D261:D268"/>
    <mergeCell ref="E261:E268"/>
    <mergeCell ref="A269:A276"/>
    <mergeCell ref="B269:B276"/>
    <mergeCell ref="C269:C276"/>
    <mergeCell ref="D269:D276"/>
    <mergeCell ref="E269:E276"/>
    <mergeCell ref="A253:A260"/>
    <mergeCell ref="B253:B260"/>
    <mergeCell ref="C253:C260"/>
    <mergeCell ref="D253:D260"/>
    <mergeCell ref="E253:E260"/>
    <mergeCell ref="C301:C308"/>
    <mergeCell ref="D301:D308"/>
    <mergeCell ref="E301:E308"/>
    <mergeCell ref="A277:A284"/>
    <mergeCell ref="B277:B284"/>
    <mergeCell ref="C277:C284"/>
    <mergeCell ref="D277:D284"/>
    <mergeCell ref="E277:E284"/>
    <mergeCell ref="A285:A292"/>
    <mergeCell ref="B285:B292"/>
    <mergeCell ref="C285:C292"/>
    <mergeCell ref="D285:D292"/>
    <mergeCell ref="E285:E292"/>
    <mergeCell ref="I254:I340"/>
    <mergeCell ref="D357:D364"/>
    <mergeCell ref="E357:E364"/>
    <mergeCell ref="A365:A372"/>
    <mergeCell ref="B365:B372"/>
    <mergeCell ref="C365:C372"/>
    <mergeCell ref="D365:D372"/>
    <mergeCell ref="A309:A316"/>
    <mergeCell ref="B309:B316"/>
    <mergeCell ref="C309:C316"/>
    <mergeCell ref="D309:D316"/>
    <mergeCell ref="E309:E316"/>
    <mergeCell ref="A317:A324"/>
    <mergeCell ref="B317:B324"/>
    <mergeCell ref="C317:C324"/>
    <mergeCell ref="D317:D324"/>
    <mergeCell ref="E317:E324"/>
    <mergeCell ref="A293:A300"/>
    <mergeCell ref="B293:B300"/>
    <mergeCell ref="C293:C300"/>
    <mergeCell ref="D293:D300"/>
    <mergeCell ref="E293:E300"/>
    <mergeCell ref="A301:A308"/>
    <mergeCell ref="B301:B308"/>
    <mergeCell ref="A325:A332"/>
    <mergeCell ref="B325:B332"/>
    <mergeCell ref="C325:C332"/>
    <mergeCell ref="D325:D332"/>
    <mergeCell ref="E325:E332"/>
    <mergeCell ref="A333:A340"/>
    <mergeCell ref="B333:B340"/>
    <mergeCell ref="C333:C340"/>
    <mergeCell ref="D333:D340"/>
    <mergeCell ref="E333:E340"/>
    <mergeCell ref="E365:E372"/>
    <mergeCell ref="M341:P341"/>
    <mergeCell ref="A349:A356"/>
    <mergeCell ref="B349:B356"/>
    <mergeCell ref="C349:C356"/>
    <mergeCell ref="D349:D356"/>
    <mergeCell ref="E349:E356"/>
    <mergeCell ref="A357:A364"/>
    <mergeCell ref="B357:B364"/>
    <mergeCell ref="C357:C364"/>
    <mergeCell ref="A341:A348"/>
    <mergeCell ref="B341:B348"/>
    <mergeCell ref="C341:C348"/>
    <mergeCell ref="D341:D348"/>
    <mergeCell ref="E341:E348"/>
    <mergeCell ref="I341:I342"/>
    <mergeCell ref="I343:I428"/>
    <mergeCell ref="A373:A380"/>
    <mergeCell ref="B373:B380"/>
    <mergeCell ref="C373:C380"/>
    <mergeCell ref="D373:D380"/>
    <mergeCell ref="E373:E380"/>
    <mergeCell ref="A381:A388"/>
    <mergeCell ref="B381:B388"/>
    <mergeCell ref="C381:C388"/>
    <mergeCell ref="D381:D388"/>
    <mergeCell ref="E381:E388"/>
    <mergeCell ref="A389:A396"/>
    <mergeCell ref="B389:B396"/>
    <mergeCell ref="C389:C396"/>
    <mergeCell ref="D389:D396"/>
    <mergeCell ref="E389:E396"/>
    <mergeCell ref="A397:A404"/>
    <mergeCell ref="B397:B404"/>
    <mergeCell ref="C397:C404"/>
    <mergeCell ref="D397:D404"/>
    <mergeCell ref="E397:E404"/>
    <mergeCell ref="A421:A428"/>
    <mergeCell ref="B421:B428"/>
    <mergeCell ref="C421:C428"/>
    <mergeCell ref="D421:D428"/>
    <mergeCell ref="E421:E428"/>
    <mergeCell ref="A405:A412"/>
    <mergeCell ref="B405:B412"/>
    <mergeCell ref="C405:C412"/>
    <mergeCell ref="D405:D412"/>
    <mergeCell ref="E405:E412"/>
    <mergeCell ref="A413:A420"/>
    <mergeCell ref="B413:B420"/>
    <mergeCell ref="C413:C420"/>
    <mergeCell ref="D413:D420"/>
    <mergeCell ref="E413:E420"/>
    <mergeCell ref="E445:E452"/>
    <mergeCell ref="A453:A460"/>
    <mergeCell ref="B453:B460"/>
    <mergeCell ref="C453:C460"/>
    <mergeCell ref="D453:D460"/>
    <mergeCell ref="E453:E460"/>
    <mergeCell ref="M429:P429"/>
    <mergeCell ref="A437:A444"/>
    <mergeCell ref="B437:B444"/>
    <mergeCell ref="C437:C444"/>
    <mergeCell ref="D437:D444"/>
    <mergeCell ref="E437:E444"/>
    <mergeCell ref="A429:A436"/>
    <mergeCell ref="B429:B436"/>
    <mergeCell ref="C429:C436"/>
    <mergeCell ref="D429:D436"/>
    <mergeCell ref="E429:E436"/>
    <mergeCell ref="I429:I516"/>
    <mergeCell ref="A445:A452"/>
    <mergeCell ref="B445:B452"/>
    <mergeCell ref="C445:C452"/>
    <mergeCell ref="D445:D452"/>
    <mergeCell ref="A461:A468"/>
    <mergeCell ref="B461:B468"/>
    <mergeCell ref="C461:C468"/>
    <mergeCell ref="D461:D468"/>
    <mergeCell ref="E461:E468"/>
    <mergeCell ref="A469:A476"/>
    <mergeCell ref="B469:B476"/>
    <mergeCell ref="C469:C476"/>
    <mergeCell ref="D469:D476"/>
    <mergeCell ref="E469:E476"/>
    <mergeCell ref="A477:A484"/>
    <mergeCell ref="B477:B484"/>
    <mergeCell ref="C477:C484"/>
    <mergeCell ref="D477:D484"/>
    <mergeCell ref="E477:E484"/>
    <mergeCell ref="A485:A492"/>
    <mergeCell ref="B485:B492"/>
    <mergeCell ref="C485:C492"/>
    <mergeCell ref="D485:D492"/>
    <mergeCell ref="E485:E492"/>
    <mergeCell ref="A509:A516"/>
    <mergeCell ref="B509:B516"/>
    <mergeCell ref="C509:C516"/>
    <mergeCell ref="D509:D516"/>
    <mergeCell ref="E509:E516"/>
    <mergeCell ref="A493:A500"/>
    <mergeCell ref="B493:B500"/>
    <mergeCell ref="C493:C500"/>
    <mergeCell ref="D493:D500"/>
    <mergeCell ref="E493:E500"/>
    <mergeCell ref="A501:A508"/>
    <mergeCell ref="B501:B508"/>
    <mergeCell ref="C501:C508"/>
    <mergeCell ref="D501:D508"/>
    <mergeCell ref="E501:E508"/>
    <mergeCell ref="E518:J518"/>
    <mergeCell ref="C563:D563"/>
    <mergeCell ref="C564:D564"/>
    <mergeCell ref="C565:D565"/>
    <mergeCell ref="C566:D566"/>
    <mergeCell ref="C567:D567"/>
    <mergeCell ref="C554:D554"/>
    <mergeCell ref="C555:D555"/>
    <mergeCell ref="C558:D558"/>
    <mergeCell ref="C560:D560"/>
    <mergeCell ref="C561:D561"/>
    <mergeCell ref="C562:D562"/>
    <mergeCell ref="C548:D548"/>
    <mergeCell ref="C549:D549"/>
    <mergeCell ref="C550:D550"/>
    <mergeCell ref="C551:D551"/>
    <mergeCell ref="C552:D552"/>
    <mergeCell ref="C553:D553"/>
    <mergeCell ref="A520:D520"/>
    <mergeCell ref="A521:A531"/>
    <mergeCell ref="A533:A543"/>
    <mergeCell ref="C546:D546"/>
  </mergeCells>
  <conditionalFormatting sqref="C429:C436">
    <cfRule type="cellIs" dxfId="1" priority="2" operator="lessThan">
      <formula>100</formula>
    </cfRule>
  </conditionalFormatting>
  <conditionalFormatting sqref="C437:C516">
    <cfRule type="cellIs" dxfId="0" priority="1" operator="lessThan">
      <formula>100</formula>
    </cfRule>
  </conditionalFormatting>
  <pageMargins left="0" right="0" top="0.39370078740157505" bottom="0.39370078740157505" header="0" footer="0"/>
  <pageSetup fitToWidth="0" fitToHeight="0"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Exposure_LUT</vt:lpstr>
      <vt:lpstr>Exposure_LUT!Print_Area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dc:creator>
  <cp:lastModifiedBy>Mahesh</cp:lastModifiedBy>
  <dcterms:created xsi:type="dcterms:W3CDTF">2023-06-07T06:21:49Z</dcterms:created>
  <dcterms:modified xsi:type="dcterms:W3CDTF">2023-06-15T12:05:57Z</dcterms:modified>
</cp:coreProperties>
</file>